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68ebca75fcc76/Documents/Data_Analytics_Bootcamp/Class_Challenges/Module_7_Project_1_Files/group8_data_project_1/Datasets/"/>
    </mc:Choice>
  </mc:AlternateContent>
  <xr:revisionPtr revIDLastSave="0" documentId="13_ncr:40009_{705948F6-2523-408A-A50C-EE8ECBC342E7}" xr6:coauthVersionLast="47" xr6:coauthVersionMax="47" xr10:uidLastSave="{00000000-0000-0000-0000-000000000000}"/>
  <bookViews>
    <workbookView xWindow="-108" yWindow="-108" windowWidth="23256" windowHeight="13896" tabRatio="723" activeTab="4"/>
  </bookViews>
  <sheets>
    <sheet name="Median_Sales_Price_Houses_US" sheetId="1" r:id="rId1"/>
    <sheet name="Pivot" sheetId="2" r:id="rId2"/>
    <sheet name="Median_Household_Income_US" sheetId="5" r:id="rId3"/>
    <sheet name="US_Inflation_Rate_by_Year" sheetId="3" r:id="rId4"/>
    <sheet name="Summary" sheetId="4" r:id="rId5"/>
    <sheet name="Sheet5" sheetId="6" r:id="rId6"/>
  </sheets>
  <definedNames>
    <definedName name="_xlnm._FilterDatabase" localSheetId="4" hidden="1">Summary!$A$1:$M$63</definedName>
  </definedNames>
  <calcPr calcId="0"/>
  <pivotCaches>
    <pivotCache cacheId="2" r:id="rId7"/>
  </pivotCaches>
</workbook>
</file>

<file path=xl/calcChain.xml><?xml version="1.0" encoding="utf-8"?>
<calcChain xmlns="http://schemas.openxmlformats.org/spreadsheetml/2006/main">
  <c r="P15" i="6" l="1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9" i="4"/>
  <c r="G38" i="4"/>
  <c r="G37" i="4"/>
  <c r="G36" i="4"/>
  <c r="G35" i="4" s="1"/>
  <c r="G34" i="4" s="1"/>
  <c r="G33" i="4" s="1"/>
  <c r="G32" i="4" s="1"/>
  <c r="G31" i="4" s="1"/>
  <c r="G30" i="4" s="1"/>
  <c r="G29" i="4" s="1"/>
  <c r="G28" i="4" s="1"/>
  <c r="G27" i="4" s="1"/>
  <c r="G26" i="4" s="1"/>
  <c r="G25" i="4" s="1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 s="1"/>
  <c r="G40" i="4"/>
  <c r="G41" i="4"/>
  <c r="D7" i="6"/>
  <c r="D6" i="6"/>
  <c r="D5" i="6"/>
  <c r="E5" i="6" s="1"/>
  <c r="D4" i="6"/>
  <c r="E4" i="6" s="1"/>
  <c r="D3" i="6"/>
  <c r="E3" i="6" s="1"/>
  <c r="D2" i="6"/>
  <c r="E2" i="6" s="1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35" i="4"/>
  <c r="C34" i="4"/>
  <c r="C31" i="4"/>
  <c r="C30" i="4"/>
  <c r="C23" i="4"/>
  <c r="C22" i="4"/>
  <c r="C19" i="4"/>
  <c r="C18" i="4"/>
  <c r="C11" i="4"/>
  <c r="C10" i="4"/>
  <c r="C7" i="4"/>
  <c r="C6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4"/>
  <c r="C3" i="4" s="1"/>
  <c r="F2" i="4"/>
  <c r="B3" i="4"/>
  <c r="C4" i="4" s="1"/>
  <c r="F3" i="4"/>
  <c r="B4" i="4"/>
  <c r="C5" i="4" s="1"/>
  <c r="F4" i="4"/>
  <c r="B5" i="4"/>
  <c r="F5" i="4"/>
  <c r="B6" i="4"/>
  <c r="F6" i="4"/>
  <c r="B7" i="4"/>
  <c r="F7" i="4"/>
  <c r="B8" i="4"/>
  <c r="C9" i="4" s="1"/>
  <c r="F8" i="4"/>
  <c r="B9" i="4"/>
  <c r="F9" i="4"/>
  <c r="B10" i="4"/>
  <c r="F10" i="4"/>
  <c r="B11" i="4"/>
  <c r="F11" i="4"/>
  <c r="B12" i="4"/>
  <c r="C13" i="4" s="1"/>
  <c r="F12" i="4"/>
  <c r="B13" i="4"/>
  <c r="C14" i="4" s="1"/>
  <c r="F13" i="4"/>
  <c r="B14" i="4"/>
  <c r="C15" i="4" s="1"/>
  <c r="F14" i="4"/>
  <c r="B15" i="4"/>
  <c r="C16" i="4" s="1"/>
  <c r="F15" i="4"/>
  <c r="B16" i="4"/>
  <c r="C17" i="4" s="1"/>
  <c r="F16" i="4"/>
  <c r="B17" i="4"/>
  <c r="F17" i="4"/>
  <c r="B18" i="4"/>
  <c r="F18" i="4"/>
  <c r="B19" i="4"/>
  <c r="F19" i="4"/>
  <c r="B20" i="4"/>
  <c r="C20" i="4" s="1"/>
  <c r="F20" i="4"/>
  <c r="B21" i="4"/>
  <c r="F21" i="4"/>
  <c r="B22" i="4"/>
  <c r="F22" i="4"/>
  <c r="B23" i="4"/>
  <c r="F23" i="4"/>
  <c r="B24" i="4"/>
  <c r="C24" i="4" s="1"/>
  <c r="F24" i="4"/>
  <c r="B25" i="4"/>
  <c r="C26" i="4" s="1"/>
  <c r="F25" i="4"/>
  <c r="B26" i="4"/>
  <c r="C27" i="4" s="1"/>
  <c r="F26" i="4"/>
  <c r="B27" i="4"/>
  <c r="C28" i="4" s="1"/>
  <c r="F27" i="4"/>
  <c r="B28" i="4"/>
  <c r="C29" i="4" s="1"/>
  <c r="F28" i="4"/>
  <c r="B29" i="4"/>
  <c r="F29" i="4"/>
  <c r="B30" i="4"/>
  <c r="F30" i="4"/>
  <c r="B31" i="4"/>
  <c r="F31" i="4"/>
  <c r="B32" i="4"/>
  <c r="C33" i="4" s="1"/>
  <c r="F32" i="4"/>
  <c r="B33" i="4"/>
  <c r="F33" i="4"/>
  <c r="B34" i="4"/>
  <c r="F34" i="4"/>
  <c r="B35" i="4"/>
  <c r="F35" i="4"/>
  <c r="B36" i="4"/>
  <c r="C37" i="4" s="1"/>
  <c r="F36" i="4"/>
  <c r="B37" i="4"/>
  <c r="C38" i="4" s="1"/>
  <c r="F37" i="4"/>
  <c r="B38" i="4"/>
  <c r="C39" i="4" s="1"/>
  <c r="F38" i="4"/>
  <c r="B39" i="4"/>
  <c r="C40" i="4" s="1"/>
  <c r="F39" i="4"/>
  <c r="B40" i="4"/>
  <c r="C41" i="4" s="1"/>
  <c r="F40" i="4"/>
  <c r="B41" i="4"/>
  <c r="F41" i="4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4" i="2"/>
  <c r="E6" i="6" l="1"/>
  <c r="F5" i="6"/>
  <c r="F2" i="6"/>
  <c r="F6" i="6"/>
  <c r="F3" i="6"/>
  <c r="F4" i="6"/>
  <c r="C8" i="4"/>
  <c r="C32" i="4"/>
  <c r="C21" i="4"/>
  <c r="C12" i="4"/>
  <c r="C36" i="4"/>
  <c r="C25" i="4"/>
</calcChain>
</file>

<file path=xl/sharedStrings.xml><?xml version="1.0" encoding="utf-8"?>
<sst xmlns="http://schemas.openxmlformats.org/spreadsheetml/2006/main" count="276" uniqueCount="223">
  <si>
    <t>DATE</t>
  </si>
  <si>
    <t>MSPUS</t>
  </si>
  <si>
    <t>Row Labels</t>
  </si>
  <si>
    <t>Grand Total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</si>
  <si>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</si>
  <si>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</si>
  <si>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</si>
  <si>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</si>
  <si>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</si>
  <si>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</si>
  <si>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</si>
  <si>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</si>
  <si>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</si>
  <si>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</si>
  <si>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</si>
  <si>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</si>
  <si>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</si>
  <si>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</si>
  <si>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</si>
  <si>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</si>
  <si>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</si>
  <si>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</si>
  <si>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</si>
  <si>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</si>
  <si>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</si>
  <si>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</si>
  <si>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</si>
  <si>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</si>
  <si>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</si>
  <si>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</si>
  <si>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</si>
  <si>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</si>
  <si>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</si>
  <si>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</si>
  <si>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</si>
  <si>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</si>
  <si>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</si>
  <si>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</si>
  <si>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</si>
  <si>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</si>
  <si>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</si>
  <si>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</si>
  <si>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</si>
  <si>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</si>
  <si>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</si>
  <si>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</si>
  <si>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</si>
  <si>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</si>
  <si>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</si>
  <si>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</si>
  <si>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</si>
  <si>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</si>
  <si>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</si>
  <si>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</si>
  <si>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</si>
  <si>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</si>
  <si>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</si>
  <si>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</si>
  <si>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</si>
  <si>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</si>
  <si>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</si>
  <si>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</si>
  <si>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</si>
  <si>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</si>
  <si>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</si>
  <si>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</si>
  <si>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Max of MSPUS</t>
  </si>
  <si>
    <t>Fed raised rates</t>
  </si>
  <si>
    <t>Expansion (2.5%)</t>
  </si>
  <si>
    <t>Russia invades Ukraine</t>
  </si>
  <si>
    <t>Expansion (1.9%)</t>
  </si>
  <si>
    <t>COVID-19 pandemic</t>
  </si>
  <si>
    <t>Expansion (5.8%)</t>
  </si>
  <si>
    <t>Contraction (-2.2%)</t>
  </si>
  <si>
    <t>Expansion (3.0%)</t>
  </si>
  <si>
    <t>Expansion (1.8%)</t>
  </si>
  <si>
    <t>Deflation in oil and gas prices</t>
  </si>
  <si>
    <t>Expansion (2.9%)</t>
  </si>
  <si>
    <t>Quantitative easing ends</t>
  </si>
  <si>
    <t>Government shutdown, sequestration</t>
  </si>
  <si>
    <t>Expansion (2.1%)</t>
  </si>
  <si>
    <t>Expansion (2.3%)</t>
  </si>
  <si>
    <t>Debt ceiling crisis</t>
  </si>
  <si>
    <t>Expansion (1.6%)</t>
  </si>
  <si>
    <t>Affordable Care Act; Dodd-Frank Act</t>
  </si>
  <si>
    <t>Expansion (2.7%)</t>
  </si>
  <si>
    <t>American Recovery and Reinvestment Act</t>
  </si>
  <si>
    <t>June trough (-2.6%)</t>
  </si>
  <si>
    <t>Financial crisis</t>
  </si>
  <si>
    <t>Expansion (0.1%)</t>
  </si>
  <si>
    <t>Bank crisis</t>
  </si>
  <si>
    <t>December peak (2.0%)</t>
  </si>
  <si>
    <t>Expansion (2.8%)</t>
  </si>
  <si>
    <t>Hurricane Katrina; Bankruptcy Act</t>
  </si>
  <si>
    <t>Expansion (3.5%)</t>
  </si>
  <si>
    <t>Expansion (3.8%)</t>
  </si>
  <si>
    <t>Jobs and Growth Tax Relief Reconciliation Act</t>
  </si>
  <si>
    <t>War on Terror</t>
  </si>
  <si>
    <t>Expansion (1.7%)</t>
  </si>
  <si>
    <t>Bush tax cut; 9/11 attacks</t>
  </si>
  <si>
    <t>March peak, November trough (1.0%)</t>
  </si>
  <si>
    <t>Tech bubble burst</t>
  </si>
  <si>
    <t>Expansion (4.1%)</t>
  </si>
  <si>
    <t>Glass-Steagall Act repealed</t>
  </si>
  <si>
    <t>Expansion (4.8%)</t>
  </si>
  <si>
    <t>Long-term capital management crisis</t>
  </si>
  <si>
    <t>Expansion (4.5%)</t>
  </si>
  <si>
    <t>Expansion (4.4%)</t>
  </si>
  <si>
    <t>Welfare reform</t>
  </si>
  <si>
    <t>Expansion (4.0%)</t>
  </si>
  <si>
    <t>Balanced Budget Act</t>
  </si>
  <si>
    <t>NAFTA drafted</t>
  </si>
  <si>
    <t>Fed lowered rates</t>
  </si>
  <si>
    <t>March trough (-0.1%)</t>
  </si>
  <si>
    <t>Recession</t>
  </si>
  <si>
    <t>July peak (1.9%)</t>
  </si>
  <si>
    <t>S&amp;L crisis</t>
  </si>
  <si>
    <t>Expansion (3.7%)</t>
  </si>
  <si>
    <t>Expansion (4.2%)</t>
  </si>
  <si>
    <t>Black Monday crash</t>
  </si>
  <si>
    <t>Tax cut</t>
  </si>
  <si>
    <t>Expansion (7.2%)</t>
  </si>
  <si>
    <t>Military spending</t>
  </si>
  <si>
    <t>Expansion (4.6%)</t>
  </si>
  <si>
    <t>Recession ended</t>
  </si>
  <si>
    <t>Contraction (-1.8%)</t>
  </si>
  <si>
    <t>Reagan tax cut</t>
  </si>
  <si>
    <t>July trough (2.5%)</t>
  </si>
  <si>
    <t>Recession began</t>
  </si>
  <si>
    <t>January peak (-0.3%)</t>
  </si>
  <si>
    <t>Expansion (3.2%)</t>
  </si>
  <si>
    <t>Expansion (5.5%)</t>
  </si>
  <si>
    <t>Expansion (5.4%)</t>
  </si>
  <si>
    <t>Stopgap monetary policy confused businesses and kept prices high</t>
  </si>
  <si>
    <t>March trough (-0.2%)</t>
  </si>
  <si>
    <t>Watergate scandal</t>
  </si>
  <si>
    <t>Contraction (-0.5%)</t>
  </si>
  <si>
    <t>End of the gold standard</t>
  </si>
  <si>
    <t>November peak (5.6%)</t>
  </si>
  <si>
    <t>Stagflation</t>
  </si>
  <si>
    <t>Expansion (5.3%)</t>
  </si>
  <si>
    <t>Wage-price controls</t>
  </si>
  <si>
    <t>Expansion (3.3%)</t>
  </si>
  <si>
    <t>November trough (0.2%)</t>
  </si>
  <si>
    <t>Nixon took office; moon landing</t>
  </si>
  <si>
    <t>December peak (3.1%)</t>
  </si>
  <si>
    <t>Expansion (4.9%)</t>
  </si>
  <si>
    <t>Vietnam War</t>
  </si>
  <si>
    <t>Expansion (6.6%)</t>
  </si>
  <si>
    <t>Expansion (6.5%)</t>
  </si>
  <si>
    <t>LBJ Medicare, Medicaid</t>
  </si>
  <si>
    <t>Expansion (6.1%)</t>
  </si>
  <si>
    <t>JFKâ€™s deficit spending ended recession</t>
  </si>
  <si>
    <t>February trough (2.6%)</t>
  </si>
  <si>
    <t>April peak (2.6%)</t>
  </si>
  <si>
    <t>Expansion (6.9%)</t>
  </si>
  <si>
    <t>April trough (-0.7%)</t>
  </si>
  <si>
    <t>August peak (2.1%)</t>
  </si>
  <si>
    <t>Expansion (7.1%)</t>
  </si>
  <si>
    <t>Dow returned to 1929 high</t>
  </si>
  <si>
    <t>May trough (-0.6%)</t>
  </si>
  <si>
    <t>Korean War ended</t>
  </si>
  <si>
    <t>July peak (4.7%)</t>
  </si>
  <si>
    <t>NA</t>
  </si>
  <si>
    <t>Expansion (8.0%)</t>
  </si>
  <si>
    <t>Korean War</t>
  </si>
  <si>
    <t>Expansion (8.7%)</t>
  </si>
  <si>
    <t>Fair Deal; NATO</t>
  </si>
  <si>
    <t>October trough (-0.6%)</t>
  </si>
  <si>
    <t>November peak (4.1%)</t>
  </si>
  <si>
    <t>Cold War spending</t>
  </si>
  <si>
    <t>Contraction (-1.1%)</t>
  </si>
  <si>
    <t>Budget cuts</t>
  </si>
  <si>
    <t>Contraction (-11.6%)</t>
  </si>
  <si>
    <t>WWII ends</t>
  </si>
  <si>
    <t>February peak, October trough (-1.0%)</t>
  </si>
  <si>
    <t>Bretton Woods Agreement</t>
  </si>
  <si>
    <t>Expansion (7.9%)</t>
  </si>
  <si>
    <t>Defense spending</t>
  </si>
  <si>
    <t>Expansion (17.0%)</t>
  </si>
  <si>
    <t>Expansion (18.9%)</t>
  </si>
  <si>
    <t>Pearl Harbor</t>
  </si>
  <si>
    <t>Expansion (17.7%)</t>
  </si>
  <si>
    <t>Defense increased</t>
  </si>
  <si>
    <t>Expansion (8.8%)</t>
  </si>
  <si>
    <t>Dust Bowl ended</t>
  </si>
  <si>
    <t>Depression ended</t>
  </si>
  <si>
    <t>Contraction ended in June (-3.3%)</t>
  </si>
  <si>
    <t>Depression resumed</t>
  </si>
  <si>
    <t>Expansion peaked in May (5.1%)</t>
  </si>
  <si>
    <t>FDR tax hikes</t>
  </si>
  <si>
    <t>Expansion (12.9%)</t>
  </si>
  <si>
    <t>Social Security</t>
  </si>
  <si>
    <t>Expansion (8.9%)</t>
  </si>
  <si>
    <t>U.S. debt rose</t>
  </si>
  <si>
    <t>Expansion (10.8%)</t>
  </si>
  <si>
    <t>FDRâ€™s New Deal</t>
  </si>
  <si>
    <t>Contraction ended in March (-1.2%)</t>
  </si>
  <si>
    <t>Hoover tax hikes</t>
  </si>
  <si>
    <t>Contraction (-12.9%)</t>
  </si>
  <si>
    <t>Dust Bowl began</t>
  </si>
  <si>
    <t>Contraction (-6.4%)</t>
  </si>
  <si>
    <t>Smoot-Hawley Tariff Act</t>
  </si>
  <si>
    <t>Contraction (-8.5%)</t>
  </si>
  <si>
    <t>Market crash</t>
  </si>
  <si>
    <t>August peak</t>
  </si>
  <si>
    <t>Events Affecting Inflation</t>
  </si>
  <si>
    <t>Business Cycle*</t>
  </si>
  <si>
    <t>Federal Funds Rate</t>
  </si>
  <si>
    <t>Inflation Rate YOY, From Previous Dec.</t>
  </si>
  <si>
    <t>Year</t>
  </si>
  <si>
    <t>Median House Price</t>
  </si>
  <si>
    <t>Median Household Income</t>
  </si>
  <si>
    <t>Inflation Rate</t>
  </si>
  <si>
    <t>MEHOINUSA672N</t>
  </si>
  <si>
    <t>House Price % Increase</t>
  </si>
  <si>
    <t>Household Income % Increase</t>
  </si>
  <si>
    <t>Cumulative Inflation Rate</t>
  </si>
  <si>
    <t>year</t>
  </si>
  <si>
    <t>house price</t>
  </si>
  <si>
    <t>2023 house price</t>
  </si>
  <si>
    <t>increase</t>
  </si>
  <si>
    <t>B + (B *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</si>
</sst>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6" fontId="16" fillId="33" borderId="10" xfId="0" applyNumberFormat="1" applyFont="1" applyFill="1" applyBorder="1" applyAlignment="1">
      <alignment horizontal="center" vertical="center"/>
    </xf>
    <xf numFmtId="9" fontId="16" fillId="34" borderId="10" xfId="1" applyFont="1" applyFill="1" applyBorder="1" applyAlignment="1">
      <alignment horizontal="center" vertical="center"/>
    </xf>
    <xf numFmtId="166" fontId="16" fillId="34" borderId="10" xfId="0" applyNumberFormat="1" applyFont="1" applyFill="1" applyBorder="1" applyAlignment="1">
      <alignment horizontal="center" vertical="center"/>
    </xf>
    <xf numFmtId="10" fontId="16" fillId="33" borderId="10" xfId="1" applyNumberFormat="1" applyFont="1" applyFill="1" applyBorder="1" applyAlignment="1">
      <alignment horizontal="center" vertical="center"/>
    </xf>
    <xf numFmtId="10" fontId="16" fillId="34" borderId="10" xfId="1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 johnson" refreshedDate="45605.595960648148" createdVersion="7" refreshedVersion="7" minRefreshableVersion="3" recordCount="247">
  <cacheSource type="worksheet">
    <worksheetSource ref="A1:B248" sheet="Median_Sales_Price_Houses_US"/>
  </cacheSource>
  <cacheFields count="4">
    <cacheField name="DATE" numFmtId="14">
      <sharedItems containsSemiMixedTypes="0" containsNonDate="0" containsDate="1" containsString="0" minDate="1963-01-01T00:00:00" maxDate="2024-07-02T00:00:00" count="247">
        <d v="1963-01-01T00:00:00"/>
        <d v="1963-04-01T00:00:00"/>
        <d v="1963-07-01T00:00:00"/>
        <d v="1963-10-01T00:00:00"/>
        <d v="1964-01-01T00:00:00"/>
        <d v="1964-04-01T00:00:00"/>
        <d v="1964-07-01T00:00:00"/>
        <d v="1964-10-01T00:00:00"/>
        <d v="1965-01-01T00:00:00"/>
        <d v="1965-04-01T00:00:00"/>
        <d v="1965-07-01T00:00:00"/>
        <d v="1965-10-01T00:00:00"/>
        <d v="1966-01-01T00:00:00"/>
        <d v="1966-04-01T00:00:00"/>
        <d v="1966-07-01T00:00:00"/>
        <d v="1966-10-01T00:00:00"/>
        <d v="1967-01-01T00:00:00"/>
        <d v="1967-04-01T00:00:00"/>
        <d v="1967-07-01T00:00:00"/>
        <d v="1967-10-01T00:00:00"/>
        <d v="1968-01-01T00:00:00"/>
        <d v="1968-04-01T00:00:00"/>
        <d v="1968-07-01T00:00:00"/>
        <d v="1968-10-01T00:00:00"/>
        <d v="1969-01-01T00:00:00"/>
        <d v="1969-04-01T00:00:00"/>
        <d v="1969-07-01T00:00:00"/>
        <d v="1969-10-01T00:00:00"/>
        <d v="1970-01-01T00:00:00"/>
        <d v="1970-04-01T00:00:00"/>
        <d v="1970-07-01T00:00:00"/>
        <d v="1970-10-01T00:00:00"/>
        <d v="1971-01-01T00:00:00"/>
        <d v="1971-04-01T00:00:00"/>
        <d v="1971-07-01T00:00:00"/>
        <d v="1971-10-01T00:00:00"/>
        <d v="1972-01-01T00:00:00"/>
        <d v="1972-04-01T00:00:00"/>
        <d v="1972-07-01T00:00:00"/>
        <d v="1972-10-01T00:00:00"/>
        <d v="1973-01-01T00:00:00"/>
        <d v="1973-04-01T00:00:00"/>
        <d v="1973-07-01T00:00:00"/>
        <d v="1973-10-01T00:00:00"/>
        <d v="1974-01-01T00:00:00"/>
        <d v="1974-04-01T00:00:00"/>
        <d v="1974-07-01T00:00:00"/>
        <d v="1974-10-01T00:00:00"/>
        <d v="1975-01-01T00:00:00"/>
        <d v="1975-04-01T00:00:00"/>
        <d v="1975-07-01T00:00:00"/>
        <d v="1975-10-01T00:00:00"/>
        <d v="1976-01-01T00:00:00"/>
        <d v="1976-04-01T00:00:00"/>
        <d v="1976-07-01T00:00:00"/>
        <d v="1976-10-01T00:00:00"/>
        <d v="1977-01-01T00:00:00"/>
        <d v="1977-04-01T00:00:00"/>
        <d v="1977-07-01T00:00:00"/>
        <d v="1977-10-01T00:00:00"/>
        <d v="1978-01-01T00:00:00"/>
        <d v="1978-04-01T00:00:00"/>
        <d v="1978-07-01T00:00:00"/>
        <d v="1978-10-01T00:00:00"/>
        <d v="1979-01-01T00:00:00"/>
        <d v="1979-04-01T00:00:00"/>
        <d v="1979-07-01T00:00:00"/>
        <d v="1979-10-01T00:00:00"/>
        <d v="1980-01-01T00:00:00"/>
        <d v="1980-04-01T00:00:00"/>
        <d v="1980-07-01T00:00:00"/>
        <d v="1980-10-01T00:00:00"/>
        <d v="1981-01-01T00:00:00"/>
        <d v="1981-04-01T00:00:00"/>
        <d v="1981-07-01T00:00:00"/>
        <d v="1981-10-01T00:00:00"/>
        <d v="1982-01-01T00:00:00"/>
        <d v="1982-04-01T00:00:00"/>
        <d v="1982-07-01T00:00:00"/>
        <d v="1982-10-01T00:00:00"/>
        <d v="1983-01-01T00:00:00"/>
        <d v="1983-04-01T00:00:00"/>
        <d v="1983-07-01T00:00:00"/>
        <d v="1983-10-01T00:00:00"/>
        <d v="1984-01-01T00:00:00"/>
        <d v="1984-04-01T00:00:00"/>
        <d v="1984-07-01T00:00:00"/>
        <d v="1984-10-01T00:00:00"/>
        <d v="1985-01-01T00:00:00"/>
        <d v="1985-04-01T00:00:00"/>
        <d v="1985-07-01T00:00:00"/>
        <d v="1985-10-01T00:00:00"/>
        <d v="1986-01-01T00:00:00"/>
        <d v="1986-04-01T00:00:00"/>
        <d v="1986-07-01T00:00:00"/>
        <d v="1986-10-01T00:00:00"/>
        <d v="1987-01-01T00:00:00"/>
        <d v="1987-04-01T00:00:00"/>
        <d v="1987-07-01T00:00:00"/>
        <d v="1987-10-01T00:00:00"/>
        <d v="1988-01-01T00:00:00"/>
        <d v="1988-04-01T00:00:00"/>
        <d v="1988-07-01T00:00:00"/>
        <d v="1988-10-01T00:00:00"/>
        <d v="1989-01-01T00:00:00"/>
        <d v="1989-04-01T00:00:00"/>
        <d v="1989-07-01T00:00:00"/>
        <d v="1989-10-01T00:00:00"/>
        <d v="1990-01-01T00:00:00"/>
        <d v="1990-04-01T00:00:00"/>
        <d v="1990-07-01T00:00:00"/>
        <d v="1990-10-01T00:00:00"/>
        <d v="1991-01-01T00:00:00"/>
        <d v="1991-04-01T00:00:00"/>
        <d v="1991-07-01T00:00:00"/>
        <d v="1991-10-01T00:00:00"/>
        <d v="1992-01-01T00:00:00"/>
        <d v="1992-04-01T00:00:00"/>
        <d v="1992-07-01T00:00:00"/>
        <d v="1992-10-01T00:00:00"/>
        <d v="1993-01-01T00:00:00"/>
        <d v="1993-04-01T00:00:00"/>
        <d v="1993-07-01T00:00:00"/>
        <d v="1993-10-01T00:00:00"/>
        <d v="1994-01-01T00:00:00"/>
        <d v="1994-04-01T00:00:00"/>
        <d v="1994-07-01T00:00:00"/>
        <d v="1994-10-01T00:00:00"/>
        <d v="1995-01-01T00:00:00"/>
        <d v="1995-04-01T00:00:00"/>
        <d v="1995-07-01T00:00:00"/>
        <d v="1995-10-01T00:00:00"/>
        <d v="1996-01-01T00:00:00"/>
        <d v="1996-04-01T00:00:00"/>
        <d v="1996-07-01T00:00:00"/>
        <d v="1996-10-01T00:00:00"/>
        <d v="1997-01-01T00:00:00"/>
        <d v="1997-04-01T00:00:00"/>
        <d v="1997-07-01T00:00:00"/>
        <d v="1997-10-01T00:00:00"/>
        <d v="1998-01-01T00:00:00"/>
        <d v="1998-04-01T00:00:00"/>
        <d v="1998-07-01T00:00:00"/>
        <d v="1998-10-01T00:00:00"/>
        <d v="1999-01-01T00:00:00"/>
        <d v="1999-04-01T00:00:00"/>
        <d v="1999-07-01T00:00:00"/>
        <d v="1999-10-01T00:00:00"/>
        <d v="2000-01-01T00:00:00"/>
        <d v="2000-04-01T00:00:00"/>
        <d v="2000-07-01T00:00:00"/>
        <d v="2000-10-01T00:00:00"/>
        <d v="2001-01-01T00:00:00"/>
        <d v="2001-04-01T00:00:00"/>
        <d v="2001-07-01T00:00:00"/>
        <d v="2001-10-01T00:00:00"/>
        <d v="2002-01-01T00:00:00"/>
        <d v="2002-04-01T00:00:00"/>
        <d v="2002-07-01T00:00:00"/>
        <d v="2002-10-01T00:00:00"/>
        <d v="2003-01-01T00:00:00"/>
        <d v="2003-04-01T00:00:00"/>
        <d v="2003-07-01T00:00:00"/>
        <d v="2003-10-01T00:00:00"/>
        <d v="2004-01-01T00:00:00"/>
        <d v="2004-04-01T00:00:00"/>
        <d v="2004-07-01T00:00:00"/>
        <d v="2004-10-01T00:00:00"/>
        <d v="2005-01-01T00:00:00"/>
        <d v="2005-04-01T00:00:00"/>
        <d v="2005-07-01T00:00:00"/>
        <d v="2005-10-01T00:00:00"/>
        <d v="2006-01-01T00:00:00"/>
        <d v="2006-04-01T00:00:00"/>
        <d v="2006-07-01T00:00:00"/>
        <d v="2006-10-01T00:00:00"/>
        <d v="2007-01-01T00:00:00"/>
        <d v="2007-04-01T00:00:00"/>
        <d v="2007-07-01T00:00:00"/>
        <d v="2007-10-01T00:00:00"/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d v="2022-10-01T00:00:00"/>
        <d v="2023-01-01T00:00:00"/>
        <d v="2023-04-01T00:00:00"/>
        <d v="2023-07-01T00:00:00"/>
        <d v="2023-10-01T00:00:00"/>
        <d v="2024-01-01T00:00:00"/>
        <d v="2024-04-01T00:00:00"/>
        <d v="2024-07-01T00:00:00"/>
      </sharedItems>
      <fieldGroup par="3" base="0">
        <rangePr groupBy="months" startDate="1963-01-01T00:00:00" endDate="2024-07-02T00:00:00"/>
        <groupItems count="14">
          <s v="&lt;1/1/196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4"/>
        </groupItems>
      </fieldGroup>
    </cacheField>
    <cacheField name="MSPUS" numFmtId="0">
      <sharedItems containsSemiMixedTypes="0" containsString="0" containsNumber="1" containsInteger="1" minValue="17800" maxValue="442600"/>
    </cacheField>
    <cacheField name="Quarters" numFmtId="0" databaseField="0">
      <fieldGroup base="0">
        <rangePr groupBy="quarters" startDate="1963-01-01T00:00:00" endDate="2024-07-02T00:00:00"/>
        <groupItems count="6">
          <s v="&lt;1/1/1963"/>
          <s v="Qtr1"/>
          <s v="Qtr2"/>
          <s v="Qtr3"/>
          <s v="Qtr4"/>
          <s v="&gt;7/2/2024"/>
        </groupItems>
      </fieldGroup>
    </cacheField>
    <cacheField name="Years" numFmtId="0" databaseField="0">
      <fieldGroup base="0">
        <rangePr groupBy="years" startDate="1963-01-01T00:00:00" endDate="2024-07-02T00:00:00"/>
        <groupItems count="64">
          <s v="&lt;1/1/1963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7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n v="17800"/>
  </r>
  <r>
    <x v="1"/>
    <n v="18000"/>
  </r>
  <r>
    <x v="2"/>
    <n v="17900"/>
  </r>
  <r>
    <x v="3"/>
    <n v="18500"/>
  </r>
  <r>
    <x v="4"/>
    <n v="18500"/>
  </r>
  <r>
    <x v="5"/>
    <n v="18900"/>
  </r>
  <r>
    <x v="6"/>
    <n v="18900"/>
  </r>
  <r>
    <x v="7"/>
    <n v="19400"/>
  </r>
  <r>
    <x v="8"/>
    <n v="20200"/>
  </r>
  <r>
    <x v="9"/>
    <n v="19800"/>
  </r>
  <r>
    <x v="10"/>
    <n v="20200"/>
  </r>
  <r>
    <x v="11"/>
    <n v="20300"/>
  </r>
  <r>
    <x v="12"/>
    <n v="21000"/>
  </r>
  <r>
    <x v="13"/>
    <n v="22100"/>
  </r>
  <r>
    <x v="14"/>
    <n v="21500"/>
  </r>
  <r>
    <x v="15"/>
    <n v="21400"/>
  </r>
  <r>
    <x v="16"/>
    <n v="22300"/>
  </r>
  <r>
    <x v="17"/>
    <n v="23300"/>
  </r>
  <r>
    <x v="18"/>
    <n v="22500"/>
  </r>
  <r>
    <x v="19"/>
    <n v="22900"/>
  </r>
  <r>
    <x v="20"/>
    <n v="23900"/>
  </r>
  <r>
    <x v="21"/>
    <n v="24900"/>
  </r>
  <r>
    <x v="22"/>
    <n v="24800"/>
  </r>
  <r>
    <x v="23"/>
    <n v="25600"/>
  </r>
  <r>
    <x v="24"/>
    <n v="25700"/>
  </r>
  <r>
    <x v="25"/>
    <n v="25900"/>
  </r>
  <r>
    <x v="26"/>
    <n v="25900"/>
  </r>
  <r>
    <x v="27"/>
    <n v="24900"/>
  </r>
  <r>
    <x v="28"/>
    <n v="23900"/>
  </r>
  <r>
    <x v="29"/>
    <n v="24400"/>
  </r>
  <r>
    <x v="30"/>
    <n v="23000"/>
  </r>
  <r>
    <x v="31"/>
    <n v="22600"/>
  </r>
  <r>
    <x v="32"/>
    <n v="24300"/>
  </r>
  <r>
    <x v="33"/>
    <n v="25800"/>
  </r>
  <r>
    <x v="34"/>
    <n v="25300"/>
  </r>
  <r>
    <x v="35"/>
    <n v="25500"/>
  </r>
  <r>
    <x v="36"/>
    <n v="26200"/>
  </r>
  <r>
    <x v="37"/>
    <n v="26800"/>
  </r>
  <r>
    <x v="38"/>
    <n v="27900"/>
  </r>
  <r>
    <x v="39"/>
    <n v="29200"/>
  </r>
  <r>
    <x v="40"/>
    <n v="30200"/>
  </r>
  <r>
    <x v="41"/>
    <n v="32700"/>
  </r>
  <r>
    <x v="42"/>
    <n v="33500"/>
  </r>
  <r>
    <x v="43"/>
    <n v="34000"/>
  </r>
  <r>
    <x v="44"/>
    <n v="35200"/>
  </r>
  <r>
    <x v="45"/>
    <n v="35600"/>
  </r>
  <r>
    <x v="46"/>
    <n v="36200"/>
  </r>
  <r>
    <x v="47"/>
    <n v="37200"/>
  </r>
  <r>
    <x v="48"/>
    <n v="38100"/>
  </r>
  <r>
    <x v="49"/>
    <n v="39000"/>
  </r>
  <r>
    <x v="50"/>
    <n v="38800"/>
  </r>
  <r>
    <x v="51"/>
    <n v="41200"/>
  </r>
  <r>
    <x v="52"/>
    <n v="42800"/>
  </r>
  <r>
    <x v="53"/>
    <n v="44200"/>
  </r>
  <r>
    <x v="54"/>
    <n v="44400"/>
  </r>
  <r>
    <x v="55"/>
    <n v="45500"/>
  </r>
  <r>
    <x v="56"/>
    <n v="46300"/>
  </r>
  <r>
    <x v="57"/>
    <n v="48900"/>
  </r>
  <r>
    <x v="58"/>
    <n v="48800"/>
  </r>
  <r>
    <x v="59"/>
    <n v="51600"/>
  </r>
  <r>
    <x v="60"/>
    <n v="53000"/>
  </r>
  <r>
    <x v="61"/>
    <n v="55300"/>
  </r>
  <r>
    <x v="62"/>
    <n v="56100"/>
  </r>
  <r>
    <x v="63"/>
    <n v="59000"/>
  </r>
  <r>
    <x v="64"/>
    <n v="60600"/>
  </r>
  <r>
    <x v="65"/>
    <n v="63100"/>
  </r>
  <r>
    <x v="66"/>
    <n v="64700"/>
  </r>
  <r>
    <x v="67"/>
    <n v="62600"/>
  </r>
  <r>
    <x v="68"/>
    <n v="63700"/>
  </r>
  <r>
    <x v="69"/>
    <n v="64000"/>
  </r>
  <r>
    <x v="70"/>
    <n v="64900"/>
  </r>
  <r>
    <x v="71"/>
    <n v="66400"/>
  </r>
  <r>
    <x v="72"/>
    <n v="66800"/>
  </r>
  <r>
    <x v="73"/>
    <n v="69400"/>
  </r>
  <r>
    <x v="74"/>
    <n v="69200"/>
  </r>
  <r>
    <x v="75"/>
    <n v="70400"/>
  </r>
  <r>
    <x v="76"/>
    <n v="66400"/>
  </r>
  <r>
    <x v="77"/>
    <n v="69600"/>
  </r>
  <r>
    <x v="78"/>
    <n v="69300"/>
  </r>
  <r>
    <x v="79"/>
    <n v="71600"/>
  </r>
  <r>
    <x v="80"/>
    <n v="73300"/>
  </r>
  <r>
    <x v="81"/>
    <n v="74900"/>
  </r>
  <r>
    <x v="82"/>
    <n v="77400"/>
  </r>
  <r>
    <x v="83"/>
    <n v="75900"/>
  </r>
  <r>
    <x v="84"/>
    <n v="78200"/>
  </r>
  <r>
    <x v="85"/>
    <n v="80700"/>
  </r>
  <r>
    <x v="86"/>
    <n v="81000"/>
  </r>
  <r>
    <x v="87"/>
    <n v="79900"/>
  </r>
  <r>
    <x v="88"/>
    <n v="82800"/>
  </r>
  <r>
    <x v="89"/>
    <n v="84300"/>
  </r>
  <r>
    <x v="90"/>
    <n v="83200"/>
  </r>
  <r>
    <x v="91"/>
    <n v="86800"/>
  </r>
  <r>
    <x v="92"/>
    <n v="88000"/>
  </r>
  <r>
    <x v="93"/>
    <n v="92100"/>
  </r>
  <r>
    <x v="94"/>
    <n v="93000"/>
  </r>
  <r>
    <x v="95"/>
    <n v="95000"/>
  </r>
  <r>
    <x v="96"/>
    <n v="97900"/>
  </r>
  <r>
    <x v="97"/>
    <n v="103400"/>
  </r>
  <r>
    <x v="98"/>
    <n v="106000"/>
  </r>
  <r>
    <x v="99"/>
    <n v="111500"/>
  </r>
  <r>
    <x v="100"/>
    <n v="110000"/>
  </r>
  <r>
    <x v="101"/>
    <n v="110000"/>
  </r>
  <r>
    <x v="102"/>
    <n v="115000"/>
  </r>
  <r>
    <x v="103"/>
    <n v="113900"/>
  </r>
  <r>
    <x v="104"/>
    <n v="118000"/>
  </r>
  <r>
    <x v="105"/>
    <n v="118900"/>
  </r>
  <r>
    <x v="106"/>
    <n v="120000"/>
  </r>
  <r>
    <x v="107"/>
    <n v="124800"/>
  </r>
  <r>
    <x v="108"/>
    <n v="123900"/>
  </r>
  <r>
    <x v="109"/>
    <n v="126800"/>
  </r>
  <r>
    <x v="110"/>
    <n v="117000"/>
  </r>
  <r>
    <x v="111"/>
    <n v="121500"/>
  </r>
  <r>
    <x v="112"/>
    <n v="120000"/>
  </r>
  <r>
    <x v="113"/>
    <n v="119900"/>
  </r>
  <r>
    <x v="114"/>
    <n v="120000"/>
  </r>
  <r>
    <x v="115"/>
    <n v="120000"/>
  </r>
  <r>
    <x v="116"/>
    <n v="119500"/>
  </r>
  <r>
    <x v="117"/>
    <n v="120000"/>
  </r>
  <r>
    <x v="118"/>
    <n v="120000"/>
  </r>
  <r>
    <x v="119"/>
    <n v="126000"/>
  </r>
  <r>
    <x v="120"/>
    <n v="125000"/>
  </r>
  <r>
    <x v="121"/>
    <n v="127000"/>
  </r>
  <r>
    <x v="122"/>
    <n v="127000"/>
  </r>
  <r>
    <x v="123"/>
    <n v="127000"/>
  </r>
  <r>
    <x v="124"/>
    <n v="130000"/>
  </r>
  <r>
    <x v="125"/>
    <n v="130000"/>
  </r>
  <r>
    <x v="126"/>
    <n v="129700"/>
  </r>
  <r>
    <x v="127"/>
    <n v="132000"/>
  </r>
  <r>
    <x v="128"/>
    <n v="130000"/>
  </r>
  <r>
    <x v="129"/>
    <n v="133900"/>
  </r>
  <r>
    <x v="130"/>
    <n v="132000"/>
  </r>
  <r>
    <x v="131"/>
    <n v="138000"/>
  </r>
  <r>
    <x v="132"/>
    <n v="137000"/>
  </r>
  <r>
    <x v="133"/>
    <n v="139900"/>
  </r>
  <r>
    <x v="134"/>
    <n v="140000"/>
  </r>
  <r>
    <x v="135"/>
    <n v="144100"/>
  </r>
  <r>
    <x v="136"/>
    <n v="145000"/>
  </r>
  <r>
    <x v="137"/>
    <n v="145800"/>
  </r>
  <r>
    <x v="138"/>
    <n v="145000"/>
  </r>
  <r>
    <x v="139"/>
    <n v="144200"/>
  </r>
  <r>
    <x v="140"/>
    <n v="152200"/>
  </r>
  <r>
    <x v="141"/>
    <n v="149500"/>
  </r>
  <r>
    <x v="142"/>
    <n v="153000"/>
  </r>
  <r>
    <x v="143"/>
    <n v="153000"/>
  </r>
  <r>
    <x v="144"/>
    <n v="157400"/>
  </r>
  <r>
    <x v="145"/>
    <n v="158700"/>
  </r>
  <r>
    <x v="146"/>
    <n v="159100"/>
  </r>
  <r>
    <x v="147"/>
    <n v="165300"/>
  </r>
  <r>
    <x v="148"/>
    <n v="165300"/>
  </r>
  <r>
    <x v="149"/>
    <n v="163200"/>
  </r>
  <r>
    <x v="150"/>
    <n v="168800"/>
  </r>
  <r>
    <x v="151"/>
    <n v="172900"/>
  </r>
  <r>
    <x v="152"/>
    <n v="169800"/>
  </r>
  <r>
    <x v="153"/>
    <n v="179000"/>
  </r>
  <r>
    <x v="154"/>
    <n v="172500"/>
  </r>
  <r>
    <x v="155"/>
    <n v="171100"/>
  </r>
  <r>
    <x v="156"/>
    <n v="188700"/>
  </r>
  <r>
    <x v="157"/>
    <n v="187200"/>
  </r>
  <r>
    <x v="158"/>
    <n v="178100"/>
  </r>
  <r>
    <x v="159"/>
    <n v="190100"/>
  </r>
  <r>
    <x v="160"/>
    <n v="186000"/>
  </r>
  <r>
    <x v="161"/>
    <n v="191800"/>
  </r>
  <r>
    <x v="162"/>
    <n v="191900"/>
  </r>
  <r>
    <x v="163"/>
    <n v="198800"/>
  </r>
  <r>
    <x v="164"/>
    <n v="212700"/>
  </r>
  <r>
    <x v="165"/>
    <n v="217600"/>
  </r>
  <r>
    <x v="166"/>
    <n v="213500"/>
  </r>
  <r>
    <x v="167"/>
    <n v="228800"/>
  </r>
  <r>
    <x v="168"/>
    <n v="232500"/>
  </r>
  <r>
    <x v="169"/>
    <n v="233700"/>
  </r>
  <r>
    <x v="170"/>
    <n v="236400"/>
  </r>
  <r>
    <x v="171"/>
    <n v="243600"/>
  </r>
  <r>
    <x v="172"/>
    <n v="247700"/>
  </r>
  <r>
    <x v="173"/>
    <n v="246300"/>
  </r>
  <r>
    <x v="174"/>
    <n v="235600"/>
  </r>
  <r>
    <x v="175"/>
    <n v="245400"/>
  </r>
  <r>
    <x v="176"/>
    <n v="257400"/>
  </r>
  <r>
    <x v="177"/>
    <n v="242200"/>
  </r>
  <r>
    <x v="178"/>
    <n v="241800"/>
  </r>
  <r>
    <x v="179"/>
    <n v="238400"/>
  </r>
  <r>
    <x v="180"/>
    <n v="233900"/>
  </r>
  <r>
    <x v="181"/>
    <n v="235300"/>
  </r>
  <r>
    <x v="182"/>
    <n v="226500"/>
  </r>
  <r>
    <x v="183"/>
    <n v="222500"/>
  </r>
  <r>
    <x v="184"/>
    <n v="208400"/>
  </r>
  <r>
    <x v="185"/>
    <n v="220900"/>
  </r>
  <r>
    <x v="186"/>
    <n v="214300"/>
  </r>
  <r>
    <x v="187"/>
    <n v="219000"/>
  </r>
  <r>
    <x v="188"/>
    <n v="222900"/>
  </r>
  <r>
    <x v="189"/>
    <n v="219500"/>
  </r>
  <r>
    <x v="190"/>
    <n v="224100"/>
  </r>
  <r>
    <x v="191"/>
    <n v="224300"/>
  </r>
  <r>
    <x v="192"/>
    <n v="226900"/>
  </r>
  <r>
    <x v="193"/>
    <n v="228100"/>
  </r>
  <r>
    <x v="194"/>
    <n v="223500"/>
  </r>
  <r>
    <x v="195"/>
    <n v="221100"/>
  </r>
  <r>
    <x v="196"/>
    <n v="238400"/>
  </r>
  <r>
    <x v="197"/>
    <n v="238700"/>
  </r>
  <r>
    <x v="198"/>
    <n v="248800"/>
  </r>
  <r>
    <x v="199"/>
    <n v="251700"/>
  </r>
  <r>
    <x v="200"/>
    <n v="258400"/>
  </r>
  <r>
    <x v="201"/>
    <n v="268100"/>
  </r>
  <r>
    <x v="202"/>
    <n v="264800"/>
  </r>
  <r>
    <x v="203"/>
    <n v="273600"/>
  </r>
  <r>
    <x v="204"/>
    <n v="275200"/>
  </r>
  <r>
    <x v="205"/>
    <n v="288000"/>
  </r>
  <r>
    <x v="206"/>
    <n v="281000"/>
  </r>
  <r>
    <x v="207"/>
    <n v="298900"/>
  </r>
  <r>
    <x v="208"/>
    <n v="289200"/>
  </r>
  <r>
    <x v="209"/>
    <n v="289100"/>
  </r>
  <r>
    <x v="210"/>
    <n v="295800"/>
  </r>
  <r>
    <x v="211"/>
    <n v="302500"/>
  </r>
  <r>
    <x v="212"/>
    <n v="299800"/>
  </r>
  <r>
    <x v="213"/>
    <n v="306000"/>
  </r>
  <r>
    <x v="214"/>
    <n v="303800"/>
  </r>
  <r>
    <x v="215"/>
    <n v="310900"/>
  </r>
  <r>
    <x v="216"/>
    <n v="313100"/>
  </r>
  <r>
    <x v="217"/>
    <n v="318200"/>
  </r>
  <r>
    <x v="218"/>
    <n v="320500"/>
  </r>
  <r>
    <x v="219"/>
    <n v="337900"/>
  </r>
  <r>
    <x v="220"/>
    <n v="331800"/>
  </r>
  <r>
    <x v="221"/>
    <n v="315600"/>
  </r>
  <r>
    <x v="222"/>
    <n v="330900"/>
  </r>
  <r>
    <x v="223"/>
    <n v="322800"/>
  </r>
  <r>
    <x v="224"/>
    <n v="313000"/>
  </r>
  <r>
    <x v="225"/>
    <n v="322500"/>
  </r>
  <r>
    <x v="226"/>
    <n v="318400"/>
  </r>
  <r>
    <x v="227"/>
    <n v="327100"/>
  </r>
  <r>
    <x v="228"/>
    <n v="329000"/>
  </r>
  <r>
    <x v="229"/>
    <n v="317100"/>
  </r>
  <r>
    <x v="230"/>
    <n v="327900"/>
  </r>
  <r>
    <x v="231"/>
    <n v="338600"/>
  </r>
  <r>
    <x v="232"/>
    <n v="355000"/>
  </r>
  <r>
    <x v="233"/>
    <n v="367800"/>
  </r>
  <r>
    <x v="234"/>
    <n v="395200"/>
  </r>
  <r>
    <x v="235"/>
    <n v="414000"/>
  </r>
  <r>
    <x v="236"/>
    <n v="413500"/>
  </r>
  <r>
    <x v="237"/>
    <n v="437700"/>
  </r>
  <r>
    <x v="238"/>
    <n v="438000"/>
  </r>
  <r>
    <x v="239"/>
    <n v="442600"/>
  </r>
  <r>
    <x v="240"/>
    <n v="429000"/>
  </r>
  <r>
    <x v="241"/>
    <n v="418500"/>
  </r>
  <r>
    <x v="242"/>
    <n v="435400"/>
  </r>
  <r>
    <x v="243"/>
    <n v="423200"/>
  </r>
  <r>
    <x v="244"/>
    <n v="426800"/>
  </r>
  <r>
    <x v="245"/>
    <n v="414500"/>
  </r>
  <r>
    <x v="246"/>
    <n v="420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6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t="default"/>
      </items>
    </pivotField>
  </pivotFields>
  <rowFields count="1">
    <field x="3"/>
  </rowFields>
  <rowItems count="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Max of MSPUS" fld="1" subtotal="max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workbookViewId="0">
      <selection activeCell="B2" sqref="B2:B5"/>
    </sheetView>
  </sheetViews>
  <sheetFormatPr defaultRowHeight="14.4" x14ac:dyDescent="0.3"/>
  <cols>
    <col min="1" max="1" width="9.554687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23012</v>
      </c>
      <c r="B2">
        <v>17800</v>
      </c>
    </row>
    <row r="3" spans="1:2" x14ac:dyDescent="0.3">
      <c r="A3" s="1">
        <v>23102</v>
      </c>
      <c r="B3">
        <v>18000</v>
      </c>
    </row>
    <row r="4" spans="1:2" x14ac:dyDescent="0.3">
      <c r="A4" s="1">
        <v>23193</v>
      </c>
      <c r="B4">
        <v>17900</v>
      </c>
    </row>
    <row r="5" spans="1:2" x14ac:dyDescent="0.3">
      <c r="A5" s="1">
        <v>23285</v>
      </c>
      <c r="B5">
        <v>18500</v>
      </c>
    </row>
    <row r="6" spans="1:2" x14ac:dyDescent="0.3">
      <c r="A6" s="1">
        <v>23377</v>
      </c>
      <c r="B6">
        <v>18500</v>
      </c>
    </row>
    <row r="7" spans="1:2" x14ac:dyDescent="0.3">
      <c r="A7" s="1">
        <v>23468</v>
      </c>
      <c r="B7">
        <v>18900</v>
      </c>
    </row>
    <row r="8" spans="1:2" x14ac:dyDescent="0.3">
      <c r="A8" s="1">
        <v>23559</v>
      </c>
      <c r="B8">
        <v>18900</v>
      </c>
    </row>
    <row r="9" spans="1:2" x14ac:dyDescent="0.3">
      <c r="A9" s="1">
        <v>23651</v>
      </c>
      <c r="B9">
        <v>19400</v>
      </c>
    </row>
    <row r="10" spans="1:2" x14ac:dyDescent="0.3">
      <c r="A10" s="1">
        <v>23743</v>
      </c>
      <c r="B10">
        <v>20200</v>
      </c>
    </row>
    <row r="11" spans="1:2" x14ac:dyDescent="0.3">
      <c r="A11" s="1">
        <v>23833</v>
      </c>
      <c r="B11">
        <v>19800</v>
      </c>
    </row>
    <row r="12" spans="1:2" x14ac:dyDescent="0.3">
      <c r="A12" s="1">
        <v>23924</v>
      </c>
      <c r="B12">
        <v>20200</v>
      </c>
    </row>
    <row r="13" spans="1:2" x14ac:dyDescent="0.3">
      <c r="A13" s="1">
        <v>24016</v>
      </c>
      <c r="B13">
        <v>20300</v>
      </c>
    </row>
    <row r="14" spans="1:2" x14ac:dyDescent="0.3">
      <c r="A14" s="1">
        <v>24108</v>
      </c>
      <c r="B14">
        <v>21000</v>
      </c>
    </row>
    <row r="15" spans="1:2" x14ac:dyDescent="0.3">
      <c r="A15" s="1">
        <v>24198</v>
      </c>
      <c r="B15">
        <v>22100</v>
      </c>
    </row>
    <row r="16" spans="1:2" x14ac:dyDescent="0.3">
      <c r="A16" s="1">
        <v>24289</v>
      </c>
      <c r="B16">
        <v>21500</v>
      </c>
    </row>
    <row r="17" spans="1:2" x14ac:dyDescent="0.3">
      <c r="A17" s="1">
        <v>24381</v>
      </c>
      <c r="B17">
        <v>21400</v>
      </c>
    </row>
    <row r="18" spans="1:2" x14ac:dyDescent="0.3">
      <c r="A18" s="1">
        <v>24473</v>
      </c>
      <c r="B18">
        <v>22300</v>
      </c>
    </row>
    <row r="19" spans="1:2" x14ac:dyDescent="0.3">
      <c r="A19" s="1">
        <v>24563</v>
      </c>
      <c r="B19">
        <v>23300</v>
      </c>
    </row>
    <row r="20" spans="1:2" x14ac:dyDescent="0.3">
      <c r="A20" s="1">
        <v>24654</v>
      </c>
      <c r="B20">
        <v>22500</v>
      </c>
    </row>
    <row r="21" spans="1:2" x14ac:dyDescent="0.3">
      <c r="A21" s="1">
        <v>24746</v>
      </c>
      <c r="B21">
        <v>22900</v>
      </c>
    </row>
    <row r="22" spans="1:2" x14ac:dyDescent="0.3">
      <c r="A22" s="1">
        <v>24838</v>
      </c>
      <c r="B22">
        <v>23900</v>
      </c>
    </row>
    <row r="23" spans="1:2" x14ac:dyDescent="0.3">
      <c r="A23" s="1">
        <v>24929</v>
      </c>
      <c r="B23">
        <v>24900</v>
      </c>
    </row>
    <row r="24" spans="1:2" x14ac:dyDescent="0.3">
      <c r="A24" s="1">
        <v>25020</v>
      </c>
      <c r="B24">
        <v>24800</v>
      </c>
    </row>
    <row r="25" spans="1:2" x14ac:dyDescent="0.3">
      <c r="A25" s="1">
        <v>25112</v>
      </c>
      <c r="B25">
        <v>25600</v>
      </c>
    </row>
    <row r="26" spans="1:2" x14ac:dyDescent="0.3">
      <c r="A26" s="1">
        <v>25204</v>
      </c>
      <c r="B26">
        <v>25700</v>
      </c>
    </row>
    <row r="27" spans="1:2" x14ac:dyDescent="0.3">
      <c r="A27" s="1">
        <v>25294</v>
      </c>
      <c r="B27">
        <v>25900</v>
      </c>
    </row>
    <row r="28" spans="1:2" x14ac:dyDescent="0.3">
      <c r="A28" s="1">
        <v>25385</v>
      </c>
      <c r="B28">
        <v>25900</v>
      </c>
    </row>
    <row r="29" spans="1:2" x14ac:dyDescent="0.3">
      <c r="A29" s="1">
        <v>25477</v>
      </c>
      <c r="B29">
        <v>24900</v>
      </c>
    </row>
    <row r="30" spans="1:2" x14ac:dyDescent="0.3">
      <c r="A30" s="1">
        <v>25569</v>
      </c>
      <c r="B30">
        <v>23900</v>
      </c>
    </row>
    <row r="31" spans="1:2" x14ac:dyDescent="0.3">
      <c r="A31" s="1">
        <v>25659</v>
      </c>
      <c r="B31">
        <v>24400</v>
      </c>
    </row>
    <row r="32" spans="1:2" x14ac:dyDescent="0.3">
      <c r="A32" s="1">
        <v>25750</v>
      </c>
      <c r="B32">
        <v>23000</v>
      </c>
    </row>
    <row r="33" spans="1:2" x14ac:dyDescent="0.3">
      <c r="A33" s="1">
        <v>25842</v>
      </c>
      <c r="B33">
        <v>22600</v>
      </c>
    </row>
    <row r="34" spans="1:2" x14ac:dyDescent="0.3">
      <c r="A34" s="1">
        <v>25934</v>
      </c>
      <c r="B34">
        <v>24300</v>
      </c>
    </row>
    <row r="35" spans="1:2" x14ac:dyDescent="0.3">
      <c r="A35" s="1">
        <v>26024</v>
      </c>
      <c r="B35">
        <v>25800</v>
      </c>
    </row>
    <row r="36" spans="1:2" x14ac:dyDescent="0.3">
      <c r="A36" s="1">
        <v>26115</v>
      </c>
      <c r="B36">
        <v>25300</v>
      </c>
    </row>
    <row r="37" spans="1:2" x14ac:dyDescent="0.3">
      <c r="A37" s="1">
        <v>26207</v>
      </c>
      <c r="B37">
        <v>25500</v>
      </c>
    </row>
    <row r="38" spans="1:2" x14ac:dyDescent="0.3">
      <c r="A38" s="1">
        <v>26299</v>
      </c>
      <c r="B38">
        <v>26200</v>
      </c>
    </row>
    <row r="39" spans="1:2" x14ac:dyDescent="0.3">
      <c r="A39" s="1">
        <v>26390</v>
      </c>
      <c r="B39">
        <v>26800</v>
      </c>
    </row>
    <row r="40" spans="1:2" x14ac:dyDescent="0.3">
      <c r="A40" s="1">
        <v>26481</v>
      </c>
      <c r="B40">
        <v>27900</v>
      </c>
    </row>
    <row r="41" spans="1:2" x14ac:dyDescent="0.3">
      <c r="A41" s="1">
        <v>26573</v>
      </c>
      <c r="B41">
        <v>29200</v>
      </c>
    </row>
    <row r="42" spans="1:2" x14ac:dyDescent="0.3">
      <c r="A42" s="1">
        <v>26665</v>
      </c>
      <c r="B42">
        <v>30200</v>
      </c>
    </row>
    <row r="43" spans="1:2" x14ac:dyDescent="0.3">
      <c r="A43" s="1">
        <v>26755</v>
      </c>
      <c r="B43">
        <v>32700</v>
      </c>
    </row>
    <row r="44" spans="1:2" x14ac:dyDescent="0.3">
      <c r="A44" s="1">
        <v>26846</v>
      </c>
      <c r="B44">
        <v>33500</v>
      </c>
    </row>
    <row r="45" spans="1:2" x14ac:dyDescent="0.3">
      <c r="A45" s="1">
        <v>26938</v>
      </c>
      <c r="B45">
        <v>34000</v>
      </c>
    </row>
    <row r="46" spans="1:2" x14ac:dyDescent="0.3">
      <c r="A46" s="1">
        <v>27030</v>
      </c>
      <c r="B46">
        <v>35200</v>
      </c>
    </row>
    <row r="47" spans="1:2" x14ac:dyDescent="0.3">
      <c r="A47" s="1">
        <v>27120</v>
      </c>
      <c r="B47">
        <v>35600</v>
      </c>
    </row>
    <row r="48" spans="1:2" x14ac:dyDescent="0.3">
      <c r="A48" s="1">
        <v>27211</v>
      </c>
      <c r="B48">
        <v>36200</v>
      </c>
    </row>
    <row r="49" spans="1:2" x14ac:dyDescent="0.3">
      <c r="A49" s="1">
        <v>27303</v>
      </c>
      <c r="B49">
        <v>37200</v>
      </c>
    </row>
    <row r="50" spans="1:2" x14ac:dyDescent="0.3">
      <c r="A50" s="1">
        <v>27395</v>
      </c>
      <c r="B50">
        <v>38100</v>
      </c>
    </row>
    <row r="51" spans="1:2" x14ac:dyDescent="0.3">
      <c r="A51" s="1">
        <v>27485</v>
      </c>
      <c r="B51">
        <v>39000</v>
      </c>
    </row>
    <row r="52" spans="1:2" x14ac:dyDescent="0.3">
      <c r="A52" s="1">
        <v>27576</v>
      </c>
      <c r="B52">
        <v>38800</v>
      </c>
    </row>
    <row r="53" spans="1:2" x14ac:dyDescent="0.3">
      <c r="A53" s="1">
        <v>27668</v>
      </c>
      <c r="B53">
        <v>41200</v>
      </c>
    </row>
    <row r="54" spans="1:2" x14ac:dyDescent="0.3">
      <c r="A54" s="1">
        <v>27760</v>
      </c>
      <c r="B54">
        <v>42800</v>
      </c>
    </row>
    <row r="55" spans="1:2" x14ac:dyDescent="0.3">
      <c r="A55" s="1">
        <v>27851</v>
      </c>
      <c r="B55">
        <v>44200</v>
      </c>
    </row>
    <row r="56" spans="1:2" x14ac:dyDescent="0.3">
      <c r="A56" s="1">
        <v>27942</v>
      </c>
      <c r="B56">
        <v>44400</v>
      </c>
    </row>
    <row r="57" spans="1:2" x14ac:dyDescent="0.3">
      <c r="A57" s="1">
        <v>28034</v>
      </c>
      <c r="B57">
        <v>45500</v>
      </c>
    </row>
    <row r="58" spans="1:2" x14ac:dyDescent="0.3">
      <c r="A58" s="1">
        <v>28126</v>
      </c>
      <c r="B58">
        <v>46300</v>
      </c>
    </row>
    <row r="59" spans="1:2" x14ac:dyDescent="0.3">
      <c r="A59" s="1">
        <v>28216</v>
      </c>
      <c r="B59">
        <v>48900</v>
      </c>
    </row>
    <row r="60" spans="1:2" x14ac:dyDescent="0.3">
      <c r="A60" s="1">
        <v>28307</v>
      </c>
      <c r="B60">
        <v>48800</v>
      </c>
    </row>
    <row r="61" spans="1:2" x14ac:dyDescent="0.3">
      <c r="A61" s="1">
        <v>28399</v>
      </c>
      <c r="B61">
        <v>51600</v>
      </c>
    </row>
    <row r="62" spans="1:2" x14ac:dyDescent="0.3">
      <c r="A62" s="1">
        <v>28491</v>
      </c>
      <c r="B62">
        <v>53000</v>
      </c>
    </row>
    <row r="63" spans="1:2" x14ac:dyDescent="0.3">
      <c r="A63" s="1">
        <v>28581</v>
      </c>
      <c r="B63">
        <v>55300</v>
      </c>
    </row>
    <row r="64" spans="1:2" x14ac:dyDescent="0.3">
      <c r="A64" s="1">
        <v>28672</v>
      </c>
      <c r="B64">
        <v>56100</v>
      </c>
    </row>
    <row r="65" spans="1:2" x14ac:dyDescent="0.3">
      <c r="A65" s="1">
        <v>28764</v>
      </c>
      <c r="B65">
        <v>59000</v>
      </c>
    </row>
    <row r="66" spans="1:2" x14ac:dyDescent="0.3">
      <c r="A66" s="1">
        <v>28856</v>
      </c>
      <c r="B66">
        <v>60600</v>
      </c>
    </row>
    <row r="67" spans="1:2" x14ac:dyDescent="0.3">
      <c r="A67" s="1">
        <v>28946</v>
      </c>
      <c r="B67">
        <v>63100</v>
      </c>
    </row>
    <row r="68" spans="1:2" x14ac:dyDescent="0.3">
      <c r="A68" s="1">
        <v>29037</v>
      </c>
      <c r="B68">
        <v>64700</v>
      </c>
    </row>
    <row r="69" spans="1:2" x14ac:dyDescent="0.3">
      <c r="A69" s="1">
        <v>29129</v>
      </c>
      <c r="B69">
        <v>62600</v>
      </c>
    </row>
    <row r="70" spans="1:2" x14ac:dyDescent="0.3">
      <c r="A70" s="1">
        <v>29221</v>
      </c>
      <c r="B70">
        <v>63700</v>
      </c>
    </row>
    <row r="71" spans="1:2" x14ac:dyDescent="0.3">
      <c r="A71" s="1">
        <v>29312</v>
      </c>
      <c r="B71">
        <v>64000</v>
      </c>
    </row>
    <row r="72" spans="1:2" x14ac:dyDescent="0.3">
      <c r="A72" s="1">
        <v>29403</v>
      </c>
      <c r="B72">
        <v>64900</v>
      </c>
    </row>
    <row r="73" spans="1:2" x14ac:dyDescent="0.3">
      <c r="A73" s="1">
        <v>29495</v>
      </c>
      <c r="B73">
        <v>66400</v>
      </c>
    </row>
    <row r="74" spans="1:2" x14ac:dyDescent="0.3">
      <c r="A74" s="1">
        <v>29587</v>
      </c>
      <c r="B74">
        <v>66800</v>
      </c>
    </row>
    <row r="75" spans="1:2" x14ac:dyDescent="0.3">
      <c r="A75" s="1">
        <v>29677</v>
      </c>
      <c r="B75">
        <v>69400</v>
      </c>
    </row>
    <row r="76" spans="1:2" x14ac:dyDescent="0.3">
      <c r="A76" s="1">
        <v>29768</v>
      </c>
      <c r="B76">
        <v>69200</v>
      </c>
    </row>
    <row r="77" spans="1:2" x14ac:dyDescent="0.3">
      <c r="A77" s="1">
        <v>29860</v>
      </c>
      <c r="B77">
        <v>70400</v>
      </c>
    </row>
    <row r="78" spans="1:2" x14ac:dyDescent="0.3">
      <c r="A78" s="1">
        <v>29952</v>
      </c>
      <c r="B78">
        <v>66400</v>
      </c>
    </row>
    <row r="79" spans="1:2" x14ac:dyDescent="0.3">
      <c r="A79" s="1">
        <v>30042</v>
      </c>
      <c r="B79">
        <v>69600</v>
      </c>
    </row>
    <row r="80" spans="1:2" x14ac:dyDescent="0.3">
      <c r="A80" s="1">
        <v>30133</v>
      </c>
      <c r="B80">
        <v>69300</v>
      </c>
    </row>
    <row r="81" spans="1:2" x14ac:dyDescent="0.3">
      <c r="A81" s="1">
        <v>30225</v>
      </c>
      <c r="B81">
        <v>71600</v>
      </c>
    </row>
    <row r="82" spans="1:2" x14ac:dyDescent="0.3">
      <c r="A82" s="1">
        <v>30317</v>
      </c>
      <c r="B82">
        <v>73300</v>
      </c>
    </row>
    <row r="83" spans="1:2" x14ac:dyDescent="0.3">
      <c r="A83" s="1">
        <v>30407</v>
      </c>
      <c r="B83">
        <v>74900</v>
      </c>
    </row>
    <row r="84" spans="1:2" x14ac:dyDescent="0.3">
      <c r="A84" s="1">
        <v>30498</v>
      </c>
      <c r="B84">
        <v>77400</v>
      </c>
    </row>
    <row r="85" spans="1:2" x14ac:dyDescent="0.3">
      <c r="A85" s="1">
        <v>30590</v>
      </c>
      <c r="B85">
        <v>75900</v>
      </c>
    </row>
    <row r="86" spans="1:2" x14ac:dyDescent="0.3">
      <c r="A86" s="1">
        <v>30682</v>
      </c>
      <c r="B86">
        <v>78200</v>
      </c>
    </row>
    <row r="87" spans="1:2" x14ac:dyDescent="0.3">
      <c r="A87" s="1">
        <v>30773</v>
      </c>
      <c r="B87">
        <v>80700</v>
      </c>
    </row>
    <row r="88" spans="1:2" x14ac:dyDescent="0.3">
      <c r="A88" s="1">
        <v>30864</v>
      </c>
      <c r="B88">
        <v>81000</v>
      </c>
    </row>
    <row r="89" spans="1:2" x14ac:dyDescent="0.3">
      <c r="A89" s="1">
        <v>30956</v>
      </c>
      <c r="B89">
        <v>79900</v>
      </c>
    </row>
    <row r="90" spans="1:2" x14ac:dyDescent="0.3">
      <c r="A90" s="1">
        <v>31048</v>
      </c>
      <c r="B90">
        <v>82800</v>
      </c>
    </row>
    <row r="91" spans="1:2" x14ac:dyDescent="0.3">
      <c r="A91" s="1">
        <v>31138</v>
      </c>
      <c r="B91">
        <v>84300</v>
      </c>
    </row>
    <row r="92" spans="1:2" x14ac:dyDescent="0.3">
      <c r="A92" s="1">
        <v>31229</v>
      </c>
      <c r="B92">
        <v>83200</v>
      </c>
    </row>
    <row r="93" spans="1:2" x14ac:dyDescent="0.3">
      <c r="A93" s="1">
        <v>31321</v>
      </c>
      <c r="B93">
        <v>86800</v>
      </c>
    </row>
    <row r="94" spans="1:2" x14ac:dyDescent="0.3">
      <c r="A94" s="1">
        <v>31413</v>
      </c>
      <c r="B94">
        <v>88000</v>
      </c>
    </row>
    <row r="95" spans="1:2" x14ac:dyDescent="0.3">
      <c r="A95" s="1">
        <v>31503</v>
      </c>
      <c r="B95">
        <v>92100</v>
      </c>
    </row>
    <row r="96" spans="1:2" x14ac:dyDescent="0.3">
      <c r="A96" s="1">
        <v>31594</v>
      </c>
      <c r="B96">
        <v>93000</v>
      </c>
    </row>
    <row r="97" spans="1:2" x14ac:dyDescent="0.3">
      <c r="A97" s="1">
        <v>31686</v>
      </c>
      <c r="B97">
        <v>95000</v>
      </c>
    </row>
    <row r="98" spans="1:2" x14ac:dyDescent="0.3">
      <c r="A98" s="1">
        <v>31778</v>
      </c>
      <c r="B98">
        <v>97900</v>
      </c>
    </row>
    <row r="99" spans="1:2" x14ac:dyDescent="0.3">
      <c r="A99" s="1">
        <v>31868</v>
      </c>
      <c r="B99">
        <v>103400</v>
      </c>
    </row>
    <row r="100" spans="1:2" x14ac:dyDescent="0.3">
      <c r="A100" s="1">
        <v>31959</v>
      </c>
      <c r="B100">
        <v>106000</v>
      </c>
    </row>
    <row r="101" spans="1:2" x14ac:dyDescent="0.3">
      <c r="A101" s="1">
        <v>32051</v>
      </c>
      <c r="B101">
        <v>111500</v>
      </c>
    </row>
    <row r="102" spans="1:2" x14ac:dyDescent="0.3">
      <c r="A102" s="1">
        <v>32143</v>
      </c>
      <c r="B102">
        <v>110000</v>
      </c>
    </row>
    <row r="103" spans="1:2" x14ac:dyDescent="0.3">
      <c r="A103" s="1">
        <v>32234</v>
      </c>
      <c r="B103">
        <v>110000</v>
      </c>
    </row>
    <row r="104" spans="1:2" x14ac:dyDescent="0.3">
      <c r="A104" s="1">
        <v>32325</v>
      </c>
      <c r="B104">
        <v>115000</v>
      </c>
    </row>
    <row r="105" spans="1:2" x14ac:dyDescent="0.3">
      <c r="A105" s="1">
        <v>32417</v>
      </c>
      <c r="B105">
        <v>113900</v>
      </c>
    </row>
    <row r="106" spans="1:2" x14ac:dyDescent="0.3">
      <c r="A106" s="1">
        <v>32509</v>
      </c>
      <c r="B106">
        <v>118000</v>
      </c>
    </row>
    <row r="107" spans="1:2" x14ac:dyDescent="0.3">
      <c r="A107" s="1">
        <v>32599</v>
      </c>
      <c r="B107">
        <v>118900</v>
      </c>
    </row>
    <row r="108" spans="1:2" x14ac:dyDescent="0.3">
      <c r="A108" s="1">
        <v>32690</v>
      </c>
      <c r="B108">
        <v>120000</v>
      </c>
    </row>
    <row r="109" spans="1:2" x14ac:dyDescent="0.3">
      <c r="A109" s="1">
        <v>32782</v>
      </c>
      <c r="B109">
        <v>124800</v>
      </c>
    </row>
    <row r="110" spans="1:2" x14ac:dyDescent="0.3">
      <c r="A110" s="1">
        <v>32874</v>
      </c>
      <c r="B110">
        <v>123900</v>
      </c>
    </row>
    <row r="111" spans="1:2" x14ac:dyDescent="0.3">
      <c r="A111" s="1">
        <v>32964</v>
      </c>
      <c r="B111">
        <v>126800</v>
      </c>
    </row>
    <row r="112" spans="1:2" x14ac:dyDescent="0.3">
      <c r="A112" s="1">
        <v>33055</v>
      </c>
      <c r="B112">
        <v>117000</v>
      </c>
    </row>
    <row r="113" spans="1:2" x14ac:dyDescent="0.3">
      <c r="A113" s="1">
        <v>33147</v>
      </c>
      <c r="B113">
        <v>121500</v>
      </c>
    </row>
    <row r="114" spans="1:2" x14ac:dyDescent="0.3">
      <c r="A114" s="1">
        <v>33239</v>
      </c>
      <c r="B114">
        <v>120000</v>
      </c>
    </row>
    <row r="115" spans="1:2" x14ac:dyDescent="0.3">
      <c r="A115" s="1">
        <v>33329</v>
      </c>
      <c r="B115">
        <v>119900</v>
      </c>
    </row>
    <row r="116" spans="1:2" x14ac:dyDescent="0.3">
      <c r="A116" s="1">
        <v>33420</v>
      </c>
      <c r="B116">
        <v>120000</v>
      </c>
    </row>
    <row r="117" spans="1:2" x14ac:dyDescent="0.3">
      <c r="A117" s="1">
        <v>33512</v>
      </c>
      <c r="B117">
        <v>120000</v>
      </c>
    </row>
    <row r="118" spans="1:2" x14ac:dyDescent="0.3">
      <c r="A118" s="1">
        <v>33604</v>
      </c>
      <c r="B118">
        <v>119500</v>
      </c>
    </row>
    <row r="119" spans="1:2" x14ac:dyDescent="0.3">
      <c r="A119" s="1">
        <v>33695</v>
      </c>
      <c r="B119">
        <v>120000</v>
      </c>
    </row>
    <row r="120" spans="1:2" x14ac:dyDescent="0.3">
      <c r="A120" s="1">
        <v>33786</v>
      </c>
      <c r="B120">
        <v>120000</v>
      </c>
    </row>
    <row r="121" spans="1:2" x14ac:dyDescent="0.3">
      <c r="A121" s="1">
        <v>33878</v>
      </c>
      <c r="B121">
        <v>126000</v>
      </c>
    </row>
    <row r="122" spans="1:2" x14ac:dyDescent="0.3">
      <c r="A122" s="1">
        <v>33970</v>
      </c>
      <c r="B122">
        <v>125000</v>
      </c>
    </row>
    <row r="123" spans="1:2" x14ac:dyDescent="0.3">
      <c r="A123" s="1">
        <v>34060</v>
      </c>
      <c r="B123">
        <v>127000</v>
      </c>
    </row>
    <row r="124" spans="1:2" x14ac:dyDescent="0.3">
      <c r="A124" s="1">
        <v>34151</v>
      </c>
      <c r="B124">
        <v>127000</v>
      </c>
    </row>
    <row r="125" spans="1:2" x14ac:dyDescent="0.3">
      <c r="A125" s="1">
        <v>34243</v>
      </c>
      <c r="B125">
        <v>127000</v>
      </c>
    </row>
    <row r="126" spans="1:2" x14ac:dyDescent="0.3">
      <c r="A126" s="1">
        <v>34335</v>
      </c>
      <c r="B126">
        <v>130000</v>
      </c>
    </row>
    <row r="127" spans="1:2" x14ac:dyDescent="0.3">
      <c r="A127" s="1">
        <v>34425</v>
      </c>
      <c r="B127">
        <v>130000</v>
      </c>
    </row>
    <row r="128" spans="1:2" x14ac:dyDescent="0.3">
      <c r="A128" s="1">
        <v>34516</v>
      </c>
      <c r="B128">
        <v>129700</v>
      </c>
    </row>
    <row r="129" spans="1:2" x14ac:dyDescent="0.3">
      <c r="A129" s="1">
        <v>34608</v>
      </c>
      <c r="B129">
        <v>132000</v>
      </c>
    </row>
    <row r="130" spans="1:2" x14ac:dyDescent="0.3">
      <c r="A130" s="1">
        <v>34700</v>
      </c>
      <c r="B130">
        <v>130000</v>
      </c>
    </row>
    <row r="131" spans="1:2" x14ac:dyDescent="0.3">
      <c r="A131" s="1">
        <v>34790</v>
      </c>
      <c r="B131">
        <v>133900</v>
      </c>
    </row>
    <row r="132" spans="1:2" x14ac:dyDescent="0.3">
      <c r="A132" s="1">
        <v>34881</v>
      </c>
      <c r="B132">
        <v>132000</v>
      </c>
    </row>
    <row r="133" spans="1:2" x14ac:dyDescent="0.3">
      <c r="A133" s="1">
        <v>34973</v>
      </c>
      <c r="B133">
        <v>138000</v>
      </c>
    </row>
    <row r="134" spans="1:2" x14ac:dyDescent="0.3">
      <c r="A134" s="1">
        <v>35065</v>
      </c>
      <c r="B134">
        <v>137000</v>
      </c>
    </row>
    <row r="135" spans="1:2" x14ac:dyDescent="0.3">
      <c r="A135" s="1">
        <v>35156</v>
      </c>
      <c r="B135">
        <v>139900</v>
      </c>
    </row>
    <row r="136" spans="1:2" x14ac:dyDescent="0.3">
      <c r="A136" s="1">
        <v>35247</v>
      </c>
      <c r="B136">
        <v>140000</v>
      </c>
    </row>
    <row r="137" spans="1:2" x14ac:dyDescent="0.3">
      <c r="A137" s="1">
        <v>35339</v>
      </c>
      <c r="B137">
        <v>144100</v>
      </c>
    </row>
    <row r="138" spans="1:2" x14ac:dyDescent="0.3">
      <c r="A138" s="1">
        <v>35431</v>
      </c>
      <c r="B138">
        <v>145000</v>
      </c>
    </row>
    <row r="139" spans="1:2" x14ac:dyDescent="0.3">
      <c r="A139" s="1">
        <v>35521</v>
      </c>
      <c r="B139">
        <v>145800</v>
      </c>
    </row>
    <row r="140" spans="1:2" x14ac:dyDescent="0.3">
      <c r="A140" s="1">
        <v>35612</v>
      </c>
      <c r="B140">
        <v>145000</v>
      </c>
    </row>
    <row r="141" spans="1:2" x14ac:dyDescent="0.3">
      <c r="A141" s="1">
        <v>35704</v>
      </c>
      <c r="B141">
        <v>144200</v>
      </c>
    </row>
    <row r="142" spans="1:2" x14ac:dyDescent="0.3">
      <c r="A142" s="1">
        <v>35796</v>
      </c>
      <c r="B142">
        <v>152200</v>
      </c>
    </row>
    <row r="143" spans="1:2" x14ac:dyDescent="0.3">
      <c r="A143" s="1">
        <v>35886</v>
      </c>
      <c r="B143">
        <v>149500</v>
      </c>
    </row>
    <row r="144" spans="1:2" x14ac:dyDescent="0.3">
      <c r="A144" s="1">
        <v>35977</v>
      </c>
      <c r="B144">
        <v>153000</v>
      </c>
    </row>
    <row r="145" spans="1:2" x14ac:dyDescent="0.3">
      <c r="A145" s="1">
        <v>36069</v>
      </c>
      <c r="B145">
        <v>153000</v>
      </c>
    </row>
    <row r="146" spans="1:2" x14ac:dyDescent="0.3">
      <c r="A146" s="1">
        <v>36161</v>
      </c>
      <c r="B146">
        <v>157400</v>
      </c>
    </row>
    <row r="147" spans="1:2" x14ac:dyDescent="0.3">
      <c r="A147" s="1">
        <v>36251</v>
      </c>
      <c r="B147">
        <v>158700</v>
      </c>
    </row>
    <row r="148" spans="1:2" x14ac:dyDescent="0.3">
      <c r="A148" s="1">
        <v>36342</v>
      </c>
      <c r="B148">
        <v>159100</v>
      </c>
    </row>
    <row r="149" spans="1:2" x14ac:dyDescent="0.3">
      <c r="A149" s="1">
        <v>36434</v>
      </c>
      <c r="B149">
        <v>165300</v>
      </c>
    </row>
    <row r="150" spans="1:2" x14ac:dyDescent="0.3">
      <c r="A150" s="1">
        <v>36526</v>
      </c>
      <c r="B150">
        <v>165300</v>
      </c>
    </row>
    <row r="151" spans="1:2" x14ac:dyDescent="0.3">
      <c r="A151" s="1">
        <v>36617</v>
      </c>
      <c r="B151">
        <v>163200</v>
      </c>
    </row>
    <row r="152" spans="1:2" x14ac:dyDescent="0.3">
      <c r="A152" s="1">
        <v>36708</v>
      </c>
      <c r="B152">
        <v>168800</v>
      </c>
    </row>
    <row r="153" spans="1:2" x14ac:dyDescent="0.3">
      <c r="A153" s="1">
        <v>36800</v>
      </c>
      <c r="B153">
        <v>172900</v>
      </c>
    </row>
    <row r="154" spans="1:2" x14ac:dyDescent="0.3">
      <c r="A154" s="1">
        <v>36892</v>
      </c>
      <c r="B154">
        <v>169800</v>
      </c>
    </row>
    <row r="155" spans="1:2" x14ac:dyDescent="0.3">
      <c r="A155" s="1">
        <v>36982</v>
      </c>
      <c r="B155">
        <v>179000</v>
      </c>
    </row>
    <row r="156" spans="1:2" x14ac:dyDescent="0.3">
      <c r="A156" s="1">
        <v>37073</v>
      </c>
      <c r="B156">
        <v>172500</v>
      </c>
    </row>
    <row r="157" spans="1:2" x14ac:dyDescent="0.3">
      <c r="A157" s="1">
        <v>37165</v>
      </c>
      <c r="B157">
        <v>171100</v>
      </c>
    </row>
    <row r="158" spans="1:2" x14ac:dyDescent="0.3">
      <c r="A158" s="1">
        <v>37257</v>
      </c>
      <c r="B158">
        <v>188700</v>
      </c>
    </row>
    <row r="159" spans="1:2" x14ac:dyDescent="0.3">
      <c r="A159" s="1">
        <v>37347</v>
      </c>
      <c r="B159">
        <v>187200</v>
      </c>
    </row>
    <row r="160" spans="1:2" x14ac:dyDescent="0.3">
      <c r="A160" s="1">
        <v>37438</v>
      </c>
      <c r="B160">
        <v>178100</v>
      </c>
    </row>
    <row r="161" spans="1:2" x14ac:dyDescent="0.3">
      <c r="A161" s="1">
        <v>37530</v>
      </c>
      <c r="B161">
        <v>190100</v>
      </c>
    </row>
    <row r="162" spans="1:2" x14ac:dyDescent="0.3">
      <c r="A162" s="1">
        <v>37622</v>
      </c>
      <c r="B162">
        <v>186000</v>
      </c>
    </row>
    <row r="163" spans="1:2" x14ac:dyDescent="0.3">
      <c r="A163" s="1">
        <v>37712</v>
      </c>
      <c r="B163">
        <v>191800</v>
      </c>
    </row>
    <row r="164" spans="1:2" x14ac:dyDescent="0.3">
      <c r="A164" s="1">
        <v>37803</v>
      </c>
      <c r="B164">
        <v>191900</v>
      </c>
    </row>
    <row r="165" spans="1:2" x14ac:dyDescent="0.3">
      <c r="A165" s="1">
        <v>37895</v>
      </c>
      <c r="B165">
        <v>198800</v>
      </c>
    </row>
    <row r="166" spans="1:2" x14ac:dyDescent="0.3">
      <c r="A166" s="1">
        <v>37987</v>
      </c>
      <c r="B166">
        <v>212700</v>
      </c>
    </row>
    <row r="167" spans="1:2" x14ac:dyDescent="0.3">
      <c r="A167" s="1">
        <v>38078</v>
      </c>
      <c r="B167">
        <v>217600</v>
      </c>
    </row>
    <row r="168" spans="1:2" x14ac:dyDescent="0.3">
      <c r="A168" s="1">
        <v>38169</v>
      </c>
      <c r="B168">
        <v>213500</v>
      </c>
    </row>
    <row r="169" spans="1:2" x14ac:dyDescent="0.3">
      <c r="A169" s="1">
        <v>38261</v>
      </c>
      <c r="B169">
        <v>228800</v>
      </c>
    </row>
    <row r="170" spans="1:2" x14ac:dyDescent="0.3">
      <c r="A170" s="1">
        <v>38353</v>
      </c>
      <c r="B170">
        <v>232500</v>
      </c>
    </row>
    <row r="171" spans="1:2" x14ac:dyDescent="0.3">
      <c r="A171" s="1">
        <v>38443</v>
      </c>
      <c r="B171">
        <v>233700</v>
      </c>
    </row>
    <row r="172" spans="1:2" x14ac:dyDescent="0.3">
      <c r="A172" s="1">
        <v>38534</v>
      </c>
      <c r="B172">
        <v>236400</v>
      </c>
    </row>
    <row r="173" spans="1:2" x14ac:dyDescent="0.3">
      <c r="A173" s="1">
        <v>38626</v>
      </c>
      <c r="B173">
        <v>243600</v>
      </c>
    </row>
    <row r="174" spans="1:2" x14ac:dyDescent="0.3">
      <c r="A174" s="1">
        <v>38718</v>
      </c>
      <c r="B174">
        <v>247700</v>
      </c>
    </row>
    <row r="175" spans="1:2" x14ac:dyDescent="0.3">
      <c r="A175" s="1">
        <v>38808</v>
      </c>
      <c r="B175">
        <v>246300</v>
      </c>
    </row>
    <row r="176" spans="1:2" x14ac:dyDescent="0.3">
      <c r="A176" s="1">
        <v>38899</v>
      </c>
      <c r="B176">
        <v>235600</v>
      </c>
    </row>
    <row r="177" spans="1:2" x14ac:dyDescent="0.3">
      <c r="A177" s="1">
        <v>38991</v>
      </c>
      <c r="B177">
        <v>245400</v>
      </c>
    </row>
    <row r="178" spans="1:2" x14ac:dyDescent="0.3">
      <c r="A178" s="1">
        <v>39083</v>
      </c>
      <c r="B178">
        <v>257400</v>
      </c>
    </row>
    <row r="179" spans="1:2" x14ac:dyDescent="0.3">
      <c r="A179" s="1">
        <v>39173</v>
      </c>
      <c r="B179">
        <v>242200</v>
      </c>
    </row>
    <row r="180" spans="1:2" x14ac:dyDescent="0.3">
      <c r="A180" s="1">
        <v>39264</v>
      </c>
      <c r="B180">
        <v>241800</v>
      </c>
    </row>
    <row r="181" spans="1:2" x14ac:dyDescent="0.3">
      <c r="A181" s="1">
        <v>39356</v>
      </c>
      <c r="B181">
        <v>238400</v>
      </c>
    </row>
    <row r="182" spans="1:2" x14ac:dyDescent="0.3">
      <c r="A182" s="1">
        <v>39448</v>
      </c>
      <c r="B182">
        <v>233900</v>
      </c>
    </row>
    <row r="183" spans="1:2" x14ac:dyDescent="0.3">
      <c r="A183" s="1">
        <v>39539</v>
      </c>
      <c r="B183">
        <v>235300</v>
      </c>
    </row>
    <row r="184" spans="1:2" x14ac:dyDescent="0.3">
      <c r="A184" s="1">
        <v>39630</v>
      </c>
      <c r="B184">
        <v>226500</v>
      </c>
    </row>
    <row r="185" spans="1:2" x14ac:dyDescent="0.3">
      <c r="A185" s="1">
        <v>39722</v>
      </c>
      <c r="B185">
        <v>222500</v>
      </c>
    </row>
    <row r="186" spans="1:2" x14ac:dyDescent="0.3">
      <c r="A186" s="1">
        <v>39814</v>
      </c>
      <c r="B186">
        <v>208400</v>
      </c>
    </row>
    <row r="187" spans="1:2" x14ac:dyDescent="0.3">
      <c r="A187" s="1">
        <v>39904</v>
      </c>
      <c r="B187">
        <v>220900</v>
      </c>
    </row>
    <row r="188" spans="1:2" x14ac:dyDescent="0.3">
      <c r="A188" s="1">
        <v>39995</v>
      </c>
      <c r="B188">
        <v>214300</v>
      </c>
    </row>
    <row r="189" spans="1:2" x14ac:dyDescent="0.3">
      <c r="A189" s="1">
        <v>40087</v>
      </c>
      <c r="B189">
        <v>219000</v>
      </c>
    </row>
    <row r="190" spans="1:2" x14ac:dyDescent="0.3">
      <c r="A190" s="1">
        <v>40179</v>
      </c>
      <c r="B190">
        <v>222900</v>
      </c>
    </row>
    <row r="191" spans="1:2" x14ac:dyDescent="0.3">
      <c r="A191" s="1">
        <v>40269</v>
      </c>
      <c r="B191">
        <v>219500</v>
      </c>
    </row>
    <row r="192" spans="1:2" x14ac:dyDescent="0.3">
      <c r="A192" s="1">
        <v>40360</v>
      </c>
      <c r="B192">
        <v>224100</v>
      </c>
    </row>
    <row r="193" spans="1:2" x14ac:dyDescent="0.3">
      <c r="A193" s="1">
        <v>40452</v>
      </c>
      <c r="B193">
        <v>224300</v>
      </c>
    </row>
    <row r="194" spans="1:2" x14ac:dyDescent="0.3">
      <c r="A194" s="1">
        <v>40544</v>
      </c>
      <c r="B194">
        <v>226900</v>
      </c>
    </row>
    <row r="195" spans="1:2" x14ac:dyDescent="0.3">
      <c r="A195" s="1">
        <v>40634</v>
      </c>
      <c r="B195">
        <v>228100</v>
      </c>
    </row>
    <row r="196" spans="1:2" x14ac:dyDescent="0.3">
      <c r="A196" s="1">
        <v>40725</v>
      </c>
      <c r="B196">
        <v>223500</v>
      </c>
    </row>
    <row r="197" spans="1:2" x14ac:dyDescent="0.3">
      <c r="A197" s="1">
        <v>40817</v>
      </c>
      <c r="B197">
        <v>221100</v>
      </c>
    </row>
    <row r="198" spans="1:2" x14ac:dyDescent="0.3">
      <c r="A198" s="1">
        <v>40909</v>
      </c>
      <c r="B198">
        <v>238400</v>
      </c>
    </row>
    <row r="199" spans="1:2" x14ac:dyDescent="0.3">
      <c r="A199" s="1">
        <v>41000</v>
      </c>
      <c r="B199">
        <v>238700</v>
      </c>
    </row>
    <row r="200" spans="1:2" x14ac:dyDescent="0.3">
      <c r="A200" s="1">
        <v>41091</v>
      </c>
      <c r="B200">
        <v>248800</v>
      </c>
    </row>
    <row r="201" spans="1:2" x14ac:dyDescent="0.3">
      <c r="A201" s="1">
        <v>41183</v>
      </c>
      <c r="B201">
        <v>251700</v>
      </c>
    </row>
    <row r="202" spans="1:2" x14ac:dyDescent="0.3">
      <c r="A202" s="1">
        <v>41275</v>
      </c>
      <c r="B202">
        <v>258400</v>
      </c>
    </row>
    <row r="203" spans="1:2" x14ac:dyDescent="0.3">
      <c r="A203" s="1">
        <v>41365</v>
      </c>
      <c r="B203">
        <v>268100</v>
      </c>
    </row>
    <row r="204" spans="1:2" x14ac:dyDescent="0.3">
      <c r="A204" s="1">
        <v>41456</v>
      </c>
      <c r="B204">
        <v>264800</v>
      </c>
    </row>
    <row r="205" spans="1:2" x14ac:dyDescent="0.3">
      <c r="A205" s="1">
        <v>41548</v>
      </c>
      <c r="B205">
        <v>273600</v>
      </c>
    </row>
    <row r="206" spans="1:2" x14ac:dyDescent="0.3">
      <c r="A206" s="1">
        <v>41640</v>
      </c>
      <c r="B206">
        <v>275200</v>
      </c>
    </row>
    <row r="207" spans="1:2" x14ac:dyDescent="0.3">
      <c r="A207" s="1">
        <v>41730</v>
      </c>
      <c r="B207">
        <v>288000</v>
      </c>
    </row>
    <row r="208" spans="1:2" x14ac:dyDescent="0.3">
      <c r="A208" s="1">
        <v>41821</v>
      </c>
      <c r="B208">
        <v>281000</v>
      </c>
    </row>
    <row r="209" spans="1:2" x14ac:dyDescent="0.3">
      <c r="A209" s="1">
        <v>41913</v>
      </c>
      <c r="B209">
        <v>298900</v>
      </c>
    </row>
    <row r="210" spans="1:2" x14ac:dyDescent="0.3">
      <c r="A210" s="1">
        <v>42005</v>
      </c>
      <c r="B210">
        <v>289200</v>
      </c>
    </row>
    <row r="211" spans="1:2" x14ac:dyDescent="0.3">
      <c r="A211" s="1">
        <v>42095</v>
      </c>
      <c r="B211">
        <v>289100</v>
      </c>
    </row>
    <row r="212" spans="1:2" x14ac:dyDescent="0.3">
      <c r="A212" s="1">
        <v>42186</v>
      </c>
      <c r="B212">
        <v>295800</v>
      </c>
    </row>
    <row r="213" spans="1:2" x14ac:dyDescent="0.3">
      <c r="A213" s="1">
        <v>42278</v>
      </c>
      <c r="B213">
        <v>302500</v>
      </c>
    </row>
    <row r="214" spans="1:2" x14ac:dyDescent="0.3">
      <c r="A214" s="1">
        <v>42370</v>
      </c>
      <c r="B214">
        <v>299800</v>
      </c>
    </row>
    <row r="215" spans="1:2" x14ac:dyDescent="0.3">
      <c r="A215" s="1">
        <v>42461</v>
      </c>
      <c r="B215">
        <v>306000</v>
      </c>
    </row>
    <row r="216" spans="1:2" x14ac:dyDescent="0.3">
      <c r="A216" s="1">
        <v>42552</v>
      </c>
      <c r="B216">
        <v>303800</v>
      </c>
    </row>
    <row r="217" spans="1:2" x14ac:dyDescent="0.3">
      <c r="A217" s="1">
        <v>42644</v>
      </c>
      <c r="B217">
        <v>310900</v>
      </c>
    </row>
    <row r="218" spans="1:2" x14ac:dyDescent="0.3">
      <c r="A218" s="1">
        <v>42736</v>
      </c>
      <c r="B218">
        <v>313100</v>
      </c>
    </row>
    <row r="219" spans="1:2" x14ac:dyDescent="0.3">
      <c r="A219" s="1">
        <v>42826</v>
      </c>
      <c r="B219">
        <v>318200</v>
      </c>
    </row>
    <row r="220" spans="1:2" x14ac:dyDescent="0.3">
      <c r="A220" s="1">
        <v>42917</v>
      </c>
      <c r="B220">
        <v>320500</v>
      </c>
    </row>
    <row r="221" spans="1:2" x14ac:dyDescent="0.3">
      <c r="A221" s="1">
        <v>43009</v>
      </c>
      <c r="B221">
        <v>337900</v>
      </c>
    </row>
    <row r="222" spans="1:2" x14ac:dyDescent="0.3">
      <c r="A222" s="1">
        <v>43101</v>
      </c>
      <c r="B222">
        <v>331800</v>
      </c>
    </row>
    <row r="223" spans="1:2" x14ac:dyDescent="0.3">
      <c r="A223" s="1">
        <v>43191</v>
      </c>
      <c r="B223">
        <v>315600</v>
      </c>
    </row>
    <row r="224" spans="1:2" x14ac:dyDescent="0.3">
      <c r="A224" s="1">
        <v>43282</v>
      </c>
      <c r="B224">
        <v>330900</v>
      </c>
    </row>
    <row r="225" spans="1:2" x14ac:dyDescent="0.3">
      <c r="A225" s="1">
        <v>43374</v>
      </c>
      <c r="B225">
        <v>322800</v>
      </c>
    </row>
    <row r="226" spans="1:2" x14ac:dyDescent="0.3">
      <c r="A226" s="1">
        <v>43466</v>
      </c>
      <c r="B226">
        <v>313000</v>
      </c>
    </row>
    <row r="227" spans="1:2" x14ac:dyDescent="0.3">
      <c r="A227" s="1">
        <v>43556</v>
      </c>
      <c r="B227">
        <v>322500</v>
      </c>
    </row>
    <row r="228" spans="1:2" x14ac:dyDescent="0.3">
      <c r="A228" s="1">
        <v>43647</v>
      </c>
      <c r="B228">
        <v>318400</v>
      </c>
    </row>
    <row r="229" spans="1:2" x14ac:dyDescent="0.3">
      <c r="A229" s="1">
        <v>43739</v>
      </c>
      <c r="B229">
        <v>327100</v>
      </c>
    </row>
    <row r="230" spans="1:2" x14ac:dyDescent="0.3">
      <c r="A230" s="1">
        <v>43831</v>
      </c>
      <c r="B230">
        <v>329000</v>
      </c>
    </row>
    <row r="231" spans="1:2" x14ac:dyDescent="0.3">
      <c r="A231" s="1">
        <v>43922</v>
      </c>
      <c r="B231">
        <v>317100</v>
      </c>
    </row>
    <row r="232" spans="1:2" x14ac:dyDescent="0.3">
      <c r="A232" s="1">
        <v>44013</v>
      </c>
      <c r="B232">
        <v>327900</v>
      </c>
    </row>
    <row r="233" spans="1:2" x14ac:dyDescent="0.3">
      <c r="A233" s="1">
        <v>44105</v>
      </c>
      <c r="B233">
        <v>338600</v>
      </c>
    </row>
    <row r="234" spans="1:2" x14ac:dyDescent="0.3">
      <c r="A234" s="1">
        <v>44197</v>
      </c>
      <c r="B234">
        <v>355000</v>
      </c>
    </row>
    <row r="235" spans="1:2" x14ac:dyDescent="0.3">
      <c r="A235" s="1">
        <v>44287</v>
      </c>
      <c r="B235">
        <v>367800</v>
      </c>
    </row>
    <row r="236" spans="1:2" x14ac:dyDescent="0.3">
      <c r="A236" s="1">
        <v>44378</v>
      </c>
      <c r="B236">
        <v>395200</v>
      </c>
    </row>
    <row r="237" spans="1:2" x14ac:dyDescent="0.3">
      <c r="A237" s="1">
        <v>44470</v>
      </c>
      <c r="B237">
        <v>414000</v>
      </c>
    </row>
    <row r="238" spans="1:2" x14ac:dyDescent="0.3">
      <c r="A238" s="1">
        <v>44562</v>
      </c>
      <c r="B238">
        <v>413500</v>
      </c>
    </row>
    <row r="239" spans="1:2" x14ac:dyDescent="0.3">
      <c r="A239" s="1">
        <v>44652</v>
      </c>
      <c r="B239">
        <v>437700</v>
      </c>
    </row>
    <row r="240" spans="1:2" x14ac:dyDescent="0.3">
      <c r="A240" s="1">
        <v>44743</v>
      </c>
      <c r="B240">
        <v>438000</v>
      </c>
    </row>
    <row r="241" spans="1:2" x14ac:dyDescent="0.3">
      <c r="A241" s="1">
        <v>44835</v>
      </c>
      <c r="B241">
        <v>442600</v>
      </c>
    </row>
    <row r="242" spans="1:2" x14ac:dyDescent="0.3">
      <c r="A242" s="1">
        <v>44927</v>
      </c>
      <c r="B242">
        <v>429000</v>
      </c>
    </row>
    <row r="243" spans="1:2" x14ac:dyDescent="0.3">
      <c r="A243" s="1">
        <v>45017</v>
      </c>
      <c r="B243">
        <v>418500</v>
      </c>
    </row>
    <row r="244" spans="1:2" x14ac:dyDescent="0.3">
      <c r="A244" s="1">
        <v>45108</v>
      </c>
      <c r="B244">
        <v>435400</v>
      </c>
    </row>
    <row r="245" spans="1:2" x14ac:dyDescent="0.3">
      <c r="A245" s="1">
        <v>45200</v>
      </c>
      <c r="B245">
        <v>423200</v>
      </c>
    </row>
    <row r="246" spans="1:2" x14ac:dyDescent="0.3">
      <c r="A246" s="1">
        <v>45292</v>
      </c>
      <c r="B246">
        <v>426800</v>
      </c>
    </row>
    <row r="247" spans="1:2" x14ac:dyDescent="0.3">
      <c r="A247" s="1">
        <v>45383</v>
      </c>
      <c r="B247">
        <v>414500</v>
      </c>
    </row>
    <row r="248" spans="1:2" x14ac:dyDescent="0.3">
      <c r="A248" s="1">
        <v>45474</v>
      </c>
      <c r="B248">
        <v>420400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6"/>
  <sheetViews>
    <sheetView topLeftCell="A34" workbookViewId="0">
      <selection activeCell="A4" sqref="A4:A65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3" x14ac:dyDescent="0.3">
      <c r="A3" s="2" t="s">
        <v>2</v>
      </c>
      <c r="B3" t="s">
        <v>66</v>
      </c>
    </row>
    <row r="4" spans="1:3" x14ac:dyDescent="0.3">
      <c r="A4" s="3" t="s">
        <v>4</v>
      </c>
      <c r="B4" s="4">
        <v>18500</v>
      </c>
      <c r="C4" t="e">
        <f>VLOOKUP(A4,US_Inflation_Rate_by_Year!$A:$B,2,0)</f>
        <v>#N/A</v>
      </c>
    </row>
    <row r="5" spans="1:3" x14ac:dyDescent="0.3">
      <c r="A5" s="3" t="s">
        <v>5</v>
      </c>
      <c r="B5" s="4">
        <v>19400</v>
      </c>
      <c r="C5" t="e">
        <f>VLOOKUP(A5,US_Inflation_Rate_by_Year!$A:$B,2,0)</f>
        <v>#N/A</v>
      </c>
    </row>
    <row r="6" spans="1:3" x14ac:dyDescent="0.3">
      <c r="A6" s="3" t="s">
        <v>6</v>
      </c>
      <c r="B6" s="4">
        <v>20300</v>
      </c>
      <c r="C6" t="e">
        <f>VLOOKUP(A6,US_Inflation_Rate_by_Year!$A:$B,2,0)</f>
        <v>#N/A</v>
      </c>
    </row>
    <row r="7" spans="1:3" x14ac:dyDescent="0.3">
      <c r="A7" s="3" t="s">
        <v>7</v>
      </c>
      <c r="B7" s="4">
        <v>22100</v>
      </c>
      <c r="C7" t="e">
        <f>VLOOKUP(A7,US_Inflation_Rate_by_Year!$A:$B,2,0)</f>
        <v>#N/A</v>
      </c>
    </row>
    <row r="8" spans="1:3" x14ac:dyDescent="0.3">
      <c r="A8" s="3" t="s">
        <v>8</v>
      </c>
      <c r="B8" s="4">
        <v>23300</v>
      </c>
      <c r="C8" t="e">
        <f>VLOOKUP(A8,US_Inflation_Rate_by_Year!$A:$B,2,0)</f>
        <v>#N/A</v>
      </c>
    </row>
    <row r="9" spans="1:3" x14ac:dyDescent="0.3">
      <c r="A9" s="3" t="s">
        <v>9</v>
      </c>
      <c r="B9" s="4">
        <v>25600</v>
      </c>
      <c r="C9" t="e">
        <f>VLOOKUP(A9,US_Inflation_Rate_by_Year!$A:$B,2,0)</f>
        <v>#N/A</v>
      </c>
    </row>
    <row r="10" spans="1:3" x14ac:dyDescent="0.3">
      <c r="A10" s="3" t="s">
        <v>10</v>
      </c>
      <c r="B10" s="4">
        <v>25900</v>
      </c>
      <c r="C10" t="e">
        <f>VLOOKUP(A10,US_Inflation_Rate_by_Year!$A:$B,2,0)</f>
        <v>#N/A</v>
      </c>
    </row>
    <row r="11" spans="1:3" x14ac:dyDescent="0.3">
      <c r="A11" s="3" t="s">
        <v>11</v>
      </c>
      <c r="B11" s="4">
        <v>24400</v>
      </c>
      <c r="C11" t="e">
        <f>VLOOKUP(A11,US_Inflation_Rate_by_Year!$A:$B,2,0)</f>
        <v>#N/A</v>
      </c>
    </row>
    <row r="12" spans="1:3" x14ac:dyDescent="0.3">
      <c r="A12" s="3" t="s">
        <v>12</v>
      </c>
      <c r="B12" s="4">
        <v>25800</v>
      </c>
      <c r="C12" t="e">
        <f>VLOOKUP(A12,US_Inflation_Rate_by_Year!$A:$B,2,0)</f>
        <v>#N/A</v>
      </c>
    </row>
    <row r="13" spans="1:3" x14ac:dyDescent="0.3">
      <c r="A13" s="3" t="s">
        <v>13</v>
      </c>
      <c r="B13" s="4">
        <v>29200</v>
      </c>
      <c r="C13" t="e">
        <f>VLOOKUP(A13,US_Inflation_Rate_by_Year!$A:$B,2,0)</f>
        <v>#N/A</v>
      </c>
    </row>
    <row r="14" spans="1:3" x14ac:dyDescent="0.3">
      <c r="A14" s="3" t="s">
        <v>14</v>
      </c>
      <c r="B14" s="4">
        <v>34000</v>
      </c>
      <c r="C14" t="e">
        <f>VLOOKUP(A14,US_Inflation_Rate_by_Year!$A:$B,2,0)</f>
        <v>#N/A</v>
      </c>
    </row>
    <row r="15" spans="1:3" x14ac:dyDescent="0.3">
      <c r="A15" s="3" t="s">
        <v>15</v>
      </c>
      <c r="B15" s="4">
        <v>37200</v>
      </c>
      <c r="C15" t="e">
        <f>VLOOKUP(A15,US_Inflation_Rate_by_Year!$A:$B,2,0)</f>
        <v>#N/A</v>
      </c>
    </row>
    <row r="16" spans="1:3" x14ac:dyDescent="0.3">
      <c r="A16" s="3" t="s">
        <v>16</v>
      </c>
      <c r="B16" s="4">
        <v>41200</v>
      </c>
      <c r="C16" t="e">
        <f>VLOOKUP(A16,US_Inflation_Rate_by_Year!$A:$B,2,0)</f>
        <v>#N/A</v>
      </c>
    </row>
    <row r="17" spans="1:3" x14ac:dyDescent="0.3">
      <c r="A17" s="3" t="s">
        <v>17</v>
      </c>
      <c r="B17" s="4">
        <v>45500</v>
      </c>
      <c r="C17" t="e">
        <f>VLOOKUP(A17,US_Inflation_Rate_by_Year!$A:$B,2,0)</f>
        <v>#N/A</v>
      </c>
    </row>
    <row r="18" spans="1:3" x14ac:dyDescent="0.3">
      <c r="A18" s="3" t="s">
        <v>18</v>
      </c>
      <c r="B18" s="4">
        <v>51600</v>
      </c>
      <c r="C18" t="e">
        <f>VLOOKUP(A18,US_Inflation_Rate_by_Year!$A:$B,2,0)</f>
        <v>#N/A</v>
      </c>
    </row>
    <row r="19" spans="1:3" x14ac:dyDescent="0.3">
      <c r="A19" s="3" t="s">
        <v>19</v>
      </c>
      <c r="B19" s="4">
        <v>59000</v>
      </c>
      <c r="C19" t="e">
        <f>VLOOKUP(A19,US_Inflation_Rate_by_Year!$A:$B,2,0)</f>
        <v>#N/A</v>
      </c>
    </row>
    <row r="20" spans="1:3" x14ac:dyDescent="0.3">
      <c r="A20" s="3" t="s">
        <v>20</v>
      </c>
      <c r="B20" s="4">
        <v>64700</v>
      </c>
      <c r="C20" t="e">
        <f>VLOOKUP(A20,US_Inflation_Rate_by_Year!$A:$B,2,0)</f>
        <v>#N/A</v>
      </c>
    </row>
    <row r="21" spans="1:3" x14ac:dyDescent="0.3">
      <c r="A21" s="3" t="s">
        <v>21</v>
      </c>
      <c r="B21" s="4">
        <v>66400</v>
      </c>
      <c r="C21" t="e">
        <f>VLOOKUP(A21,US_Inflation_Rate_by_Year!$A:$B,2,0)</f>
        <v>#N/A</v>
      </c>
    </row>
    <row r="22" spans="1:3" x14ac:dyDescent="0.3">
      <c r="A22" s="3" t="s">
        <v>22</v>
      </c>
      <c r="B22" s="4">
        <v>70400</v>
      </c>
      <c r="C22" t="e">
        <f>VLOOKUP(A22,US_Inflation_Rate_by_Year!$A:$B,2,0)</f>
        <v>#N/A</v>
      </c>
    </row>
    <row r="23" spans="1:3" x14ac:dyDescent="0.3">
      <c r="A23" s="3" t="s">
        <v>23</v>
      </c>
      <c r="B23" s="4">
        <v>71600</v>
      </c>
      <c r="C23" t="e">
        <f>VLOOKUP(A23,US_Inflation_Rate_by_Year!$A:$B,2,0)</f>
        <v>#N/A</v>
      </c>
    </row>
    <row r="24" spans="1:3" x14ac:dyDescent="0.3">
      <c r="A24" s="3" t="s">
        <v>24</v>
      </c>
      <c r="B24" s="4">
        <v>77400</v>
      </c>
      <c r="C24" t="e">
        <f>VLOOKUP(A24,US_Inflation_Rate_by_Year!$A:$B,2,0)</f>
        <v>#N/A</v>
      </c>
    </row>
    <row r="25" spans="1:3" x14ac:dyDescent="0.3">
      <c r="A25" s="3" t="s">
        <v>25</v>
      </c>
      <c r="B25" s="4">
        <v>81000</v>
      </c>
      <c r="C25" t="e">
        <f>VLOOKUP(A25,US_Inflation_Rate_by_Year!$A:$B,2,0)</f>
        <v>#N/A</v>
      </c>
    </row>
    <row r="26" spans="1:3" x14ac:dyDescent="0.3">
      <c r="A26" s="3" t="s">
        <v>26</v>
      </c>
      <c r="B26" s="4">
        <v>86800</v>
      </c>
      <c r="C26" t="e">
        <f>VLOOKUP(A26,US_Inflation_Rate_by_Year!$A:$B,2,0)</f>
        <v>#N/A</v>
      </c>
    </row>
    <row r="27" spans="1:3" x14ac:dyDescent="0.3">
      <c r="A27" s="3" t="s">
        <v>27</v>
      </c>
      <c r="B27" s="4">
        <v>95000</v>
      </c>
      <c r="C27" t="e">
        <f>VLOOKUP(A27,US_Inflation_Rate_by_Year!$A:$B,2,0)</f>
        <v>#N/A</v>
      </c>
    </row>
    <row r="28" spans="1:3" x14ac:dyDescent="0.3">
      <c r="A28" s="3" t="s">
        <v>28</v>
      </c>
      <c r="B28" s="4">
        <v>111500</v>
      </c>
      <c r="C28" t="e">
        <f>VLOOKUP(A28,US_Inflation_Rate_by_Year!$A:$B,2,0)</f>
        <v>#N/A</v>
      </c>
    </row>
    <row r="29" spans="1:3" x14ac:dyDescent="0.3">
      <c r="A29" s="3" t="s">
        <v>29</v>
      </c>
      <c r="B29" s="4">
        <v>115000</v>
      </c>
      <c r="C29" t="e">
        <f>VLOOKUP(A29,US_Inflation_Rate_by_Year!$A:$B,2,0)</f>
        <v>#N/A</v>
      </c>
    </row>
    <row r="30" spans="1:3" x14ac:dyDescent="0.3">
      <c r="A30" s="3" t="s">
        <v>30</v>
      </c>
      <c r="B30" s="4">
        <v>124800</v>
      </c>
      <c r="C30" t="e">
        <f>VLOOKUP(A30,US_Inflation_Rate_by_Year!$A:$B,2,0)</f>
        <v>#N/A</v>
      </c>
    </row>
    <row r="31" spans="1:3" x14ac:dyDescent="0.3">
      <c r="A31" s="3" t="s">
        <v>31</v>
      </c>
      <c r="B31" s="4">
        <v>126800</v>
      </c>
      <c r="C31" t="e">
        <f>VLOOKUP(A31,US_Inflation_Rate_by_Year!$A:$B,2,0)</f>
        <v>#N/A</v>
      </c>
    </row>
    <row r="32" spans="1:3" x14ac:dyDescent="0.3">
      <c r="A32" s="3" t="s">
        <v>32</v>
      </c>
      <c r="B32" s="4">
        <v>120000</v>
      </c>
      <c r="C32" t="e">
        <f>VLOOKUP(A32,US_Inflation_Rate_by_Year!$A:$B,2,0)</f>
        <v>#N/A</v>
      </c>
    </row>
    <row r="33" spans="1:3" x14ac:dyDescent="0.3">
      <c r="A33" s="3" t="s">
        <v>33</v>
      </c>
      <c r="B33" s="4">
        <v>126000</v>
      </c>
      <c r="C33" t="e">
        <f>VLOOKUP(A33,US_Inflation_Rate_by_Year!$A:$B,2,0)</f>
        <v>#N/A</v>
      </c>
    </row>
    <row r="34" spans="1:3" x14ac:dyDescent="0.3">
      <c r="A34" s="3" t="s">
        <v>34</v>
      </c>
      <c r="B34" s="4">
        <v>127000</v>
      </c>
      <c r="C34" t="e">
        <f>VLOOKUP(A34,US_Inflation_Rate_by_Year!$A:$B,2,0)</f>
        <v>#N/A</v>
      </c>
    </row>
    <row r="35" spans="1:3" x14ac:dyDescent="0.3">
      <c r="A35" s="3" t="s">
        <v>35</v>
      </c>
      <c r="B35" s="4">
        <v>132000</v>
      </c>
      <c r="C35" t="e">
        <f>VLOOKUP(A35,US_Inflation_Rate_by_Year!$A:$B,2,0)</f>
        <v>#N/A</v>
      </c>
    </row>
    <row r="36" spans="1:3" x14ac:dyDescent="0.3">
      <c r="A36" s="3" t="s">
        <v>36</v>
      </c>
      <c r="B36" s="4">
        <v>138000</v>
      </c>
      <c r="C36" t="e">
        <f>VLOOKUP(A36,US_Inflation_Rate_by_Year!$A:$B,2,0)</f>
        <v>#N/A</v>
      </c>
    </row>
    <row r="37" spans="1:3" x14ac:dyDescent="0.3">
      <c r="A37" s="3" t="s">
        <v>37</v>
      </c>
      <c r="B37" s="4">
        <v>144100</v>
      </c>
      <c r="C37" t="e">
        <f>VLOOKUP(A37,US_Inflation_Rate_by_Year!$A:$B,2,0)</f>
        <v>#N/A</v>
      </c>
    </row>
    <row r="38" spans="1:3" x14ac:dyDescent="0.3">
      <c r="A38" s="3" t="s">
        <v>38</v>
      </c>
      <c r="B38" s="4">
        <v>145800</v>
      </c>
      <c r="C38" t="e">
        <f>VLOOKUP(A38,US_Inflation_Rate_by_Year!$A:$B,2,0)</f>
        <v>#N/A</v>
      </c>
    </row>
    <row r="39" spans="1:3" x14ac:dyDescent="0.3">
      <c r="A39" s="3" t="s">
        <v>39</v>
      </c>
      <c r="B39" s="4">
        <v>153000</v>
      </c>
      <c r="C39" t="e">
        <f>VLOOKUP(A39,US_Inflation_Rate_by_Year!$A:$B,2,0)</f>
        <v>#N/A</v>
      </c>
    </row>
    <row r="40" spans="1:3" x14ac:dyDescent="0.3">
      <c r="A40" s="3" t="s">
        <v>40</v>
      </c>
      <c r="B40" s="4">
        <v>165300</v>
      </c>
      <c r="C40" t="e">
        <f>VLOOKUP(A40,US_Inflation_Rate_by_Year!$A:$B,2,0)</f>
        <v>#N/A</v>
      </c>
    </row>
    <row r="41" spans="1:3" x14ac:dyDescent="0.3">
      <c r="A41" s="3" t="s">
        <v>41</v>
      </c>
      <c r="B41" s="4">
        <v>172900</v>
      </c>
      <c r="C41" t="e">
        <f>VLOOKUP(A41,US_Inflation_Rate_by_Year!$A:$B,2,0)</f>
        <v>#N/A</v>
      </c>
    </row>
    <row r="42" spans="1:3" x14ac:dyDescent="0.3">
      <c r="A42" s="3" t="s">
        <v>42</v>
      </c>
      <c r="B42" s="4">
        <v>179000</v>
      </c>
      <c r="C42" t="e">
        <f>VLOOKUP(A42,US_Inflation_Rate_by_Year!$A:$B,2,0)</f>
        <v>#N/A</v>
      </c>
    </row>
    <row r="43" spans="1:3" x14ac:dyDescent="0.3">
      <c r="A43" s="3" t="s">
        <v>43</v>
      </c>
      <c r="B43" s="4">
        <v>190100</v>
      </c>
      <c r="C43" t="e">
        <f>VLOOKUP(A43,US_Inflation_Rate_by_Year!$A:$B,2,0)</f>
        <v>#N/A</v>
      </c>
    </row>
    <row r="44" spans="1:3" x14ac:dyDescent="0.3">
      <c r="A44" s="3" t="s">
        <v>44</v>
      </c>
      <c r="B44" s="4">
        <v>198800</v>
      </c>
      <c r="C44" t="e">
        <f>VLOOKUP(A44,US_Inflation_Rate_by_Year!$A:$B,2,0)</f>
        <v>#N/A</v>
      </c>
    </row>
    <row r="45" spans="1:3" x14ac:dyDescent="0.3">
      <c r="A45" s="3" t="s">
        <v>45</v>
      </c>
      <c r="B45" s="4">
        <v>228800</v>
      </c>
      <c r="C45" t="e">
        <f>VLOOKUP(A45,US_Inflation_Rate_by_Year!$A:$B,2,0)</f>
        <v>#N/A</v>
      </c>
    </row>
    <row r="46" spans="1:3" x14ac:dyDescent="0.3">
      <c r="A46" s="3" t="s">
        <v>46</v>
      </c>
      <c r="B46" s="4">
        <v>243600</v>
      </c>
      <c r="C46" t="e">
        <f>VLOOKUP(A46,US_Inflation_Rate_by_Year!$A:$B,2,0)</f>
        <v>#N/A</v>
      </c>
    </row>
    <row r="47" spans="1:3" x14ac:dyDescent="0.3">
      <c r="A47" s="3" t="s">
        <v>47</v>
      </c>
      <c r="B47" s="4">
        <v>247700</v>
      </c>
      <c r="C47" t="e">
        <f>VLOOKUP(A47,US_Inflation_Rate_by_Year!$A:$B,2,0)</f>
        <v>#N/A</v>
      </c>
    </row>
    <row r="48" spans="1:3" x14ac:dyDescent="0.3">
      <c r="A48" s="3" t="s">
        <v>48</v>
      </c>
      <c r="B48" s="4">
        <v>257400</v>
      </c>
      <c r="C48" t="e">
        <f>VLOOKUP(A48,US_Inflation_Rate_by_Year!$A:$B,2,0)</f>
        <v>#N/A</v>
      </c>
    </row>
    <row r="49" spans="1:3" x14ac:dyDescent="0.3">
      <c r="A49" s="3" t="s">
        <v>49</v>
      </c>
      <c r="B49" s="4">
        <v>235300</v>
      </c>
      <c r="C49" t="e">
        <f>VLOOKUP(A49,US_Inflation_Rate_by_Year!$A:$B,2,0)</f>
        <v>#N/A</v>
      </c>
    </row>
    <row r="50" spans="1:3" x14ac:dyDescent="0.3">
      <c r="A50" s="3" t="s">
        <v>50</v>
      </c>
      <c r="B50" s="4">
        <v>220900</v>
      </c>
      <c r="C50" t="e">
        <f>VLOOKUP(A50,US_Inflation_Rate_by_Year!$A:$B,2,0)</f>
        <v>#N/A</v>
      </c>
    </row>
    <row r="51" spans="1:3" x14ac:dyDescent="0.3">
      <c r="A51" s="3" t="s">
        <v>51</v>
      </c>
      <c r="B51" s="4">
        <v>224300</v>
      </c>
      <c r="C51" t="e">
        <f>VLOOKUP(A51,US_Inflation_Rate_by_Year!$A:$B,2,0)</f>
        <v>#N/A</v>
      </c>
    </row>
    <row r="52" spans="1:3" x14ac:dyDescent="0.3">
      <c r="A52" s="3" t="s">
        <v>52</v>
      </c>
      <c r="B52" s="4">
        <v>228100</v>
      </c>
      <c r="C52" t="e">
        <f>VLOOKUP(A52,US_Inflation_Rate_by_Year!$A:$B,2,0)</f>
        <v>#N/A</v>
      </c>
    </row>
    <row r="53" spans="1:3" x14ac:dyDescent="0.3">
      <c r="A53" s="3" t="s">
        <v>53</v>
      </c>
      <c r="B53" s="4">
        <v>251700</v>
      </c>
      <c r="C53" t="e">
        <f>VLOOKUP(A53,US_Inflation_Rate_by_Year!$A:$B,2,0)</f>
        <v>#N/A</v>
      </c>
    </row>
    <row r="54" spans="1:3" x14ac:dyDescent="0.3">
      <c r="A54" s="3" t="s">
        <v>54</v>
      </c>
      <c r="B54" s="4">
        <v>273600</v>
      </c>
      <c r="C54" t="e">
        <f>VLOOKUP(A54,US_Inflation_Rate_by_Year!$A:$B,2,0)</f>
        <v>#N/A</v>
      </c>
    </row>
    <row r="55" spans="1:3" x14ac:dyDescent="0.3">
      <c r="A55" s="3" t="s">
        <v>55</v>
      </c>
      <c r="B55" s="4">
        <v>298900</v>
      </c>
      <c r="C55" t="e">
        <f>VLOOKUP(A55,US_Inflation_Rate_by_Year!$A:$B,2,0)</f>
        <v>#N/A</v>
      </c>
    </row>
    <row r="56" spans="1:3" x14ac:dyDescent="0.3">
      <c r="A56" s="3" t="s">
        <v>56</v>
      </c>
      <c r="B56" s="4">
        <v>302500</v>
      </c>
      <c r="C56" t="e">
        <f>VLOOKUP(A56,US_Inflation_Rate_by_Year!$A:$B,2,0)</f>
        <v>#N/A</v>
      </c>
    </row>
    <row r="57" spans="1:3" x14ac:dyDescent="0.3">
      <c r="A57" s="3" t="s">
        <v>57</v>
      </c>
      <c r="B57" s="4">
        <v>310900</v>
      </c>
      <c r="C57" t="e">
        <f>VLOOKUP(A57,US_Inflation_Rate_by_Year!$A:$B,2,0)</f>
        <v>#N/A</v>
      </c>
    </row>
    <row r="58" spans="1:3" x14ac:dyDescent="0.3">
      <c r="A58" s="3" t="s">
        <v>58</v>
      </c>
      <c r="B58" s="4">
        <v>337900</v>
      </c>
      <c r="C58" t="e">
        <f>VLOOKUP(A58,US_Inflation_Rate_by_Year!$A:$B,2,0)</f>
        <v>#N/A</v>
      </c>
    </row>
    <row r="59" spans="1:3" x14ac:dyDescent="0.3">
      <c r="A59" s="3" t="s">
        <v>59</v>
      </c>
      <c r="B59" s="4">
        <v>331800</v>
      </c>
      <c r="C59" t="e">
        <f>VLOOKUP(A59,US_Inflation_Rate_by_Year!$A:$B,2,0)</f>
        <v>#N/A</v>
      </c>
    </row>
    <row r="60" spans="1:3" x14ac:dyDescent="0.3">
      <c r="A60" s="3" t="s">
        <v>60</v>
      </c>
      <c r="B60" s="4">
        <v>327100</v>
      </c>
      <c r="C60" t="e">
        <f>VLOOKUP(A60,US_Inflation_Rate_by_Year!$A:$B,2,0)</f>
        <v>#N/A</v>
      </c>
    </row>
    <row r="61" spans="1:3" x14ac:dyDescent="0.3">
      <c r="A61" s="3" t="s">
        <v>61</v>
      </c>
      <c r="B61" s="4">
        <v>338600</v>
      </c>
      <c r="C61" t="e">
        <f>VLOOKUP(A61,US_Inflation_Rate_by_Year!$A:$B,2,0)</f>
        <v>#N/A</v>
      </c>
    </row>
    <row r="62" spans="1:3" x14ac:dyDescent="0.3">
      <c r="A62" s="3" t="s">
        <v>62</v>
      </c>
      <c r="B62" s="4">
        <v>414000</v>
      </c>
      <c r="C62" t="e">
        <f>VLOOKUP(A62,US_Inflation_Rate_by_Year!$A:$B,2,0)</f>
        <v>#N/A</v>
      </c>
    </row>
    <row r="63" spans="1:3" x14ac:dyDescent="0.3">
      <c r="A63" s="3" t="s">
        <v>63</v>
      </c>
      <c r="B63" s="4">
        <v>442600</v>
      </c>
      <c r="C63" t="e">
        <f>VLOOKUP(A63,US_Inflation_Rate_by_Year!$A:$B,2,0)</f>
        <v>#N/A</v>
      </c>
    </row>
    <row r="64" spans="1:3" x14ac:dyDescent="0.3">
      <c r="A64" s="3" t="s">
        <v>64</v>
      </c>
      <c r="B64" s="4">
        <v>435400</v>
      </c>
      <c r="C64" t="e">
        <f>VLOOKUP(A64,US_Inflation_Rate_by_Year!$A:$B,2,0)</f>
        <v>#N/A</v>
      </c>
    </row>
    <row r="65" spans="1:3" x14ac:dyDescent="0.3">
      <c r="A65" s="3" t="s">
        <v>65</v>
      </c>
      <c r="B65" s="4">
        <v>426800</v>
      </c>
      <c r="C65" t="e">
        <f>VLOOKUP(A65,US_Inflation_Rate_by_Year!$A:$B,2,0)</f>
        <v>#N/A</v>
      </c>
    </row>
    <row r="66" spans="1:3" x14ac:dyDescent="0.3">
      <c r="A66" s="3" t="s">
        <v>3</v>
      </c>
      <c r="B66" s="4">
        <v>442600</v>
      </c>
      <c r="C66" t="e">
        <f>VLOOKUP(A66,US_Inflation_Rate_by_Year!$A:$B,2,0)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" workbookViewId="0">
      <selection activeCell="J8" sqref="J8"/>
    </sheetView>
  </sheetViews>
  <sheetFormatPr defaultRowHeight="14.4" x14ac:dyDescent="0.3"/>
  <sheetData>
    <row r="1" spans="1:3" x14ac:dyDescent="0.3">
      <c r="A1" t="s">
        <v>0</v>
      </c>
      <c r="C1" t="s">
        <v>214</v>
      </c>
    </row>
    <row r="2" spans="1:3" x14ac:dyDescent="0.3">
      <c r="A2" s="1">
        <v>30682</v>
      </c>
      <c r="B2" s="4">
        <f>YEAR(A2)</f>
        <v>1984</v>
      </c>
      <c r="C2">
        <v>58930</v>
      </c>
    </row>
    <row r="3" spans="1:3" x14ac:dyDescent="0.3">
      <c r="A3" s="1">
        <v>31048</v>
      </c>
      <c r="B3" s="4">
        <f t="shared" ref="B3:B41" si="0">YEAR(A3)</f>
        <v>1985</v>
      </c>
      <c r="C3">
        <v>60050</v>
      </c>
    </row>
    <row r="4" spans="1:3" x14ac:dyDescent="0.3">
      <c r="A4" s="1">
        <v>31413</v>
      </c>
      <c r="B4" s="4">
        <f t="shared" si="0"/>
        <v>1986</v>
      </c>
      <c r="C4">
        <v>62280</v>
      </c>
    </row>
    <row r="5" spans="1:3" x14ac:dyDescent="0.3">
      <c r="A5" s="1">
        <v>31778</v>
      </c>
      <c r="B5" s="4">
        <f t="shared" si="0"/>
        <v>1987</v>
      </c>
      <c r="C5">
        <v>63060</v>
      </c>
    </row>
    <row r="6" spans="1:3" x14ac:dyDescent="0.3">
      <c r="A6" s="1">
        <v>32143</v>
      </c>
      <c r="B6" s="4">
        <f t="shared" si="0"/>
        <v>1988</v>
      </c>
      <c r="C6">
        <v>63530</v>
      </c>
    </row>
    <row r="7" spans="1:3" x14ac:dyDescent="0.3">
      <c r="A7" s="1">
        <v>32509</v>
      </c>
      <c r="B7" s="4">
        <f t="shared" si="0"/>
        <v>1989</v>
      </c>
      <c r="C7">
        <v>64610</v>
      </c>
    </row>
    <row r="8" spans="1:3" x14ac:dyDescent="0.3">
      <c r="A8" s="1">
        <v>32874</v>
      </c>
      <c r="B8" s="4">
        <f t="shared" si="0"/>
        <v>1990</v>
      </c>
      <c r="C8">
        <v>63830</v>
      </c>
    </row>
    <row r="9" spans="1:3" x14ac:dyDescent="0.3">
      <c r="A9" s="1">
        <v>33239</v>
      </c>
      <c r="B9" s="4">
        <f t="shared" si="0"/>
        <v>1991</v>
      </c>
      <c r="C9">
        <v>61960</v>
      </c>
    </row>
    <row r="10" spans="1:3" x14ac:dyDescent="0.3">
      <c r="A10" s="1">
        <v>33604</v>
      </c>
      <c r="B10" s="4">
        <f t="shared" si="0"/>
        <v>1992</v>
      </c>
      <c r="C10">
        <v>61450</v>
      </c>
    </row>
    <row r="11" spans="1:3" x14ac:dyDescent="0.3">
      <c r="A11" s="1">
        <v>33970</v>
      </c>
      <c r="B11" s="4">
        <f t="shared" si="0"/>
        <v>1993</v>
      </c>
      <c r="C11">
        <v>61150</v>
      </c>
    </row>
    <row r="12" spans="1:3" x14ac:dyDescent="0.3">
      <c r="A12" s="1">
        <v>34335</v>
      </c>
      <c r="B12" s="4">
        <f t="shared" si="0"/>
        <v>1994</v>
      </c>
      <c r="C12">
        <v>61800</v>
      </c>
    </row>
    <row r="13" spans="1:3" x14ac:dyDescent="0.3">
      <c r="A13" s="1">
        <v>34700</v>
      </c>
      <c r="B13" s="4">
        <f t="shared" si="0"/>
        <v>1995</v>
      </c>
      <c r="C13">
        <v>63770</v>
      </c>
    </row>
    <row r="14" spans="1:3" x14ac:dyDescent="0.3">
      <c r="A14" s="1">
        <v>35065</v>
      </c>
      <c r="B14" s="4">
        <f t="shared" si="0"/>
        <v>1996</v>
      </c>
      <c r="C14">
        <v>64710</v>
      </c>
    </row>
    <row r="15" spans="1:3" x14ac:dyDescent="0.3">
      <c r="A15" s="1">
        <v>35431</v>
      </c>
      <c r="B15" s="4">
        <f t="shared" si="0"/>
        <v>1997</v>
      </c>
      <c r="C15">
        <v>66050</v>
      </c>
    </row>
    <row r="16" spans="1:3" x14ac:dyDescent="0.3">
      <c r="A16" s="1">
        <v>35796</v>
      </c>
      <c r="B16" s="4">
        <f t="shared" si="0"/>
        <v>1998</v>
      </c>
      <c r="C16">
        <v>68470</v>
      </c>
    </row>
    <row r="17" spans="1:3" x14ac:dyDescent="0.3">
      <c r="A17" s="1">
        <v>36161</v>
      </c>
      <c r="B17" s="4">
        <f t="shared" si="0"/>
        <v>1999</v>
      </c>
      <c r="C17">
        <v>70210</v>
      </c>
    </row>
    <row r="18" spans="1:3" x14ac:dyDescent="0.3">
      <c r="A18" s="1">
        <v>36526</v>
      </c>
      <c r="B18" s="4">
        <f t="shared" si="0"/>
        <v>2000</v>
      </c>
      <c r="C18">
        <v>70020</v>
      </c>
    </row>
    <row r="19" spans="1:3" x14ac:dyDescent="0.3">
      <c r="A19" s="1">
        <v>36892</v>
      </c>
      <c r="B19" s="4">
        <f t="shared" si="0"/>
        <v>2001</v>
      </c>
      <c r="C19">
        <v>68870</v>
      </c>
    </row>
    <row r="20" spans="1:3" x14ac:dyDescent="0.3">
      <c r="A20" s="1">
        <v>37257</v>
      </c>
      <c r="B20" s="4">
        <f t="shared" si="0"/>
        <v>2002</v>
      </c>
      <c r="C20">
        <v>68310</v>
      </c>
    </row>
    <row r="21" spans="1:3" x14ac:dyDescent="0.3">
      <c r="A21" s="1">
        <v>37622</v>
      </c>
      <c r="B21" s="4">
        <f t="shared" si="0"/>
        <v>2003</v>
      </c>
      <c r="C21">
        <v>68350</v>
      </c>
    </row>
    <row r="22" spans="1:3" x14ac:dyDescent="0.3">
      <c r="A22" s="1">
        <v>37987</v>
      </c>
      <c r="B22" s="4">
        <f t="shared" si="0"/>
        <v>2004</v>
      </c>
      <c r="C22">
        <v>68250</v>
      </c>
    </row>
    <row r="23" spans="1:3" x14ac:dyDescent="0.3">
      <c r="A23" s="1">
        <v>38353</v>
      </c>
      <c r="B23" s="4">
        <f t="shared" si="0"/>
        <v>2005</v>
      </c>
      <c r="C23">
        <v>69310</v>
      </c>
    </row>
    <row r="24" spans="1:3" x14ac:dyDescent="0.3">
      <c r="A24" s="1">
        <v>38718</v>
      </c>
      <c r="B24" s="4">
        <f t="shared" si="0"/>
        <v>2006</v>
      </c>
      <c r="C24">
        <v>70080</v>
      </c>
    </row>
    <row r="25" spans="1:3" x14ac:dyDescent="0.3">
      <c r="A25" s="1">
        <v>39083</v>
      </c>
      <c r="B25" s="4">
        <f t="shared" si="0"/>
        <v>2007</v>
      </c>
      <c r="C25">
        <v>71210</v>
      </c>
    </row>
    <row r="26" spans="1:3" x14ac:dyDescent="0.3">
      <c r="A26" s="1">
        <v>39448</v>
      </c>
      <c r="B26" s="4">
        <f t="shared" si="0"/>
        <v>2008</v>
      </c>
      <c r="C26">
        <v>68780</v>
      </c>
    </row>
    <row r="27" spans="1:3" x14ac:dyDescent="0.3">
      <c r="A27" s="1">
        <v>39814</v>
      </c>
      <c r="B27" s="4">
        <f t="shared" si="0"/>
        <v>2009</v>
      </c>
      <c r="C27">
        <v>68340</v>
      </c>
    </row>
    <row r="28" spans="1:3" x14ac:dyDescent="0.3">
      <c r="A28" s="1">
        <v>40179</v>
      </c>
      <c r="B28" s="4">
        <f t="shared" si="0"/>
        <v>2010</v>
      </c>
      <c r="C28">
        <v>66730</v>
      </c>
    </row>
    <row r="29" spans="1:3" x14ac:dyDescent="0.3">
      <c r="A29" s="1">
        <v>40544</v>
      </c>
      <c r="B29" s="4">
        <f t="shared" si="0"/>
        <v>2011</v>
      </c>
      <c r="C29">
        <v>65750</v>
      </c>
    </row>
    <row r="30" spans="1:3" x14ac:dyDescent="0.3">
      <c r="A30" s="1">
        <v>40909</v>
      </c>
      <c r="B30" s="4">
        <f t="shared" si="0"/>
        <v>2012</v>
      </c>
      <c r="C30">
        <v>65740</v>
      </c>
    </row>
    <row r="31" spans="1:3" x14ac:dyDescent="0.3">
      <c r="A31" s="1">
        <v>41275</v>
      </c>
      <c r="B31" s="4">
        <f t="shared" si="0"/>
        <v>2013</v>
      </c>
      <c r="C31">
        <v>68220</v>
      </c>
    </row>
    <row r="32" spans="1:3" x14ac:dyDescent="0.3">
      <c r="A32" s="1">
        <v>41640</v>
      </c>
      <c r="B32" s="4">
        <f t="shared" si="0"/>
        <v>2014</v>
      </c>
      <c r="C32">
        <v>67360</v>
      </c>
    </row>
    <row r="33" spans="1:3" x14ac:dyDescent="0.3">
      <c r="A33" s="1">
        <v>42005</v>
      </c>
      <c r="B33" s="4">
        <f t="shared" si="0"/>
        <v>2015</v>
      </c>
      <c r="C33">
        <v>71000</v>
      </c>
    </row>
    <row r="34" spans="1:3" x14ac:dyDescent="0.3">
      <c r="A34" s="1">
        <v>42370</v>
      </c>
      <c r="B34" s="4">
        <f t="shared" si="0"/>
        <v>2016</v>
      </c>
      <c r="C34">
        <v>73520</v>
      </c>
    </row>
    <row r="35" spans="1:3" x14ac:dyDescent="0.3">
      <c r="A35" s="1">
        <v>42736</v>
      </c>
      <c r="B35" s="4">
        <f t="shared" si="0"/>
        <v>2017</v>
      </c>
      <c r="C35">
        <v>74810</v>
      </c>
    </row>
    <row r="36" spans="1:3" x14ac:dyDescent="0.3">
      <c r="A36" s="1">
        <v>43101</v>
      </c>
      <c r="B36" s="4">
        <f t="shared" si="0"/>
        <v>2018</v>
      </c>
      <c r="C36">
        <v>75790</v>
      </c>
    </row>
    <row r="37" spans="1:3" x14ac:dyDescent="0.3">
      <c r="A37" s="1">
        <v>43466</v>
      </c>
      <c r="B37" s="4">
        <f t="shared" si="0"/>
        <v>2019</v>
      </c>
      <c r="C37">
        <v>81210</v>
      </c>
    </row>
    <row r="38" spans="1:3" x14ac:dyDescent="0.3">
      <c r="A38" s="1">
        <v>43831</v>
      </c>
      <c r="B38" s="4">
        <f t="shared" si="0"/>
        <v>2020</v>
      </c>
      <c r="C38">
        <v>79560</v>
      </c>
    </row>
    <row r="39" spans="1:3" x14ac:dyDescent="0.3">
      <c r="A39" s="1">
        <v>44197</v>
      </c>
      <c r="B39" s="4">
        <f t="shared" si="0"/>
        <v>2021</v>
      </c>
      <c r="C39">
        <v>79260</v>
      </c>
    </row>
    <row r="40" spans="1:3" x14ac:dyDescent="0.3">
      <c r="A40" s="1">
        <v>44562</v>
      </c>
      <c r="B40" s="4">
        <f t="shared" si="0"/>
        <v>2022</v>
      </c>
      <c r="C40">
        <v>77540</v>
      </c>
    </row>
    <row r="41" spans="1:3" x14ac:dyDescent="0.3">
      <c r="A41" s="1">
        <v>44927</v>
      </c>
      <c r="B41" s="4">
        <f t="shared" si="0"/>
        <v>2023</v>
      </c>
      <c r="C41">
        <v>80610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K13" sqref="K13"/>
    </sheetView>
  </sheetViews>
  <sheetFormatPr defaultRowHeight="14.4" x14ac:dyDescent="0.3"/>
  <sheetData>
    <row r="1" spans="1:5" x14ac:dyDescent="0.3">
      <c r="A1" t="s">
        <v>210</v>
      </c>
      <c r="B1" t="s">
        <v>209</v>
      </c>
      <c r="C1" t="s">
        <v>208</v>
      </c>
      <c r="D1" t="s">
        <v>207</v>
      </c>
      <c r="E1" t="s">
        <v>206</v>
      </c>
    </row>
    <row r="2" spans="1:5" x14ac:dyDescent="0.3">
      <c r="A2">
        <v>1929</v>
      </c>
      <c r="B2" s="5">
        <v>6.0000000000000001E-3</v>
      </c>
      <c r="C2" t="s">
        <v>163</v>
      </c>
      <c r="D2" t="s">
        <v>205</v>
      </c>
      <c r="E2" t="s">
        <v>204</v>
      </c>
    </row>
    <row r="3" spans="1:5" x14ac:dyDescent="0.3">
      <c r="A3">
        <v>1930</v>
      </c>
      <c r="B3" s="5">
        <v>-6.4000000000000001E-2</v>
      </c>
      <c r="C3" t="s">
        <v>163</v>
      </c>
      <c r="D3" t="s">
        <v>203</v>
      </c>
      <c r="E3" t="s">
        <v>202</v>
      </c>
    </row>
    <row r="4" spans="1:5" x14ac:dyDescent="0.3">
      <c r="A4">
        <v>1931</v>
      </c>
      <c r="B4" s="5">
        <v>-9.2999999999999999E-2</v>
      </c>
      <c r="C4" t="s">
        <v>163</v>
      </c>
      <c r="D4" t="s">
        <v>201</v>
      </c>
      <c r="E4" t="s">
        <v>200</v>
      </c>
    </row>
    <row r="5" spans="1:5" x14ac:dyDescent="0.3">
      <c r="A5">
        <v>1932</v>
      </c>
      <c r="B5" s="5">
        <v>-0.10299999999999999</v>
      </c>
      <c r="C5" t="s">
        <v>163</v>
      </c>
      <c r="D5" t="s">
        <v>199</v>
      </c>
      <c r="E5" t="s">
        <v>198</v>
      </c>
    </row>
    <row r="6" spans="1:5" x14ac:dyDescent="0.3">
      <c r="A6">
        <v>1933</v>
      </c>
      <c r="B6" s="5">
        <v>8.0000000000000002E-3</v>
      </c>
      <c r="C6" t="s">
        <v>163</v>
      </c>
      <c r="D6" t="s">
        <v>197</v>
      </c>
      <c r="E6" t="s">
        <v>196</v>
      </c>
    </row>
    <row r="7" spans="1:5" x14ac:dyDescent="0.3">
      <c r="A7">
        <v>1934</v>
      </c>
      <c r="B7" s="5">
        <v>1.4999999999999999E-2</v>
      </c>
      <c r="C7" t="s">
        <v>163</v>
      </c>
      <c r="D7" t="s">
        <v>195</v>
      </c>
      <c r="E7" t="s">
        <v>194</v>
      </c>
    </row>
    <row r="8" spans="1:5" x14ac:dyDescent="0.3">
      <c r="A8">
        <v>1935</v>
      </c>
      <c r="B8" s="5">
        <v>0.03</v>
      </c>
      <c r="C8" t="s">
        <v>163</v>
      </c>
      <c r="D8" t="s">
        <v>193</v>
      </c>
      <c r="E8" t="s">
        <v>192</v>
      </c>
    </row>
    <row r="9" spans="1:5" x14ac:dyDescent="0.3">
      <c r="A9">
        <v>1936</v>
      </c>
      <c r="B9" s="5">
        <v>1.4E-2</v>
      </c>
      <c r="C9" t="s">
        <v>163</v>
      </c>
      <c r="D9" t="s">
        <v>191</v>
      </c>
      <c r="E9" t="s">
        <v>190</v>
      </c>
    </row>
    <row r="10" spans="1:5" x14ac:dyDescent="0.3">
      <c r="A10">
        <v>1937</v>
      </c>
      <c r="B10" s="5">
        <v>2.9000000000000001E-2</v>
      </c>
      <c r="C10" t="s">
        <v>163</v>
      </c>
      <c r="D10" t="s">
        <v>189</v>
      </c>
      <c r="E10" t="s">
        <v>188</v>
      </c>
    </row>
    <row r="11" spans="1:5" x14ac:dyDescent="0.3">
      <c r="A11">
        <v>1938</v>
      </c>
      <c r="B11" s="5">
        <v>-2.8000000000000001E-2</v>
      </c>
      <c r="C11" t="s">
        <v>163</v>
      </c>
      <c r="D11" t="s">
        <v>187</v>
      </c>
      <c r="E11" t="s">
        <v>186</v>
      </c>
    </row>
    <row r="12" spans="1:5" x14ac:dyDescent="0.3">
      <c r="A12">
        <v>1939</v>
      </c>
      <c r="B12" s="5">
        <v>0</v>
      </c>
      <c r="C12" t="s">
        <v>163</v>
      </c>
      <c r="D12" t="s">
        <v>164</v>
      </c>
      <c r="E12" t="s">
        <v>185</v>
      </c>
    </row>
    <row r="13" spans="1:5" x14ac:dyDescent="0.3">
      <c r="A13">
        <v>1940</v>
      </c>
      <c r="B13" s="5">
        <v>7.0000000000000001E-3</v>
      </c>
      <c r="C13" t="s">
        <v>163</v>
      </c>
      <c r="D13" t="s">
        <v>184</v>
      </c>
      <c r="E13" t="s">
        <v>183</v>
      </c>
    </row>
    <row r="14" spans="1:5" x14ac:dyDescent="0.3">
      <c r="A14">
        <v>1941</v>
      </c>
      <c r="B14" s="5">
        <v>9.9000000000000005E-2</v>
      </c>
      <c r="C14" t="s">
        <v>163</v>
      </c>
      <c r="D14" t="s">
        <v>182</v>
      </c>
      <c r="E14" t="s">
        <v>181</v>
      </c>
    </row>
    <row r="15" spans="1:5" x14ac:dyDescent="0.3">
      <c r="A15">
        <v>1942</v>
      </c>
      <c r="B15" s="5">
        <v>0.09</v>
      </c>
      <c r="C15" t="s">
        <v>163</v>
      </c>
      <c r="D15" t="s">
        <v>180</v>
      </c>
      <c r="E15" t="s">
        <v>178</v>
      </c>
    </row>
    <row r="16" spans="1:5" x14ac:dyDescent="0.3">
      <c r="A16">
        <v>1943</v>
      </c>
      <c r="B16" s="5">
        <v>0.03</v>
      </c>
      <c r="C16" t="s">
        <v>163</v>
      </c>
      <c r="D16" t="s">
        <v>179</v>
      </c>
      <c r="E16" t="s">
        <v>178</v>
      </c>
    </row>
    <row r="17" spans="1:5" x14ac:dyDescent="0.3">
      <c r="A17">
        <v>1944</v>
      </c>
      <c r="B17" s="5">
        <v>2.3E-2</v>
      </c>
      <c r="C17" t="s">
        <v>163</v>
      </c>
      <c r="D17" t="s">
        <v>177</v>
      </c>
      <c r="E17" t="s">
        <v>176</v>
      </c>
    </row>
    <row r="18" spans="1:5" x14ac:dyDescent="0.3">
      <c r="A18">
        <v>1945</v>
      </c>
      <c r="B18" s="5">
        <v>2.1999999999999999E-2</v>
      </c>
      <c r="C18" t="s">
        <v>163</v>
      </c>
      <c r="D18" t="s">
        <v>175</v>
      </c>
      <c r="E18" t="s">
        <v>174</v>
      </c>
    </row>
    <row r="19" spans="1:5" x14ac:dyDescent="0.3">
      <c r="A19">
        <v>1946</v>
      </c>
      <c r="B19" s="5">
        <v>0.18099999999999999</v>
      </c>
      <c r="C19" t="s">
        <v>163</v>
      </c>
      <c r="D19" t="s">
        <v>173</v>
      </c>
      <c r="E19" t="s">
        <v>172</v>
      </c>
    </row>
    <row r="20" spans="1:5" x14ac:dyDescent="0.3">
      <c r="A20">
        <v>1947</v>
      </c>
      <c r="B20" s="5">
        <v>8.7999999999999995E-2</v>
      </c>
      <c r="C20" t="s">
        <v>163</v>
      </c>
      <c r="D20" t="s">
        <v>171</v>
      </c>
      <c r="E20" t="s">
        <v>170</v>
      </c>
    </row>
    <row r="21" spans="1:5" x14ac:dyDescent="0.3">
      <c r="A21">
        <v>1948</v>
      </c>
      <c r="B21" s="5">
        <v>0.03</v>
      </c>
      <c r="C21" t="s">
        <v>163</v>
      </c>
      <c r="D21" t="s">
        <v>169</v>
      </c>
    </row>
    <row r="22" spans="1:5" x14ac:dyDescent="0.3">
      <c r="A22">
        <v>1949</v>
      </c>
      <c r="B22" s="5">
        <v>-2.1000000000000001E-2</v>
      </c>
      <c r="C22" t="s">
        <v>163</v>
      </c>
      <c r="D22" t="s">
        <v>168</v>
      </c>
      <c r="E22" t="s">
        <v>167</v>
      </c>
    </row>
    <row r="23" spans="1:5" x14ac:dyDescent="0.3">
      <c r="A23">
        <v>1950</v>
      </c>
      <c r="B23" s="5">
        <v>5.8999999999999997E-2</v>
      </c>
      <c r="C23" t="s">
        <v>163</v>
      </c>
      <c r="D23" t="s">
        <v>166</v>
      </c>
      <c r="E23" t="s">
        <v>165</v>
      </c>
    </row>
    <row r="24" spans="1:5" x14ac:dyDescent="0.3">
      <c r="A24">
        <v>1951</v>
      </c>
      <c r="B24" s="5">
        <v>0.06</v>
      </c>
      <c r="C24" t="s">
        <v>163</v>
      </c>
      <c r="D24" t="s">
        <v>164</v>
      </c>
    </row>
    <row r="25" spans="1:5" x14ac:dyDescent="0.3">
      <c r="A25">
        <v>1952</v>
      </c>
      <c r="B25" s="5">
        <v>8.0000000000000002E-3</v>
      </c>
      <c r="C25" t="s">
        <v>163</v>
      </c>
      <c r="D25" t="s">
        <v>102</v>
      </c>
    </row>
    <row r="26" spans="1:5" x14ac:dyDescent="0.3">
      <c r="A26">
        <v>1953</v>
      </c>
      <c r="B26" s="5">
        <v>7.0000000000000001E-3</v>
      </c>
      <c r="C26" t="s">
        <v>163</v>
      </c>
      <c r="D26" t="s">
        <v>162</v>
      </c>
      <c r="E26" t="s">
        <v>161</v>
      </c>
    </row>
    <row r="27" spans="1:5" x14ac:dyDescent="0.3">
      <c r="A27">
        <v>1954</v>
      </c>
      <c r="B27" s="5">
        <v>-7.0000000000000001E-3</v>
      </c>
      <c r="C27" s="5">
        <v>1.2500000000000001E-2</v>
      </c>
      <c r="D27" t="s">
        <v>160</v>
      </c>
      <c r="E27" t="s">
        <v>159</v>
      </c>
    </row>
    <row r="28" spans="1:5" x14ac:dyDescent="0.3">
      <c r="A28">
        <v>1955</v>
      </c>
      <c r="B28" s="5">
        <v>4.0000000000000001E-3</v>
      </c>
      <c r="C28" s="5">
        <v>2.5000000000000001E-2</v>
      </c>
      <c r="D28" t="s">
        <v>158</v>
      </c>
    </row>
    <row r="29" spans="1:5" x14ac:dyDescent="0.3">
      <c r="A29">
        <v>1956</v>
      </c>
      <c r="B29" s="5">
        <v>0.03</v>
      </c>
      <c r="C29" s="5">
        <v>0.03</v>
      </c>
      <c r="D29" t="s">
        <v>80</v>
      </c>
    </row>
    <row r="30" spans="1:5" x14ac:dyDescent="0.3">
      <c r="A30">
        <v>1957</v>
      </c>
      <c r="B30" s="5">
        <v>2.9000000000000001E-2</v>
      </c>
      <c r="C30" s="5">
        <v>0.03</v>
      </c>
      <c r="D30" t="s">
        <v>157</v>
      </c>
      <c r="E30" t="s">
        <v>128</v>
      </c>
    </row>
    <row r="31" spans="1:5" x14ac:dyDescent="0.3">
      <c r="A31">
        <v>1958</v>
      </c>
      <c r="B31" s="5">
        <v>1.7999999999999999E-2</v>
      </c>
      <c r="C31" s="5">
        <v>2.5000000000000001E-2</v>
      </c>
      <c r="D31" t="s">
        <v>156</v>
      </c>
      <c r="E31" t="s">
        <v>124</v>
      </c>
    </row>
    <row r="32" spans="1:5" x14ac:dyDescent="0.3">
      <c r="A32">
        <v>1959</v>
      </c>
      <c r="B32" s="5">
        <v>1.7000000000000001E-2</v>
      </c>
      <c r="C32" s="5">
        <v>0.04</v>
      </c>
      <c r="D32" t="s">
        <v>155</v>
      </c>
      <c r="E32" t="s">
        <v>67</v>
      </c>
    </row>
    <row r="33" spans="1:5" x14ac:dyDescent="0.3">
      <c r="A33">
        <v>1960</v>
      </c>
      <c r="B33" s="5">
        <v>1.4E-2</v>
      </c>
      <c r="C33" s="5">
        <v>0.02</v>
      </c>
      <c r="D33" t="s">
        <v>154</v>
      </c>
      <c r="E33" t="s">
        <v>128</v>
      </c>
    </row>
    <row r="34" spans="1:5" x14ac:dyDescent="0.3">
      <c r="A34">
        <v>1961</v>
      </c>
      <c r="B34" s="5">
        <v>7.0000000000000001E-3</v>
      </c>
      <c r="C34" s="5">
        <v>2.2499999999999999E-2</v>
      </c>
      <c r="D34" t="s">
        <v>153</v>
      </c>
      <c r="E34" t="s">
        <v>152</v>
      </c>
    </row>
    <row r="35" spans="1:5" x14ac:dyDescent="0.3">
      <c r="A35">
        <v>1962</v>
      </c>
      <c r="B35" s="5">
        <v>1.2999999999999999E-2</v>
      </c>
      <c r="C35" s="5">
        <v>0.03</v>
      </c>
      <c r="D35" t="s">
        <v>151</v>
      </c>
    </row>
    <row r="36" spans="1:5" x14ac:dyDescent="0.3">
      <c r="A36">
        <v>1963</v>
      </c>
      <c r="B36" s="5">
        <v>1.6E-2</v>
      </c>
      <c r="C36" s="5">
        <v>3.5000000000000003E-2</v>
      </c>
      <c r="D36" t="s">
        <v>107</v>
      </c>
    </row>
    <row r="37" spans="1:5" x14ac:dyDescent="0.3">
      <c r="A37">
        <v>1964</v>
      </c>
      <c r="B37" s="5">
        <v>0.01</v>
      </c>
      <c r="C37" s="5">
        <v>3.7499999999999999E-2</v>
      </c>
      <c r="D37" t="s">
        <v>72</v>
      </c>
      <c r="E37" t="s">
        <v>150</v>
      </c>
    </row>
    <row r="38" spans="1:5" x14ac:dyDescent="0.3">
      <c r="A38">
        <v>1965</v>
      </c>
      <c r="B38" s="5">
        <v>1.9E-2</v>
      </c>
      <c r="C38" s="5">
        <v>4.2500000000000003E-2</v>
      </c>
      <c r="D38" t="s">
        <v>149</v>
      </c>
    </row>
    <row r="39" spans="1:5" x14ac:dyDescent="0.3">
      <c r="A39">
        <v>1966</v>
      </c>
      <c r="B39" s="5">
        <v>3.5000000000000003E-2</v>
      </c>
      <c r="C39" s="5">
        <v>5.5E-2</v>
      </c>
      <c r="D39" t="s">
        <v>148</v>
      </c>
      <c r="E39" t="s">
        <v>147</v>
      </c>
    </row>
    <row r="40" spans="1:5" x14ac:dyDescent="0.3">
      <c r="A40">
        <v>1967</v>
      </c>
      <c r="B40" s="5">
        <v>0.03</v>
      </c>
      <c r="C40" s="5">
        <v>4.4999999999999998E-2</v>
      </c>
      <c r="D40" t="s">
        <v>85</v>
      </c>
    </row>
    <row r="41" spans="1:5" x14ac:dyDescent="0.3">
      <c r="A41">
        <v>1968</v>
      </c>
      <c r="B41" s="5">
        <v>4.7E-2</v>
      </c>
      <c r="C41" s="5">
        <v>0.06</v>
      </c>
      <c r="D41" t="s">
        <v>146</v>
      </c>
    </row>
    <row r="42" spans="1:5" x14ac:dyDescent="0.3">
      <c r="A42">
        <v>1969</v>
      </c>
      <c r="B42" s="5">
        <v>6.2E-2</v>
      </c>
      <c r="C42" s="5">
        <v>0.09</v>
      </c>
      <c r="D42" t="s">
        <v>145</v>
      </c>
      <c r="E42" t="s">
        <v>144</v>
      </c>
    </row>
    <row r="43" spans="1:5" x14ac:dyDescent="0.3">
      <c r="A43">
        <v>1970</v>
      </c>
      <c r="B43" s="5">
        <v>5.6000000000000001E-2</v>
      </c>
      <c r="C43" s="5">
        <v>0.05</v>
      </c>
      <c r="D43" t="s">
        <v>143</v>
      </c>
      <c r="E43" t="s">
        <v>114</v>
      </c>
    </row>
    <row r="44" spans="1:5" x14ac:dyDescent="0.3">
      <c r="A44">
        <v>1971</v>
      </c>
      <c r="B44" s="5">
        <v>3.3000000000000002E-2</v>
      </c>
      <c r="C44" s="5">
        <v>0.05</v>
      </c>
      <c r="D44" t="s">
        <v>142</v>
      </c>
      <c r="E44" t="s">
        <v>141</v>
      </c>
    </row>
    <row r="45" spans="1:5" x14ac:dyDescent="0.3">
      <c r="A45">
        <v>1972</v>
      </c>
      <c r="B45" s="5">
        <v>3.4000000000000002E-2</v>
      </c>
      <c r="C45" s="5">
        <v>5.7500000000000002E-2</v>
      </c>
      <c r="D45" t="s">
        <v>140</v>
      </c>
      <c r="E45" t="s">
        <v>139</v>
      </c>
    </row>
    <row r="46" spans="1:5" x14ac:dyDescent="0.3">
      <c r="A46">
        <v>1973</v>
      </c>
      <c r="B46" s="5">
        <v>8.6999999999999994E-2</v>
      </c>
      <c r="C46" s="5">
        <v>0.09</v>
      </c>
      <c r="D46" t="s">
        <v>138</v>
      </c>
      <c r="E46" t="s">
        <v>137</v>
      </c>
    </row>
    <row r="47" spans="1:5" x14ac:dyDescent="0.3">
      <c r="A47">
        <v>1974</v>
      </c>
      <c r="B47" s="5">
        <v>0.123</v>
      </c>
      <c r="C47" s="5">
        <v>0.08</v>
      </c>
      <c r="D47" t="s">
        <v>136</v>
      </c>
      <c r="E47" t="s">
        <v>135</v>
      </c>
    </row>
    <row r="48" spans="1:5" x14ac:dyDescent="0.3">
      <c r="A48">
        <v>1975</v>
      </c>
      <c r="B48" s="5">
        <v>6.9000000000000006E-2</v>
      </c>
      <c r="C48" s="5">
        <v>4.7500000000000001E-2</v>
      </c>
      <c r="D48" t="s">
        <v>134</v>
      </c>
      <c r="E48" t="s">
        <v>133</v>
      </c>
    </row>
    <row r="49" spans="1:5" x14ac:dyDescent="0.3">
      <c r="A49">
        <v>1976</v>
      </c>
      <c r="B49" s="5">
        <v>4.9000000000000002E-2</v>
      </c>
      <c r="C49" s="5">
        <v>4.7500000000000001E-2</v>
      </c>
      <c r="D49" t="s">
        <v>132</v>
      </c>
    </row>
    <row r="50" spans="1:5" x14ac:dyDescent="0.3">
      <c r="A50">
        <v>1977</v>
      </c>
      <c r="B50" s="5">
        <v>6.7000000000000004E-2</v>
      </c>
      <c r="C50" s="5">
        <v>6.5000000000000002E-2</v>
      </c>
      <c r="D50" t="s">
        <v>123</v>
      </c>
    </row>
    <row r="51" spans="1:5" x14ac:dyDescent="0.3">
      <c r="A51">
        <v>1978</v>
      </c>
      <c r="B51" s="5">
        <v>0.09</v>
      </c>
      <c r="C51" s="5">
        <v>0.1</v>
      </c>
      <c r="D51" t="s">
        <v>131</v>
      </c>
    </row>
    <row r="52" spans="1:5" x14ac:dyDescent="0.3">
      <c r="A52">
        <v>1979</v>
      </c>
      <c r="B52" s="5">
        <v>0.13300000000000001</v>
      </c>
      <c r="C52" s="5">
        <v>0.12</v>
      </c>
      <c r="D52" t="s">
        <v>130</v>
      </c>
    </row>
    <row r="53" spans="1:5" x14ac:dyDescent="0.3">
      <c r="A53">
        <v>1980</v>
      </c>
      <c r="B53" s="5">
        <v>0.125</v>
      </c>
      <c r="C53" s="5">
        <v>0.18</v>
      </c>
      <c r="D53" t="s">
        <v>129</v>
      </c>
      <c r="E53" t="s">
        <v>128</v>
      </c>
    </row>
    <row r="54" spans="1:5" x14ac:dyDescent="0.3">
      <c r="A54">
        <v>1981</v>
      </c>
      <c r="B54" s="5">
        <v>8.8999999999999996E-2</v>
      </c>
      <c r="C54" s="5">
        <v>0.12</v>
      </c>
      <c r="D54" t="s">
        <v>127</v>
      </c>
      <c r="E54" t="s">
        <v>126</v>
      </c>
    </row>
    <row r="55" spans="1:5" x14ac:dyDescent="0.3">
      <c r="A55">
        <v>1982</v>
      </c>
      <c r="B55" s="5">
        <v>3.7999999999999999E-2</v>
      </c>
      <c r="C55" s="5">
        <v>8.5000000000000006E-2</v>
      </c>
      <c r="D55" t="s">
        <v>125</v>
      </c>
      <c r="E55" t="s">
        <v>124</v>
      </c>
    </row>
    <row r="56" spans="1:5" x14ac:dyDescent="0.3">
      <c r="A56">
        <v>1983</v>
      </c>
      <c r="B56" s="5">
        <v>3.7999999999999999E-2</v>
      </c>
      <c r="C56" s="5">
        <v>9.2499999999999999E-2</v>
      </c>
      <c r="D56" t="s">
        <v>123</v>
      </c>
      <c r="E56" t="s">
        <v>122</v>
      </c>
    </row>
    <row r="57" spans="1:5" x14ac:dyDescent="0.3">
      <c r="A57">
        <v>1984</v>
      </c>
      <c r="B57" s="5">
        <v>3.9E-2</v>
      </c>
      <c r="C57" s="5">
        <v>8.2500000000000004E-2</v>
      </c>
      <c r="D57" t="s">
        <v>121</v>
      </c>
    </row>
    <row r="58" spans="1:5" x14ac:dyDescent="0.3">
      <c r="A58">
        <v>1985</v>
      </c>
      <c r="B58" s="5">
        <v>3.7999999999999999E-2</v>
      </c>
      <c r="C58" s="5">
        <v>7.7499999999999999E-2</v>
      </c>
      <c r="D58" t="s">
        <v>118</v>
      </c>
    </row>
    <row r="59" spans="1:5" x14ac:dyDescent="0.3">
      <c r="A59">
        <v>1986</v>
      </c>
      <c r="B59" s="5">
        <v>1.0999999999999999E-2</v>
      </c>
      <c r="C59" s="5">
        <v>0.06</v>
      </c>
      <c r="D59" t="s">
        <v>94</v>
      </c>
      <c r="E59" t="s">
        <v>120</v>
      </c>
    </row>
    <row r="60" spans="1:5" x14ac:dyDescent="0.3">
      <c r="A60">
        <v>1987</v>
      </c>
      <c r="B60" s="5">
        <v>4.3999999999999997E-2</v>
      </c>
      <c r="C60" s="5">
        <v>6.7500000000000004E-2</v>
      </c>
      <c r="D60" t="s">
        <v>94</v>
      </c>
      <c r="E60" t="s">
        <v>119</v>
      </c>
    </row>
    <row r="61" spans="1:5" x14ac:dyDescent="0.3">
      <c r="A61">
        <v>1988</v>
      </c>
      <c r="B61" s="5">
        <v>4.3999999999999997E-2</v>
      </c>
      <c r="C61" s="5">
        <v>9.7500000000000003E-2</v>
      </c>
      <c r="D61" t="s">
        <v>118</v>
      </c>
      <c r="E61" t="s">
        <v>67</v>
      </c>
    </row>
    <row r="62" spans="1:5" x14ac:dyDescent="0.3">
      <c r="A62">
        <v>1989</v>
      </c>
      <c r="B62" s="5">
        <v>4.5999999999999999E-2</v>
      </c>
      <c r="C62" s="5">
        <v>8.2500000000000004E-2</v>
      </c>
      <c r="D62" t="s">
        <v>117</v>
      </c>
      <c r="E62" t="s">
        <v>116</v>
      </c>
    </row>
    <row r="63" spans="1:5" x14ac:dyDescent="0.3">
      <c r="A63">
        <v>1990</v>
      </c>
      <c r="B63" s="5">
        <v>6.0999999999999999E-2</v>
      </c>
      <c r="C63" s="5">
        <v>7.0000000000000007E-2</v>
      </c>
      <c r="D63" t="s">
        <v>115</v>
      </c>
      <c r="E63" t="s">
        <v>114</v>
      </c>
    </row>
    <row r="64" spans="1:5" x14ac:dyDescent="0.3">
      <c r="A64">
        <v>1991</v>
      </c>
      <c r="B64" s="5">
        <v>3.1E-2</v>
      </c>
      <c r="C64" s="5">
        <v>0.04</v>
      </c>
      <c r="D64" t="s">
        <v>113</v>
      </c>
      <c r="E64" t="s">
        <v>112</v>
      </c>
    </row>
    <row r="65" spans="1:5" x14ac:dyDescent="0.3">
      <c r="A65">
        <v>1992</v>
      </c>
      <c r="B65" s="5">
        <v>2.9000000000000001E-2</v>
      </c>
      <c r="C65" s="5">
        <v>0.03</v>
      </c>
      <c r="D65" t="s">
        <v>94</v>
      </c>
      <c r="E65" t="s">
        <v>111</v>
      </c>
    </row>
    <row r="66" spans="1:5" x14ac:dyDescent="0.3">
      <c r="A66">
        <v>1993</v>
      </c>
      <c r="B66" s="5">
        <v>2.7E-2</v>
      </c>
      <c r="C66" s="5">
        <v>0.03</v>
      </c>
      <c r="D66" t="s">
        <v>85</v>
      </c>
      <c r="E66" t="s">
        <v>110</v>
      </c>
    </row>
    <row r="67" spans="1:5" x14ac:dyDescent="0.3">
      <c r="A67">
        <v>1994</v>
      </c>
      <c r="B67" s="5">
        <v>2.7E-2</v>
      </c>
      <c r="C67" s="5">
        <v>5.5E-2</v>
      </c>
      <c r="D67" t="s">
        <v>109</v>
      </c>
    </row>
    <row r="68" spans="1:5" x14ac:dyDescent="0.3">
      <c r="A68">
        <v>1995</v>
      </c>
      <c r="B68" s="5">
        <v>2.5000000000000001E-2</v>
      </c>
      <c r="C68" s="5">
        <v>5.5E-2</v>
      </c>
      <c r="D68" t="s">
        <v>85</v>
      </c>
    </row>
    <row r="69" spans="1:5" x14ac:dyDescent="0.3">
      <c r="A69">
        <v>1996</v>
      </c>
      <c r="B69" s="5">
        <v>3.3000000000000002E-2</v>
      </c>
      <c r="C69" s="5">
        <v>5.2499999999999998E-2</v>
      </c>
      <c r="D69" t="s">
        <v>95</v>
      </c>
      <c r="E69" t="s">
        <v>108</v>
      </c>
    </row>
    <row r="70" spans="1:5" x14ac:dyDescent="0.3">
      <c r="A70">
        <v>1997</v>
      </c>
      <c r="B70" s="5">
        <v>1.7000000000000001E-2</v>
      </c>
      <c r="C70" s="5">
        <v>5.5E-2</v>
      </c>
      <c r="D70" t="s">
        <v>107</v>
      </c>
      <c r="E70" t="s">
        <v>67</v>
      </c>
    </row>
    <row r="71" spans="1:5" x14ac:dyDescent="0.3">
      <c r="A71">
        <v>1998</v>
      </c>
      <c r="B71" s="5">
        <v>1.6E-2</v>
      </c>
      <c r="C71" s="5">
        <v>4.7500000000000001E-2</v>
      </c>
      <c r="D71" t="s">
        <v>106</v>
      </c>
      <c r="E71" t="s">
        <v>105</v>
      </c>
    </row>
    <row r="72" spans="1:5" x14ac:dyDescent="0.3">
      <c r="A72">
        <v>1999</v>
      </c>
      <c r="B72" s="5">
        <v>2.7E-2</v>
      </c>
      <c r="C72" s="5">
        <v>5.5E-2</v>
      </c>
      <c r="D72" t="s">
        <v>104</v>
      </c>
      <c r="E72" t="s">
        <v>103</v>
      </c>
    </row>
    <row r="73" spans="1:5" x14ac:dyDescent="0.3">
      <c r="A73">
        <v>2000</v>
      </c>
      <c r="B73" s="5">
        <v>3.4000000000000002E-2</v>
      </c>
      <c r="C73" s="5">
        <v>6.5000000000000002E-2</v>
      </c>
      <c r="D73" t="s">
        <v>102</v>
      </c>
      <c r="E73" t="s">
        <v>101</v>
      </c>
    </row>
    <row r="74" spans="1:5" x14ac:dyDescent="0.3">
      <c r="A74">
        <v>2001</v>
      </c>
      <c r="B74" s="5">
        <v>1.6E-2</v>
      </c>
      <c r="C74" s="5">
        <v>1.7500000000000002E-2</v>
      </c>
      <c r="D74" t="s">
        <v>100</v>
      </c>
      <c r="E74" t="s">
        <v>99</v>
      </c>
    </row>
    <row r="75" spans="1:5" x14ac:dyDescent="0.3">
      <c r="A75">
        <v>2002</v>
      </c>
      <c r="B75" s="5">
        <v>2.4E-2</v>
      </c>
      <c r="C75" s="5">
        <v>1.2500000000000001E-2</v>
      </c>
      <c r="D75" t="s">
        <v>98</v>
      </c>
      <c r="E75" t="s">
        <v>97</v>
      </c>
    </row>
    <row r="76" spans="1:5" x14ac:dyDescent="0.3">
      <c r="A76">
        <v>2003</v>
      </c>
      <c r="B76" s="5">
        <v>1.9E-2</v>
      </c>
      <c r="C76" s="5">
        <v>0.01</v>
      </c>
      <c r="D76" t="s">
        <v>92</v>
      </c>
      <c r="E76" t="s">
        <v>96</v>
      </c>
    </row>
    <row r="77" spans="1:5" x14ac:dyDescent="0.3">
      <c r="A77">
        <v>2004</v>
      </c>
      <c r="B77" s="5">
        <v>3.3000000000000002E-2</v>
      </c>
      <c r="C77" s="5">
        <v>2.2499999999999999E-2</v>
      </c>
      <c r="D77" t="s">
        <v>95</v>
      </c>
    </row>
    <row r="78" spans="1:5" x14ac:dyDescent="0.3">
      <c r="A78">
        <v>2005</v>
      </c>
      <c r="B78" s="5">
        <v>3.4000000000000002E-2</v>
      </c>
      <c r="C78" s="5">
        <v>4.2500000000000003E-2</v>
      </c>
      <c r="D78" t="s">
        <v>94</v>
      </c>
      <c r="E78" t="s">
        <v>93</v>
      </c>
    </row>
    <row r="79" spans="1:5" x14ac:dyDescent="0.3">
      <c r="A79">
        <v>2006</v>
      </c>
      <c r="B79" s="5">
        <v>2.5000000000000001E-2</v>
      </c>
      <c r="C79" s="5">
        <v>5.2499999999999998E-2</v>
      </c>
      <c r="D79" t="s">
        <v>92</v>
      </c>
    </row>
    <row r="80" spans="1:5" x14ac:dyDescent="0.3">
      <c r="A80">
        <v>2007</v>
      </c>
      <c r="B80" s="5">
        <v>4.1000000000000002E-2</v>
      </c>
      <c r="C80" s="5">
        <v>4.2500000000000003E-2</v>
      </c>
      <c r="D80" t="s">
        <v>91</v>
      </c>
      <c r="E80" t="s">
        <v>90</v>
      </c>
    </row>
    <row r="81" spans="1:5" x14ac:dyDescent="0.3">
      <c r="A81">
        <v>2008</v>
      </c>
      <c r="B81" s="5">
        <v>1E-3</v>
      </c>
      <c r="C81" s="5">
        <v>2.5000000000000001E-3</v>
      </c>
      <c r="D81" t="s">
        <v>89</v>
      </c>
      <c r="E81" t="s">
        <v>88</v>
      </c>
    </row>
    <row r="82" spans="1:5" x14ac:dyDescent="0.3">
      <c r="A82">
        <v>2009</v>
      </c>
      <c r="B82" s="5">
        <v>2.7E-2</v>
      </c>
      <c r="C82" s="5">
        <v>2.5000000000000001E-3</v>
      </c>
      <c r="D82" t="s">
        <v>87</v>
      </c>
      <c r="E82" t="s">
        <v>86</v>
      </c>
    </row>
    <row r="83" spans="1:5" x14ac:dyDescent="0.3">
      <c r="A83">
        <v>2010</v>
      </c>
      <c r="B83" s="5">
        <v>1.4999999999999999E-2</v>
      </c>
      <c r="C83" s="5">
        <v>2.5000000000000001E-3</v>
      </c>
      <c r="D83" t="s">
        <v>85</v>
      </c>
      <c r="E83" t="s">
        <v>84</v>
      </c>
    </row>
    <row r="84" spans="1:5" x14ac:dyDescent="0.3">
      <c r="A84">
        <v>2011</v>
      </c>
      <c r="B84" s="5">
        <v>0.03</v>
      </c>
      <c r="C84" s="5">
        <v>2.5000000000000001E-3</v>
      </c>
      <c r="D84" t="s">
        <v>83</v>
      </c>
      <c r="E84" t="s">
        <v>82</v>
      </c>
    </row>
    <row r="85" spans="1:5" x14ac:dyDescent="0.3">
      <c r="A85">
        <v>2012</v>
      </c>
      <c r="B85" s="5">
        <v>1.7000000000000001E-2</v>
      </c>
      <c r="C85" s="5">
        <v>2.5000000000000001E-3</v>
      </c>
      <c r="D85" t="s">
        <v>81</v>
      </c>
    </row>
    <row r="86" spans="1:5" x14ac:dyDescent="0.3">
      <c r="A86">
        <v>2013</v>
      </c>
      <c r="B86" s="5">
        <v>1.4999999999999999E-2</v>
      </c>
      <c r="C86" s="5">
        <v>2.5000000000000001E-3</v>
      </c>
      <c r="D86" t="s">
        <v>80</v>
      </c>
      <c r="E86" t="s">
        <v>79</v>
      </c>
    </row>
    <row r="87" spans="1:5" x14ac:dyDescent="0.3">
      <c r="A87">
        <v>2014</v>
      </c>
      <c r="B87" s="5">
        <v>8.0000000000000002E-3</v>
      </c>
      <c r="C87" s="5">
        <v>2.5000000000000001E-3</v>
      </c>
      <c r="D87" t="s">
        <v>68</v>
      </c>
      <c r="E87" t="s">
        <v>78</v>
      </c>
    </row>
    <row r="88" spans="1:5" x14ac:dyDescent="0.3">
      <c r="A88">
        <v>2015</v>
      </c>
      <c r="B88" s="5">
        <v>7.0000000000000001E-3</v>
      </c>
      <c r="C88" s="5">
        <v>5.0000000000000001E-3</v>
      </c>
      <c r="D88" t="s">
        <v>77</v>
      </c>
      <c r="E88" t="s">
        <v>76</v>
      </c>
    </row>
    <row r="89" spans="1:5" x14ac:dyDescent="0.3">
      <c r="A89">
        <v>2016</v>
      </c>
      <c r="B89" s="5">
        <v>2.1000000000000001E-2</v>
      </c>
      <c r="C89" s="5">
        <v>7.4999999999999997E-3</v>
      </c>
      <c r="D89" t="s">
        <v>75</v>
      </c>
    </row>
    <row r="90" spans="1:5" x14ac:dyDescent="0.3">
      <c r="A90">
        <v>2017</v>
      </c>
      <c r="B90" s="5">
        <v>2.1000000000000001E-2</v>
      </c>
      <c r="C90" s="5">
        <v>1.4999999999999999E-2</v>
      </c>
      <c r="D90" t="s">
        <v>68</v>
      </c>
    </row>
    <row r="91" spans="1:5" x14ac:dyDescent="0.3">
      <c r="A91">
        <v>2018</v>
      </c>
      <c r="B91" s="5">
        <v>1.9E-2</v>
      </c>
      <c r="C91" s="5">
        <v>2.5000000000000001E-2</v>
      </c>
      <c r="D91" t="s">
        <v>74</v>
      </c>
    </row>
    <row r="92" spans="1:5" x14ac:dyDescent="0.3">
      <c r="A92">
        <v>2019</v>
      </c>
      <c r="B92" s="5">
        <v>2.3E-2</v>
      </c>
      <c r="C92" s="5">
        <v>1.7500000000000002E-2</v>
      </c>
      <c r="D92" t="s">
        <v>68</v>
      </c>
    </row>
    <row r="93" spans="1:5" x14ac:dyDescent="0.3">
      <c r="A93">
        <v>2020</v>
      </c>
      <c r="B93" s="5">
        <v>1.4E-2</v>
      </c>
      <c r="C93" s="5">
        <v>2.5000000000000001E-3</v>
      </c>
      <c r="D93" t="s">
        <v>73</v>
      </c>
      <c r="E93" t="s">
        <v>71</v>
      </c>
    </row>
    <row r="94" spans="1:5" x14ac:dyDescent="0.3">
      <c r="A94">
        <v>2021</v>
      </c>
      <c r="B94" s="5">
        <v>7.0000000000000007E-2</v>
      </c>
      <c r="C94" s="5">
        <v>2.5000000000000001E-3</v>
      </c>
      <c r="D94" t="s">
        <v>72</v>
      </c>
      <c r="E94" t="s">
        <v>71</v>
      </c>
    </row>
    <row r="95" spans="1:5" x14ac:dyDescent="0.3">
      <c r="A95">
        <v>2022</v>
      </c>
      <c r="B95" s="5">
        <v>6.5000000000000002E-2</v>
      </c>
      <c r="C95" s="5">
        <v>4.4999999999999998E-2</v>
      </c>
      <c r="D95" t="s">
        <v>70</v>
      </c>
      <c r="E95" t="s">
        <v>69</v>
      </c>
    </row>
    <row r="96" spans="1:5" x14ac:dyDescent="0.3">
      <c r="A96">
        <v>2023</v>
      </c>
      <c r="B96" s="5">
        <v>3.4000000000000002E-2</v>
      </c>
      <c r="C96" s="5">
        <v>5.5E-2</v>
      </c>
      <c r="D96" t="s">
        <v>68</v>
      </c>
      <c r="E9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tabSelected="1" workbookViewId="0">
      <pane ySplit="1" topLeftCell="A18" activePane="bottomLeft" state="frozen"/>
      <selection pane="bottomLeft" activeCell="I30" sqref="I30"/>
    </sheetView>
  </sheetViews>
  <sheetFormatPr defaultRowHeight="14.4" outlineLevelCol="1" x14ac:dyDescent="0.3"/>
  <cols>
    <col min="1" max="1" width="9.109375" style="6" bestFit="1" customWidth="1"/>
    <col min="2" max="2" width="22.33203125" style="9" bestFit="1" customWidth="1"/>
    <col min="3" max="3" width="24.77734375" style="8" hidden="1" customWidth="1" outlineLevel="1"/>
    <col min="4" max="4" width="28.44140625" style="9" bestFit="1" customWidth="1" collapsed="1"/>
    <col min="5" max="5" width="31" style="9" hidden="1" customWidth="1" outlineLevel="1"/>
    <col min="6" max="6" width="16.77734375" style="10" bestFit="1" customWidth="1" collapsed="1"/>
    <col min="7" max="7" width="27.109375" style="10" bestFit="1" customWidth="1"/>
    <col min="8" max="8" width="14" style="6" bestFit="1" customWidth="1"/>
    <col min="9" max="16384" width="8.88671875" style="6"/>
  </cols>
  <sheetData>
    <row r="1" spans="1:8" s="7" customFormat="1" x14ac:dyDescent="0.3">
      <c r="A1" s="11" t="s">
        <v>210</v>
      </c>
      <c r="B1" s="12" t="s">
        <v>211</v>
      </c>
      <c r="C1" s="13" t="s">
        <v>215</v>
      </c>
      <c r="D1" s="12" t="s">
        <v>212</v>
      </c>
      <c r="E1" s="14" t="s">
        <v>216</v>
      </c>
      <c r="F1" s="15" t="s">
        <v>213</v>
      </c>
      <c r="G1" s="16" t="s">
        <v>217</v>
      </c>
      <c r="H1" s="17" t="s">
        <v>222</v>
      </c>
    </row>
    <row r="2" spans="1:8" x14ac:dyDescent="0.3">
      <c r="A2" s="18">
        <v>1984</v>
      </c>
      <c r="B2" s="19">
        <f>Pivot!B25</f>
        <v>81000</v>
      </c>
      <c r="C2" s="18"/>
      <c r="D2" s="19">
        <f>VLOOKUP(A2,Median_Household_Income_US!B:C,2,0)</f>
        <v>58930</v>
      </c>
      <c r="E2" s="19"/>
      <c r="F2" s="20">
        <f>VLOOKUP(A2,US_Inflation_Rate_by_Year!$A:$B,2,0)</f>
        <v>3.9E-2</v>
      </c>
      <c r="G2" s="20">
        <f t="shared" ref="G2:G39" si="0">F2+G3</f>
        <v>1.1280000000000003</v>
      </c>
      <c r="H2" s="19">
        <f>B2+(B2*G2)</f>
        <v>172368.00000000003</v>
      </c>
    </row>
    <row r="3" spans="1:8" x14ac:dyDescent="0.3">
      <c r="A3" s="18">
        <v>1985</v>
      </c>
      <c r="B3" s="19">
        <f>Pivot!B26</f>
        <v>86800</v>
      </c>
      <c r="C3" s="21">
        <f>1-B2/B3</f>
        <v>6.6820276497695841E-2</v>
      </c>
      <c r="D3" s="19">
        <f>VLOOKUP(A3,Median_Household_Income_US!B:C,2,0)</f>
        <v>60050</v>
      </c>
      <c r="E3" s="21">
        <f>1-D2/D3</f>
        <v>1.8651124063280622E-2</v>
      </c>
      <c r="F3" s="20">
        <f>VLOOKUP(A3,US_Inflation_Rate_by_Year!$A:$B,2,0)</f>
        <v>3.7999999999999999E-2</v>
      </c>
      <c r="G3" s="20">
        <f t="shared" si="0"/>
        <v>1.0890000000000004</v>
      </c>
      <c r="H3" s="19">
        <f t="shared" ref="H3:H41" si="1">B3+(B3*G3)</f>
        <v>181325.20000000004</v>
      </c>
    </row>
    <row r="4" spans="1:8" x14ac:dyDescent="0.3">
      <c r="A4" s="18">
        <v>1986</v>
      </c>
      <c r="B4" s="19">
        <f>Pivot!B27</f>
        <v>95000</v>
      </c>
      <c r="C4" s="21">
        <f t="shared" ref="C4:C41" si="2">1-B3/B4</f>
        <v>8.6315789473684235E-2</v>
      </c>
      <c r="D4" s="19">
        <f>VLOOKUP(A4,Median_Household_Income_US!B:C,2,0)</f>
        <v>62280</v>
      </c>
      <c r="E4" s="21">
        <f t="shared" ref="E4:E41" si="3">1-D3/D4</f>
        <v>3.5806037251123968E-2</v>
      </c>
      <c r="F4" s="20">
        <f>VLOOKUP(A4,US_Inflation_Rate_by_Year!$A:$B,2,0)</f>
        <v>1.0999999999999999E-2</v>
      </c>
      <c r="G4" s="20">
        <f t="shared" si="0"/>
        <v>1.0510000000000004</v>
      </c>
      <c r="H4" s="19">
        <f t="shared" si="1"/>
        <v>194845.00000000003</v>
      </c>
    </row>
    <row r="5" spans="1:8" x14ac:dyDescent="0.3">
      <c r="A5" s="18">
        <v>1987</v>
      </c>
      <c r="B5" s="19">
        <f>Pivot!B28</f>
        <v>111500</v>
      </c>
      <c r="C5" s="21">
        <f t="shared" si="2"/>
        <v>0.14798206278026904</v>
      </c>
      <c r="D5" s="19">
        <f>VLOOKUP(A5,Median_Household_Income_US!B:C,2,0)</f>
        <v>63060</v>
      </c>
      <c r="E5" s="21">
        <f t="shared" si="3"/>
        <v>1.2369172216936231E-2</v>
      </c>
      <c r="F5" s="20">
        <f>VLOOKUP(A5,US_Inflation_Rate_by_Year!$A:$B,2,0)</f>
        <v>4.3999999999999997E-2</v>
      </c>
      <c r="G5" s="20">
        <f t="shared" si="0"/>
        <v>1.0400000000000005</v>
      </c>
      <c r="H5" s="19">
        <f t="shared" si="1"/>
        <v>227460.00000000006</v>
      </c>
    </row>
    <row r="6" spans="1:8" x14ac:dyDescent="0.3">
      <c r="A6" s="18">
        <v>1988</v>
      </c>
      <c r="B6" s="19">
        <f>Pivot!B29</f>
        <v>115000</v>
      </c>
      <c r="C6" s="21">
        <f t="shared" si="2"/>
        <v>3.0434782608695699E-2</v>
      </c>
      <c r="D6" s="19">
        <f>VLOOKUP(A6,Median_Household_Income_US!B:C,2,0)</f>
        <v>63530</v>
      </c>
      <c r="E6" s="21">
        <f t="shared" si="3"/>
        <v>7.3980796474106825E-3</v>
      </c>
      <c r="F6" s="20">
        <f>VLOOKUP(A6,US_Inflation_Rate_by_Year!$A:$B,2,0)</f>
        <v>4.3999999999999997E-2</v>
      </c>
      <c r="G6" s="20">
        <f t="shared" si="0"/>
        <v>0.99600000000000044</v>
      </c>
      <c r="H6" s="19">
        <f t="shared" si="1"/>
        <v>229540.00000000006</v>
      </c>
    </row>
    <row r="7" spans="1:8" x14ac:dyDescent="0.3">
      <c r="A7" s="18">
        <v>1989</v>
      </c>
      <c r="B7" s="19">
        <f>Pivot!B30</f>
        <v>124800</v>
      </c>
      <c r="C7" s="21">
        <f t="shared" si="2"/>
        <v>7.852564102564108E-2</v>
      </c>
      <c r="D7" s="19">
        <f>VLOOKUP(A7,Median_Household_Income_US!B:C,2,0)</f>
        <v>64610</v>
      </c>
      <c r="E7" s="21">
        <f t="shared" si="3"/>
        <v>1.6715678687509672E-2</v>
      </c>
      <c r="F7" s="20">
        <f>VLOOKUP(A7,US_Inflation_Rate_by_Year!$A:$B,2,0)</f>
        <v>4.5999999999999999E-2</v>
      </c>
      <c r="G7" s="20">
        <f t="shared" si="0"/>
        <v>0.9520000000000004</v>
      </c>
      <c r="H7" s="19">
        <f t="shared" si="1"/>
        <v>243609.60000000003</v>
      </c>
    </row>
    <row r="8" spans="1:8" x14ac:dyDescent="0.3">
      <c r="A8" s="18">
        <v>1990</v>
      </c>
      <c r="B8" s="19">
        <f>Pivot!B31</f>
        <v>126800</v>
      </c>
      <c r="C8" s="21">
        <f t="shared" si="2"/>
        <v>1.5772870662460581E-2</v>
      </c>
      <c r="D8" s="19">
        <f>VLOOKUP(A8,Median_Household_Income_US!B:C,2,0)</f>
        <v>63830</v>
      </c>
      <c r="E8" s="21">
        <f t="shared" si="3"/>
        <v>-1.2219959266802416E-2</v>
      </c>
      <c r="F8" s="20">
        <f>VLOOKUP(A8,US_Inflation_Rate_by_Year!$A:$B,2,0)</f>
        <v>6.0999999999999999E-2</v>
      </c>
      <c r="G8" s="20">
        <f t="shared" si="0"/>
        <v>0.90600000000000036</v>
      </c>
      <c r="H8" s="19">
        <f t="shared" si="1"/>
        <v>241680.80000000005</v>
      </c>
    </row>
    <row r="9" spans="1:8" x14ac:dyDescent="0.3">
      <c r="A9" s="18">
        <v>1991</v>
      </c>
      <c r="B9" s="19">
        <f>Pivot!B32</f>
        <v>120000</v>
      </c>
      <c r="C9" s="21">
        <f t="shared" si="2"/>
        <v>-5.6666666666666643E-2</v>
      </c>
      <c r="D9" s="19">
        <f>VLOOKUP(A9,Median_Household_Income_US!B:C,2,0)</f>
        <v>61960</v>
      </c>
      <c r="E9" s="21">
        <f t="shared" si="3"/>
        <v>-3.0180761781794629E-2</v>
      </c>
      <c r="F9" s="20">
        <f>VLOOKUP(A9,US_Inflation_Rate_by_Year!$A:$B,2,0)</f>
        <v>3.1E-2</v>
      </c>
      <c r="G9" s="20">
        <f t="shared" si="0"/>
        <v>0.84500000000000042</v>
      </c>
      <c r="H9" s="19">
        <f t="shared" si="1"/>
        <v>221400.00000000006</v>
      </c>
    </row>
    <row r="10" spans="1:8" x14ac:dyDescent="0.3">
      <c r="A10" s="18">
        <v>1992</v>
      </c>
      <c r="B10" s="19">
        <f>Pivot!B33</f>
        <v>126000</v>
      </c>
      <c r="C10" s="21">
        <f t="shared" si="2"/>
        <v>4.7619047619047672E-2</v>
      </c>
      <c r="D10" s="19">
        <f>VLOOKUP(A10,Median_Household_Income_US!B:C,2,0)</f>
        <v>61450</v>
      </c>
      <c r="E10" s="21">
        <f t="shared" si="3"/>
        <v>-8.2994304312449252E-3</v>
      </c>
      <c r="F10" s="20">
        <f>VLOOKUP(A10,US_Inflation_Rate_by_Year!$A:$B,2,0)</f>
        <v>2.9000000000000001E-2</v>
      </c>
      <c r="G10" s="20">
        <f t="shared" si="0"/>
        <v>0.81400000000000039</v>
      </c>
      <c r="H10" s="19">
        <f t="shared" si="1"/>
        <v>228564.00000000006</v>
      </c>
    </row>
    <row r="11" spans="1:8" x14ac:dyDescent="0.3">
      <c r="A11" s="18">
        <v>1993</v>
      </c>
      <c r="B11" s="19">
        <f>Pivot!B34</f>
        <v>127000</v>
      </c>
      <c r="C11" s="21">
        <f t="shared" si="2"/>
        <v>7.8740157480314821E-3</v>
      </c>
      <c r="D11" s="19">
        <f>VLOOKUP(A11,Median_Household_Income_US!B:C,2,0)</f>
        <v>61150</v>
      </c>
      <c r="E11" s="21">
        <f t="shared" si="3"/>
        <v>-4.9059689288635244E-3</v>
      </c>
      <c r="F11" s="20">
        <f>VLOOKUP(A11,US_Inflation_Rate_by_Year!$A:$B,2,0)</f>
        <v>2.7E-2</v>
      </c>
      <c r="G11" s="20">
        <f t="shared" si="0"/>
        <v>0.78500000000000036</v>
      </c>
      <c r="H11" s="19">
        <f t="shared" si="1"/>
        <v>226695.00000000006</v>
      </c>
    </row>
    <row r="12" spans="1:8" x14ac:dyDescent="0.3">
      <c r="A12" s="18">
        <v>1994</v>
      </c>
      <c r="B12" s="19">
        <f>Pivot!B35</f>
        <v>132000</v>
      </c>
      <c r="C12" s="21">
        <f t="shared" si="2"/>
        <v>3.7878787878787845E-2</v>
      </c>
      <c r="D12" s="19">
        <f>VLOOKUP(A12,Median_Household_Income_US!B:C,2,0)</f>
        <v>61800</v>
      </c>
      <c r="E12" s="21">
        <f t="shared" si="3"/>
        <v>1.0517799352750767E-2</v>
      </c>
      <c r="F12" s="20">
        <f>VLOOKUP(A12,US_Inflation_Rate_by_Year!$A:$B,2,0)</f>
        <v>2.7E-2</v>
      </c>
      <c r="G12" s="20">
        <f t="shared" si="0"/>
        <v>0.75800000000000034</v>
      </c>
      <c r="H12" s="19">
        <f t="shared" si="1"/>
        <v>232056.00000000006</v>
      </c>
    </row>
    <row r="13" spans="1:8" x14ac:dyDescent="0.3">
      <c r="A13" s="18">
        <v>1995</v>
      </c>
      <c r="B13" s="19">
        <f>Pivot!B36</f>
        <v>138000</v>
      </c>
      <c r="C13" s="21">
        <f t="shared" si="2"/>
        <v>4.3478260869565188E-2</v>
      </c>
      <c r="D13" s="19">
        <f>VLOOKUP(A13,Median_Household_Income_US!B:C,2,0)</f>
        <v>63770</v>
      </c>
      <c r="E13" s="21">
        <f t="shared" si="3"/>
        <v>3.0892269092049562E-2</v>
      </c>
      <c r="F13" s="20">
        <f>VLOOKUP(A13,US_Inflation_Rate_by_Year!$A:$B,2,0)</f>
        <v>2.5000000000000001E-2</v>
      </c>
      <c r="G13" s="20">
        <f t="shared" si="0"/>
        <v>0.73100000000000032</v>
      </c>
      <c r="H13" s="19">
        <f t="shared" si="1"/>
        <v>238878.00000000006</v>
      </c>
    </row>
    <row r="14" spans="1:8" x14ac:dyDescent="0.3">
      <c r="A14" s="18">
        <v>1996</v>
      </c>
      <c r="B14" s="19">
        <f>Pivot!B37</f>
        <v>144100</v>
      </c>
      <c r="C14" s="21">
        <f t="shared" si="2"/>
        <v>4.2331714087439298E-2</v>
      </c>
      <c r="D14" s="19">
        <f>VLOOKUP(A14,Median_Household_Income_US!B:C,2,0)</f>
        <v>64710</v>
      </c>
      <c r="E14" s="21">
        <f t="shared" si="3"/>
        <v>1.4526348323288474E-2</v>
      </c>
      <c r="F14" s="20">
        <f>VLOOKUP(A14,US_Inflation_Rate_by_Year!$A:$B,2,0)</f>
        <v>3.3000000000000002E-2</v>
      </c>
      <c r="G14" s="20">
        <f t="shared" si="0"/>
        <v>0.70600000000000029</v>
      </c>
      <c r="H14" s="19">
        <f t="shared" si="1"/>
        <v>245834.60000000003</v>
      </c>
    </row>
    <row r="15" spans="1:8" x14ac:dyDescent="0.3">
      <c r="A15" s="18">
        <v>1997</v>
      </c>
      <c r="B15" s="19">
        <f>Pivot!B38</f>
        <v>145800</v>
      </c>
      <c r="C15" s="21">
        <f t="shared" si="2"/>
        <v>1.1659807956104218E-2</v>
      </c>
      <c r="D15" s="19">
        <f>VLOOKUP(A15,Median_Household_Income_US!B:C,2,0)</f>
        <v>66050</v>
      </c>
      <c r="E15" s="21">
        <f t="shared" si="3"/>
        <v>2.0287660862982615E-2</v>
      </c>
      <c r="F15" s="20">
        <f>VLOOKUP(A15,US_Inflation_Rate_by_Year!$A:$B,2,0)</f>
        <v>1.7000000000000001E-2</v>
      </c>
      <c r="G15" s="20">
        <f t="shared" si="0"/>
        <v>0.67300000000000026</v>
      </c>
      <c r="H15" s="19">
        <f t="shared" si="1"/>
        <v>243923.40000000002</v>
      </c>
    </row>
    <row r="16" spans="1:8" x14ac:dyDescent="0.3">
      <c r="A16" s="18">
        <v>1998</v>
      </c>
      <c r="B16" s="19">
        <f>Pivot!B39</f>
        <v>153000</v>
      </c>
      <c r="C16" s="21">
        <f t="shared" si="2"/>
        <v>4.705882352941182E-2</v>
      </c>
      <c r="D16" s="19">
        <f>VLOOKUP(A16,Median_Household_Income_US!B:C,2,0)</f>
        <v>68470</v>
      </c>
      <c r="E16" s="21">
        <f t="shared" si="3"/>
        <v>3.5343946253833747E-2</v>
      </c>
      <c r="F16" s="20">
        <f>VLOOKUP(A16,US_Inflation_Rate_by_Year!$A:$B,2,0)</f>
        <v>1.6E-2</v>
      </c>
      <c r="G16" s="20">
        <f t="shared" si="0"/>
        <v>0.65600000000000025</v>
      </c>
      <c r="H16" s="19">
        <f t="shared" si="1"/>
        <v>253368.00000000006</v>
      </c>
    </row>
    <row r="17" spans="1:8" x14ac:dyDescent="0.3">
      <c r="A17" s="18">
        <v>1999</v>
      </c>
      <c r="B17" s="19">
        <f>Pivot!B40</f>
        <v>165300</v>
      </c>
      <c r="C17" s="21">
        <f t="shared" si="2"/>
        <v>7.4410163339382995E-2</v>
      </c>
      <c r="D17" s="19">
        <f>VLOOKUP(A17,Median_Household_Income_US!B:C,2,0)</f>
        <v>70210</v>
      </c>
      <c r="E17" s="21">
        <f t="shared" si="3"/>
        <v>2.478279447372167E-2</v>
      </c>
      <c r="F17" s="20">
        <f>VLOOKUP(A17,US_Inflation_Rate_by_Year!$A:$B,2,0)</f>
        <v>2.7E-2</v>
      </c>
      <c r="G17" s="20">
        <f t="shared" si="0"/>
        <v>0.64000000000000024</v>
      </c>
      <c r="H17" s="19">
        <f t="shared" si="1"/>
        <v>271092.00000000006</v>
      </c>
    </row>
    <row r="18" spans="1:8" x14ac:dyDescent="0.3">
      <c r="A18" s="18">
        <v>2000</v>
      </c>
      <c r="B18" s="19">
        <f>Pivot!B41</f>
        <v>172900</v>
      </c>
      <c r="C18" s="21">
        <f t="shared" si="2"/>
        <v>4.3956043956043911E-2</v>
      </c>
      <c r="D18" s="19">
        <f>VLOOKUP(A18,Median_Household_Income_US!B:C,2,0)</f>
        <v>70020</v>
      </c>
      <c r="E18" s="21">
        <f t="shared" si="3"/>
        <v>-2.7135104255926468E-3</v>
      </c>
      <c r="F18" s="20">
        <f>VLOOKUP(A18,US_Inflation_Rate_by_Year!$A:$B,2,0)</f>
        <v>3.4000000000000002E-2</v>
      </c>
      <c r="G18" s="20">
        <f t="shared" si="0"/>
        <v>0.61300000000000021</v>
      </c>
      <c r="H18" s="19">
        <f t="shared" si="1"/>
        <v>278887.70000000007</v>
      </c>
    </row>
    <row r="19" spans="1:8" x14ac:dyDescent="0.3">
      <c r="A19" s="18">
        <v>2001</v>
      </c>
      <c r="B19" s="19">
        <f>Pivot!B42</f>
        <v>179000</v>
      </c>
      <c r="C19" s="21">
        <f t="shared" si="2"/>
        <v>3.4078212290502785E-2</v>
      </c>
      <c r="D19" s="19">
        <f>VLOOKUP(A19,Median_Household_Income_US!B:C,2,0)</f>
        <v>68870</v>
      </c>
      <c r="E19" s="21">
        <f t="shared" si="3"/>
        <v>-1.6698126905764443E-2</v>
      </c>
      <c r="F19" s="20">
        <f>VLOOKUP(A19,US_Inflation_Rate_by_Year!$A:$B,2,0)</f>
        <v>1.6E-2</v>
      </c>
      <c r="G19" s="20">
        <f t="shared" si="0"/>
        <v>0.57900000000000018</v>
      </c>
      <c r="H19" s="19">
        <f t="shared" si="1"/>
        <v>282641</v>
      </c>
    </row>
    <row r="20" spans="1:8" x14ac:dyDescent="0.3">
      <c r="A20" s="18">
        <v>2002</v>
      </c>
      <c r="B20" s="19">
        <f>Pivot!B43</f>
        <v>190100</v>
      </c>
      <c r="C20" s="21">
        <f t="shared" si="2"/>
        <v>5.8390320883745406E-2</v>
      </c>
      <c r="D20" s="19">
        <f>VLOOKUP(A20,Median_Household_Income_US!B:C,2,0)</f>
        <v>68310</v>
      </c>
      <c r="E20" s="21">
        <f t="shared" si="3"/>
        <v>-8.1979212413993974E-3</v>
      </c>
      <c r="F20" s="20">
        <f>VLOOKUP(A20,US_Inflation_Rate_by_Year!$A:$B,2,0)</f>
        <v>2.4E-2</v>
      </c>
      <c r="G20" s="20">
        <f t="shared" si="0"/>
        <v>0.56300000000000017</v>
      </c>
      <c r="H20" s="19">
        <f t="shared" si="1"/>
        <v>297126.30000000005</v>
      </c>
    </row>
    <row r="21" spans="1:8" x14ac:dyDescent="0.3">
      <c r="A21" s="18">
        <v>2003</v>
      </c>
      <c r="B21" s="19">
        <f>Pivot!B44</f>
        <v>198800</v>
      </c>
      <c r="C21" s="21">
        <f t="shared" si="2"/>
        <v>4.3762575452716335E-2</v>
      </c>
      <c r="D21" s="19">
        <f>VLOOKUP(A21,Median_Household_Income_US!B:C,2,0)</f>
        <v>68350</v>
      </c>
      <c r="E21" s="21">
        <f t="shared" si="3"/>
        <v>5.8522311631314938E-4</v>
      </c>
      <c r="F21" s="20">
        <f>VLOOKUP(A21,US_Inflation_Rate_by_Year!$A:$B,2,0)</f>
        <v>1.9E-2</v>
      </c>
      <c r="G21" s="20">
        <f t="shared" si="0"/>
        <v>0.53900000000000015</v>
      </c>
      <c r="H21" s="19">
        <f t="shared" si="1"/>
        <v>305953.2</v>
      </c>
    </row>
    <row r="22" spans="1:8" x14ac:dyDescent="0.3">
      <c r="A22" s="18">
        <v>2004</v>
      </c>
      <c r="B22" s="19">
        <f>Pivot!B45</f>
        <v>228800</v>
      </c>
      <c r="C22" s="21">
        <f t="shared" si="2"/>
        <v>0.13111888111888115</v>
      </c>
      <c r="D22" s="19">
        <f>VLOOKUP(A22,Median_Household_Income_US!B:C,2,0)</f>
        <v>68250</v>
      </c>
      <c r="E22" s="21">
        <f t="shared" si="3"/>
        <v>-1.46520146520146E-3</v>
      </c>
      <c r="F22" s="20">
        <f>VLOOKUP(A22,US_Inflation_Rate_by_Year!$A:$B,2,0)</f>
        <v>3.3000000000000002E-2</v>
      </c>
      <c r="G22" s="20">
        <f t="shared" si="0"/>
        <v>0.52000000000000013</v>
      </c>
      <c r="H22" s="19">
        <f t="shared" si="1"/>
        <v>347776</v>
      </c>
    </row>
    <row r="23" spans="1:8" x14ac:dyDescent="0.3">
      <c r="A23" s="18">
        <v>2005</v>
      </c>
      <c r="B23" s="19">
        <f>Pivot!B46</f>
        <v>243600</v>
      </c>
      <c r="C23" s="21">
        <f t="shared" si="2"/>
        <v>6.075533661740562E-2</v>
      </c>
      <c r="D23" s="19">
        <f>VLOOKUP(A23,Median_Household_Income_US!B:C,2,0)</f>
        <v>69310</v>
      </c>
      <c r="E23" s="21">
        <f t="shared" si="3"/>
        <v>1.5293608425912542E-2</v>
      </c>
      <c r="F23" s="20">
        <f>VLOOKUP(A23,US_Inflation_Rate_by_Year!$A:$B,2,0)</f>
        <v>3.4000000000000002E-2</v>
      </c>
      <c r="G23" s="20">
        <f t="shared" si="0"/>
        <v>0.4870000000000001</v>
      </c>
      <c r="H23" s="19">
        <f t="shared" si="1"/>
        <v>362233.2</v>
      </c>
    </row>
    <row r="24" spans="1:8" x14ac:dyDescent="0.3">
      <c r="A24" s="18">
        <v>2006</v>
      </c>
      <c r="B24" s="19">
        <f>Pivot!B47</f>
        <v>247700</v>
      </c>
      <c r="C24" s="21">
        <f t="shared" si="2"/>
        <v>1.6552280985062562E-2</v>
      </c>
      <c r="D24" s="19">
        <f>VLOOKUP(A24,Median_Household_Income_US!B:C,2,0)</f>
        <v>70080</v>
      </c>
      <c r="E24" s="21">
        <f t="shared" si="3"/>
        <v>1.0987442922374413E-2</v>
      </c>
      <c r="F24" s="20">
        <f>VLOOKUP(A24,US_Inflation_Rate_by_Year!$A:$B,2,0)</f>
        <v>2.5000000000000001E-2</v>
      </c>
      <c r="G24" s="20">
        <f t="shared" si="0"/>
        <v>0.45300000000000012</v>
      </c>
      <c r="H24" s="19">
        <f t="shared" si="1"/>
        <v>359908.10000000003</v>
      </c>
    </row>
    <row r="25" spans="1:8" x14ac:dyDescent="0.3">
      <c r="A25" s="18">
        <v>2007</v>
      </c>
      <c r="B25" s="19">
        <f>Pivot!B48</f>
        <v>257400</v>
      </c>
      <c r="C25" s="21">
        <f t="shared" si="2"/>
        <v>3.7684537684537722E-2</v>
      </c>
      <c r="D25" s="19">
        <f>VLOOKUP(A25,Median_Household_Income_US!B:C,2,0)</f>
        <v>71210</v>
      </c>
      <c r="E25" s="21">
        <f t="shared" si="3"/>
        <v>1.5868557786827719E-2</v>
      </c>
      <c r="F25" s="20">
        <f>VLOOKUP(A25,US_Inflation_Rate_by_Year!$A:$B,2,0)</f>
        <v>4.1000000000000002E-2</v>
      </c>
      <c r="G25" s="20">
        <f t="shared" si="0"/>
        <v>0.4280000000000001</v>
      </c>
      <c r="H25" s="19">
        <f t="shared" si="1"/>
        <v>367567.2</v>
      </c>
    </row>
    <row r="26" spans="1:8" x14ac:dyDescent="0.3">
      <c r="A26" s="18">
        <v>2008</v>
      </c>
      <c r="B26" s="19">
        <f>Pivot!B49</f>
        <v>235300</v>
      </c>
      <c r="C26" s="21">
        <f t="shared" si="2"/>
        <v>-9.3922651933701751E-2</v>
      </c>
      <c r="D26" s="19">
        <f>VLOOKUP(A26,Median_Household_Income_US!B:C,2,0)</f>
        <v>68780</v>
      </c>
      <c r="E26" s="21">
        <f t="shared" si="3"/>
        <v>-3.5330037801686531E-2</v>
      </c>
      <c r="F26" s="20">
        <f>VLOOKUP(A26,US_Inflation_Rate_by_Year!$A:$B,2,0)</f>
        <v>1E-3</v>
      </c>
      <c r="G26" s="20">
        <f t="shared" si="0"/>
        <v>0.38700000000000012</v>
      </c>
      <c r="H26" s="19">
        <f t="shared" si="1"/>
        <v>326361.10000000003</v>
      </c>
    </row>
    <row r="27" spans="1:8" x14ac:dyDescent="0.3">
      <c r="A27" s="18">
        <v>2009</v>
      </c>
      <c r="B27" s="19">
        <f>Pivot!B50</f>
        <v>220900</v>
      </c>
      <c r="C27" s="21">
        <f t="shared" si="2"/>
        <v>-6.5187867813490286E-2</v>
      </c>
      <c r="D27" s="19">
        <f>VLOOKUP(A27,Median_Household_Income_US!B:C,2,0)</f>
        <v>68340</v>
      </c>
      <c r="E27" s="21">
        <f t="shared" si="3"/>
        <v>-6.4383962540239814E-3</v>
      </c>
      <c r="F27" s="20">
        <f>VLOOKUP(A27,US_Inflation_Rate_by_Year!$A:$B,2,0)</f>
        <v>2.7E-2</v>
      </c>
      <c r="G27" s="20">
        <f t="shared" si="0"/>
        <v>0.38600000000000012</v>
      </c>
      <c r="H27" s="19">
        <f t="shared" si="1"/>
        <v>306167.40000000002</v>
      </c>
    </row>
    <row r="28" spans="1:8" x14ac:dyDescent="0.3">
      <c r="A28" s="18">
        <v>2010</v>
      </c>
      <c r="B28" s="19">
        <f>Pivot!B51</f>
        <v>224300</v>
      </c>
      <c r="C28" s="21">
        <f t="shared" si="2"/>
        <v>1.5158270173874278E-2</v>
      </c>
      <c r="D28" s="19">
        <f>VLOOKUP(A28,Median_Household_Income_US!B:C,2,0)</f>
        <v>66730</v>
      </c>
      <c r="E28" s="21">
        <f t="shared" si="3"/>
        <v>-2.4127079274689045E-2</v>
      </c>
      <c r="F28" s="20">
        <f>VLOOKUP(A28,US_Inflation_Rate_by_Year!$A:$B,2,0)</f>
        <v>1.4999999999999999E-2</v>
      </c>
      <c r="G28" s="20">
        <f t="shared" si="0"/>
        <v>0.3590000000000001</v>
      </c>
      <c r="H28" s="19">
        <f t="shared" si="1"/>
        <v>304823.7</v>
      </c>
    </row>
    <row r="29" spans="1:8" x14ac:dyDescent="0.3">
      <c r="A29" s="18">
        <v>2011</v>
      </c>
      <c r="B29" s="19">
        <f>Pivot!B52</f>
        <v>228100</v>
      </c>
      <c r="C29" s="21">
        <f t="shared" si="2"/>
        <v>1.6659359929855344E-2</v>
      </c>
      <c r="D29" s="19">
        <f>VLOOKUP(A29,Median_Household_Income_US!B:C,2,0)</f>
        <v>65750</v>
      </c>
      <c r="E29" s="21">
        <f t="shared" si="3"/>
        <v>-1.4904942965779489E-2</v>
      </c>
      <c r="F29" s="20">
        <f>VLOOKUP(A29,US_Inflation_Rate_by_Year!$A:$B,2,0)</f>
        <v>0.03</v>
      </c>
      <c r="G29" s="20">
        <f t="shared" si="0"/>
        <v>0.34400000000000008</v>
      </c>
      <c r="H29" s="19">
        <f t="shared" si="1"/>
        <v>306566.40000000002</v>
      </c>
    </row>
    <row r="30" spans="1:8" x14ac:dyDescent="0.3">
      <c r="A30" s="18">
        <v>2012</v>
      </c>
      <c r="B30" s="19">
        <f>Pivot!B53</f>
        <v>251700</v>
      </c>
      <c r="C30" s="21">
        <f t="shared" si="2"/>
        <v>9.3762415574096147E-2</v>
      </c>
      <c r="D30" s="19">
        <f>VLOOKUP(A30,Median_Household_Income_US!B:C,2,0)</f>
        <v>65740</v>
      </c>
      <c r="E30" s="21">
        <f t="shared" si="3"/>
        <v>-1.5211439002138505E-4</v>
      </c>
      <c r="F30" s="20">
        <f>VLOOKUP(A30,US_Inflation_Rate_by_Year!$A:$B,2,0)</f>
        <v>1.7000000000000001E-2</v>
      </c>
      <c r="G30" s="20">
        <f t="shared" si="0"/>
        <v>0.31400000000000006</v>
      </c>
      <c r="H30" s="19">
        <f t="shared" si="1"/>
        <v>330733.80000000005</v>
      </c>
    </row>
    <row r="31" spans="1:8" x14ac:dyDescent="0.3">
      <c r="A31" s="18">
        <v>2013</v>
      </c>
      <c r="B31" s="19">
        <f>Pivot!B54</f>
        <v>273600</v>
      </c>
      <c r="C31" s="21">
        <f t="shared" si="2"/>
        <v>8.0043859649122862E-2</v>
      </c>
      <c r="D31" s="19">
        <f>VLOOKUP(A31,Median_Household_Income_US!B:C,2,0)</f>
        <v>68220</v>
      </c>
      <c r="E31" s="21">
        <f t="shared" si="3"/>
        <v>3.635297566695983E-2</v>
      </c>
      <c r="F31" s="20">
        <f>VLOOKUP(A31,US_Inflation_Rate_by_Year!$A:$B,2,0)</f>
        <v>1.4999999999999999E-2</v>
      </c>
      <c r="G31" s="20">
        <f t="shared" si="0"/>
        <v>0.29700000000000004</v>
      </c>
      <c r="H31" s="19">
        <f t="shared" si="1"/>
        <v>354859.2</v>
      </c>
    </row>
    <row r="32" spans="1:8" x14ac:dyDescent="0.3">
      <c r="A32" s="18">
        <v>2014</v>
      </c>
      <c r="B32" s="19">
        <f>Pivot!B55</f>
        <v>298900</v>
      </c>
      <c r="C32" s="21">
        <f t="shared" si="2"/>
        <v>8.464369354299095E-2</v>
      </c>
      <c r="D32" s="19">
        <f>VLOOKUP(A32,Median_Household_Income_US!B:C,2,0)</f>
        <v>67360</v>
      </c>
      <c r="E32" s="21">
        <f t="shared" si="3"/>
        <v>-1.2767220902612841E-2</v>
      </c>
      <c r="F32" s="20">
        <f>VLOOKUP(A32,US_Inflation_Rate_by_Year!$A:$B,2,0)</f>
        <v>8.0000000000000002E-3</v>
      </c>
      <c r="G32" s="20">
        <f t="shared" si="0"/>
        <v>0.28200000000000003</v>
      </c>
      <c r="H32" s="19">
        <f t="shared" si="1"/>
        <v>383189.8</v>
      </c>
    </row>
    <row r="33" spans="1:8" x14ac:dyDescent="0.3">
      <c r="A33" s="18">
        <v>2015</v>
      </c>
      <c r="B33" s="19">
        <f>Pivot!B56</f>
        <v>302500</v>
      </c>
      <c r="C33" s="21">
        <f t="shared" si="2"/>
        <v>1.1900826446280988E-2</v>
      </c>
      <c r="D33" s="19">
        <f>VLOOKUP(A33,Median_Household_Income_US!B:C,2,0)</f>
        <v>71000</v>
      </c>
      <c r="E33" s="21">
        <f t="shared" si="3"/>
        <v>5.1267605633802837E-2</v>
      </c>
      <c r="F33" s="20">
        <f>VLOOKUP(A33,US_Inflation_Rate_by_Year!$A:$B,2,0)</f>
        <v>7.0000000000000001E-3</v>
      </c>
      <c r="G33" s="20">
        <f t="shared" si="0"/>
        <v>0.27400000000000002</v>
      </c>
      <c r="H33" s="19">
        <f t="shared" si="1"/>
        <v>385385</v>
      </c>
    </row>
    <row r="34" spans="1:8" x14ac:dyDescent="0.3">
      <c r="A34" s="18">
        <v>2016</v>
      </c>
      <c r="B34" s="19">
        <f>Pivot!B57</f>
        <v>310900</v>
      </c>
      <c r="C34" s="21">
        <f t="shared" si="2"/>
        <v>2.7018333869411437E-2</v>
      </c>
      <c r="D34" s="19">
        <f>VLOOKUP(A34,Median_Household_Income_US!B:C,2,0)</f>
        <v>73520</v>
      </c>
      <c r="E34" s="21">
        <f t="shared" si="3"/>
        <v>3.4276387377584316E-2</v>
      </c>
      <c r="F34" s="20">
        <f>VLOOKUP(A34,US_Inflation_Rate_by_Year!$A:$B,2,0)</f>
        <v>2.1000000000000001E-2</v>
      </c>
      <c r="G34" s="20">
        <f t="shared" si="0"/>
        <v>0.26700000000000002</v>
      </c>
      <c r="H34" s="19">
        <f t="shared" si="1"/>
        <v>393910.3</v>
      </c>
    </row>
    <row r="35" spans="1:8" x14ac:dyDescent="0.3">
      <c r="A35" s="18">
        <v>2017</v>
      </c>
      <c r="B35" s="19">
        <f>Pivot!B58</f>
        <v>337900</v>
      </c>
      <c r="C35" s="21">
        <f t="shared" si="2"/>
        <v>7.9905297425273747E-2</v>
      </c>
      <c r="D35" s="19">
        <f>VLOOKUP(A35,Median_Household_Income_US!B:C,2,0)</f>
        <v>74810</v>
      </c>
      <c r="E35" s="21">
        <f t="shared" si="3"/>
        <v>1.7243683999465298E-2</v>
      </c>
      <c r="F35" s="20">
        <f>VLOOKUP(A35,US_Inflation_Rate_by_Year!$A:$B,2,0)</f>
        <v>2.1000000000000001E-2</v>
      </c>
      <c r="G35" s="20">
        <f t="shared" si="0"/>
        <v>0.246</v>
      </c>
      <c r="H35" s="19">
        <f t="shared" si="1"/>
        <v>421023.4</v>
      </c>
    </row>
    <row r="36" spans="1:8" x14ac:dyDescent="0.3">
      <c r="A36" s="18">
        <v>2018</v>
      </c>
      <c r="B36" s="19">
        <f>Pivot!B59</f>
        <v>331800</v>
      </c>
      <c r="C36" s="21">
        <f t="shared" si="2"/>
        <v>-1.8384569017480423E-2</v>
      </c>
      <c r="D36" s="19">
        <f>VLOOKUP(A36,Median_Household_Income_US!B:C,2,0)</f>
        <v>75790</v>
      </c>
      <c r="E36" s="21">
        <f t="shared" si="3"/>
        <v>1.2930465760654486E-2</v>
      </c>
      <c r="F36" s="20">
        <f>VLOOKUP(A36,US_Inflation_Rate_by_Year!$A:$B,2,0)</f>
        <v>1.9E-2</v>
      </c>
      <c r="G36" s="20">
        <f t="shared" si="0"/>
        <v>0.22500000000000001</v>
      </c>
      <c r="H36" s="19">
        <f t="shared" si="1"/>
        <v>406455</v>
      </c>
    </row>
    <row r="37" spans="1:8" x14ac:dyDescent="0.3">
      <c r="A37" s="18">
        <v>2019</v>
      </c>
      <c r="B37" s="19">
        <f>Pivot!B60</f>
        <v>327100</v>
      </c>
      <c r="C37" s="21">
        <f t="shared" si="2"/>
        <v>-1.4368694588810849E-2</v>
      </c>
      <c r="D37" s="19">
        <f>VLOOKUP(A37,Median_Household_Income_US!B:C,2,0)</f>
        <v>81210</v>
      </c>
      <c r="E37" s="21">
        <f t="shared" si="3"/>
        <v>6.6740549193449072E-2</v>
      </c>
      <c r="F37" s="20">
        <f>VLOOKUP(A37,US_Inflation_Rate_by_Year!$A:$B,2,0)</f>
        <v>2.3E-2</v>
      </c>
      <c r="G37" s="20">
        <f t="shared" si="0"/>
        <v>0.20600000000000002</v>
      </c>
      <c r="H37" s="19">
        <f t="shared" si="1"/>
        <v>394482.6</v>
      </c>
    </row>
    <row r="38" spans="1:8" x14ac:dyDescent="0.3">
      <c r="A38" s="18">
        <v>2020</v>
      </c>
      <c r="B38" s="19">
        <f>Pivot!B61</f>
        <v>338600</v>
      </c>
      <c r="C38" s="21">
        <f t="shared" si="2"/>
        <v>3.3963378617838158E-2</v>
      </c>
      <c r="D38" s="19">
        <f>VLOOKUP(A38,Median_Household_Income_US!B:C,2,0)</f>
        <v>79560</v>
      </c>
      <c r="E38" s="21">
        <f t="shared" si="3"/>
        <v>-2.0739064856711842E-2</v>
      </c>
      <c r="F38" s="20">
        <f>VLOOKUP(A38,US_Inflation_Rate_by_Year!$A:$B,2,0)</f>
        <v>1.4E-2</v>
      </c>
      <c r="G38" s="20">
        <f t="shared" si="0"/>
        <v>0.18300000000000002</v>
      </c>
      <c r="H38" s="19">
        <f t="shared" si="1"/>
        <v>400563.8</v>
      </c>
    </row>
    <row r="39" spans="1:8" x14ac:dyDescent="0.3">
      <c r="A39" s="18">
        <v>2021</v>
      </c>
      <c r="B39" s="19">
        <f>Pivot!B62</f>
        <v>414000</v>
      </c>
      <c r="C39" s="21">
        <f t="shared" si="2"/>
        <v>0.18212560386473431</v>
      </c>
      <c r="D39" s="19">
        <f>VLOOKUP(A39,Median_Household_Income_US!B:C,2,0)</f>
        <v>79260</v>
      </c>
      <c r="E39" s="21">
        <f t="shared" si="3"/>
        <v>-3.7850113550341735E-3</v>
      </c>
      <c r="F39" s="20">
        <f>VLOOKUP(A39,US_Inflation_Rate_by_Year!$A:$B,2,0)</f>
        <v>7.0000000000000007E-2</v>
      </c>
      <c r="G39" s="20">
        <f t="shared" si="0"/>
        <v>0.16900000000000001</v>
      </c>
      <c r="H39" s="19">
        <f t="shared" si="1"/>
        <v>483966</v>
      </c>
    </row>
    <row r="40" spans="1:8" x14ac:dyDescent="0.3">
      <c r="A40" s="18">
        <v>2022</v>
      </c>
      <c r="B40" s="19">
        <f>Pivot!B63</f>
        <v>442600</v>
      </c>
      <c r="C40" s="21">
        <f t="shared" si="2"/>
        <v>6.4618165386353343E-2</v>
      </c>
      <c r="D40" s="19">
        <f>VLOOKUP(A40,Median_Household_Income_US!B:C,2,0)</f>
        <v>77540</v>
      </c>
      <c r="E40" s="21">
        <f t="shared" si="3"/>
        <v>-2.2182099561516733E-2</v>
      </c>
      <c r="F40" s="20">
        <f>VLOOKUP(A40,US_Inflation_Rate_by_Year!$A:$B,2,0)</f>
        <v>6.5000000000000002E-2</v>
      </c>
      <c r="G40" s="20">
        <f>F40+G41</f>
        <v>9.9000000000000005E-2</v>
      </c>
      <c r="H40" s="19">
        <f t="shared" si="1"/>
        <v>486417.4</v>
      </c>
    </row>
    <row r="41" spans="1:8" x14ac:dyDescent="0.3">
      <c r="A41" s="18">
        <v>2023</v>
      </c>
      <c r="B41" s="19">
        <f>Pivot!B64</f>
        <v>435400</v>
      </c>
      <c r="C41" s="21">
        <f t="shared" si="2"/>
        <v>-1.6536518144235179E-2</v>
      </c>
      <c r="D41" s="19">
        <f>VLOOKUP(A41,Median_Household_Income_US!B:C,2,0)</f>
        <v>80610</v>
      </c>
      <c r="E41" s="21">
        <f t="shared" si="3"/>
        <v>3.8084604887731022E-2</v>
      </c>
      <c r="F41" s="20">
        <f>VLOOKUP(A41,US_Inflation_Rate_by_Year!$A:$B,2,0)</f>
        <v>3.4000000000000002E-2</v>
      </c>
      <c r="G41" s="20">
        <f>F41</f>
        <v>3.4000000000000002E-2</v>
      </c>
      <c r="H41" s="19">
        <f t="shared" si="1"/>
        <v>450203.6</v>
      </c>
    </row>
  </sheetData>
  <autoFilter ref="A1:M6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selection activeCell="D8" sqref="D8"/>
    </sheetView>
  </sheetViews>
  <sheetFormatPr defaultRowHeight="14.4" x14ac:dyDescent="0.3"/>
  <cols>
    <col min="1" max="1" width="4.5546875" bestFit="1" customWidth="1"/>
    <col min="2" max="2" width="10.33203125" bestFit="1" customWidth="1"/>
    <col min="3" max="3" width="14.88671875" bestFit="1" customWidth="1"/>
    <col min="4" max="4" width="14.77734375" bestFit="1" customWidth="1"/>
  </cols>
  <sheetData>
    <row r="1" spans="1:16" x14ac:dyDescent="0.3">
      <c r="A1" t="s">
        <v>218</v>
      </c>
      <c r="B1" t="s">
        <v>219</v>
      </c>
      <c r="C1" t="s">
        <v>220</v>
      </c>
      <c r="D1" t="s">
        <v>221</v>
      </c>
    </row>
    <row r="2" spans="1:16" x14ac:dyDescent="0.3">
      <c r="B2">
        <v>19600</v>
      </c>
      <c r="C2">
        <v>195791</v>
      </c>
      <c r="D2">
        <f>C2/B2</f>
        <v>9.9893367346938771</v>
      </c>
      <c r="E2">
        <f>D2-D3</f>
        <v>9.6370227516842988E-2</v>
      </c>
      <c r="F2">
        <f>D3+E2</f>
        <v>9.9893367346938771</v>
      </c>
    </row>
    <row r="3" spans="1:16" x14ac:dyDescent="0.3">
      <c r="B3">
        <v>20900</v>
      </c>
      <c r="C3">
        <v>206763</v>
      </c>
      <c r="D3">
        <f>C3/B3</f>
        <v>9.8929665071770341</v>
      </c>
      <c r="E3">
        <f>D3-D4</f>
        <v>0.18729830441205664</v>
      </c>
      <c r="F3">
        <f>D4+E3</f>
        <v>9.8929665071770341</v>
      </c>
    </row>
    <row r="4" spans="1:16" x14ac:dyDescent="0.3">
      <c r="B4">
        <v>21700</v>
      </c>
      <c r="C4">
        <v>210613</v>
      </c>
      <c r="D4">
        <f>C4/B4</f>
        <v>9.7056682027649774</v>
      </c>
      <c r="E4">
        <f>D4-D5</f>
        <v>0.35395767644918763</v>
      </c>
      <c r="F4">
        <f>D5+E4</f>
        <v>9.7056682027649774</v>
      </c>
    </row>
    <row r="5" spans="1:16" x14ac:dyDescent="0.3">
      <c r="B5">
        <v>22800</v>
      </c>
      <c r="C5">
        <v>213219</v>
      </c>
      <c r="D5">
        <f>C5/B5</f>
        <v>9.3517105263157898</v>
      </c>
      <c r="E5">
        <f>D5-D6</f>
        <v>0.22199741156169139</v>
      </c>
      <c r="F5">
        <f>D6+E5</f>
        <v>9.3517105263157898</v>
      </c>
    </row>
    <row r="6" spans="1:16" x14ac:dyDescent="0.3">
      <c r="B6">
        <v>24400</v>
      </c>
      <c r="C6">
        <v>222765</v>
      </c>
      <c r="D6">
        <f>C6/B6</f>
        <v>9.1297131147540984</v>
      </c>
      <c r="E6">
        <f>D6-D7</f>
        <v>0.41382422586520917</v>
      </c>
      <c r="F6">
        <f>D7+E6</f>
        <v>9.1297131147540984</v>
      </c>
    </row>
    <row r="7" spans="1:16" x14ac:dyDescent="0.3">
      <c r="B7">
        <v>27000</v>
      </c>
      <c r="C7">
        <v>235329</v>
      </c>
      <c r="D7">
        <f>C7/B7</f>
        <v>8.7158888888888892</v>
      </c>
    </row>
    <row r="15" spans="1:16" x14ac:dyDescent="0.3">
      <c r="N15">
        <v>80000</v>
      </c>
      <c r="O15">
        <v>306117.48</v>
      </c>
      <c r="P15">
        <f>O15/N15</f>
        <v>3.8264684999999998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Median_Sales_Price_Houses_US</vt:lpstr>
      <vt:lpstr>Pivot</vt:lpstr>
      <vt:lpstr>Median_Household_Income_US</vt:lpstr>
      <vt:lpstr>US_Inflation_Rate_by_Year</vt:lpstr>
      <vt:lpstr>Summary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johnson</dc:creator>
  <cp:lastModifiedBy>amy johnson</cp:lastModifiedBy>
  <dcterms:created xsi:type="dcterms:W3CDTF">2024-11-09T21:17:53Z</dcterms:created>
  <dcterms:modified xsi:type="dcterms:W3CDTF">2024-11-09T22:49:37Z</dcterms:modified>
</cp:coreProperties>
</file>