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6" windowWidth="19020" windowHeight="8076" activeTab="1"/>
  </bookViews>
  <sheets>
    <sheet name="Coversheet" sheetId="4" r:id="rId1"/>
    <sheet name="Memory" sheetId="2" r:id="rId2"/>
    <sheet name="CPU Load" sheetId="3" r:id="rId3"/>
    <sheet name="Stack" sheetId="5" r:id="rId4"/>
  </sheets>
  <calcPr calcId="145621"/>
</workbook>
</file>

<file path=xl/calcChain.xml><?xml version="1.0" encoding="utf-8"?>
<calcChain xmlns="http://schemas.openxmlformats.org/spreadsheetml/2006/main">
  <c r="E6" i="5" l="1"/>
  <c r="E5" i="5"/>
  <c r="E4" i="5"/>
  <c r="D3" i="5"/>
  <c r="E3" i="5" s="1"/>
  <c r="D4" i="5"/>
  <c r="D5" i="5"/>
  <c r="D6" i="5"/>
  <c r="D2" i="5"/>
  <c r="E2" i="5" s="1"/>
  <c r="E2" i="3"/>
  <c r="F2" i="3" s="1"/>
  <c r="G2" i="3" s="1"/>
  <c r="H3" i="5"/>
  <c r="G3" i="5"/>
  <c r="G4" i="5"/>
  <c r="H4" i="5" s="1"/>
  <c r="G5" i="5"/>
  <c r="H5" i="5" s="1"/>
  <c r="G6" i="5"/>
  <c r="H6" i="5" s="1"/>
  <c r="G2" i="5"/>
  <c r="H2" i="5" s="1"/>
  <c r="C2" i="3"/>
  <c r="D2" i="3" s="1"/>
  <c r="C3" i="2"/>
  <c r="D3" i="2"/>
  <c r="E3" i="2" s="1"/>
  <c r="D2" i="2"/>
  <c r="E2" i="2" s="1"/>
  <c r="B4" i="2"/>
  <c r="D4" i="2" s="1"/>
  <c r="E4" i="2" s="1"/>
  <c r="B3" i="2"/>
  <c r="B2" i="2"/>
</calcChain>
</file>

<file path=xl/sharedStrings.xml><?xml version="1.0" encoding="utf-8"?>
<sst xmlns="http://schemas.openxmlformats.org/spreadsheetml/2006/main" count="73" uniqueCount="46">
  <si>
    <t>Memory Type</t>
  </si>
  <si>
    <t>Comments</t>
  </si>
  <si>
    <t>RAM</t>
  </si>
  <si>
    <t>Available Memory [Bytes]</t>
  </si>
  <si>
    <t>Used Memory [Bytes]</t>
  </si>
  <si>
    <t>ROM</t>
  </si>
  <si>
    <t>NVM</t>
  </si>
  <si>
    <t>GREEN</t>
  </si>
  <si>
    <t>&gt;= 15%</t>
  </si>
  <si>
    <t>Between 15% and 5%</t>
  </si>
  <si>
    <t>YELLOW</t>
  </si>
  <si>
    <t>RED</t>
  </si>
  <si>
    <t>&lt; 5%</t>
  </si>
  <si>
    <t>Total Loop Time [ms]</t>
  </si>
  <si>
    <t>Average CPU load [%]</t>
  </si>
  <si>
    <t>Achieved Margin [%]</t>
  </si>
  <si>
    <t>Stack Name</t>
  </si>
  <si>
    <t>System Stack</t>
  </si>
  <si>
    <t>Average Stack Size used [Bytes]</t>
  </si>
  <si>
    <t>Worse Case Stack Size used [Bytes]</t>
  </si>
  <si>
    <t>Application Task</t>
  </si>
  <si>
    <t>10ms Task</t>
  </si>
  <si>
    <t>Background Task</t>
  </si>
  <si>
    <t>Timer Task</t>
  </si>
  <si>
    <t>Worse Case Stack Usage [%]</t>
  </si>
  <si>
    <t>&lt;=85%</t>
  </si>
  <si>
    <t>Between 85% and 95%</t>
  </si>
  <si>
    <t>&gt;= 95%</t>
  </si>
  <si>
    <t>1) Customer needs to be informed if it drops below 30%
2) Includes bootloader</t>
  </si>
  <si>
    <t>Average idle Time per loop [ms]</t>
  </si>
  <si>
    <t>Worse case CPU load [%]</t>
  </si>
  <si>
    <t>Average Stack Usage [%]</t>
  </si>
  <si>
    <t>Stack Size [Bytes]</t>
  </si>
  <si>
    <t>1) Average size used has been measured with normal schedule table, over minimum 1h run-time
2) Worse case has been measured, with high stress communication, adding diagnostic communication on top, errors applied etc.</t>
  </si>
  <si>
    <t>SW Release tested</t>
  </si>
  <si>
    <t>Worse case idle Time per loop [ms]</t>
  </si>
  <si>
    <t>Risk</t>
  </si>
  <si>
    <t>NA</t>
  </si>
  <si>
    <t>Very low</t>
  </si>
  <si>
    <t xml:space="preserve">Customer needs to be informed if it drops below 30% </t>
  </si>
  <si>
    <t>Very low, e.g. On Bodysense 1 only 25% achieved, several other projects &lt; 10%</t>
  </si>
  <si>
    <t>Low-Average, CPU load is constantly monitored.
 Could decrease it by allowing slightly increased error qualification times but Loaded CMC requires additional CPU time!</t>
  </si>
  <si>
    <t>1) Customer needs to be informed if it goes above 70%
2) Idle time is used by Backgroundtask which includes only Watchdog check, RAM and ROM check, per consequence CPU load is permanently monitored (at 100% the ECU would reset) and RAM/ROM check is always executed as fast as possible.
3) Average load has been measured with normal schedule table, worse case has been measured with mixed diagnostic and standard communication</t>
  </si>
  <si>
    <t>Status</t>
  </si>
  <si>
    <t xml:space="preserve">Standard limits: </t>
  </si>
  <si>
    <t xml:space="preserve">Status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</si>
</sst>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9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0" borderId="0" xfId="0" applyFont="1"/>
  </cellXfs>
  <cellStyles count="1">
    <cellStyle name="Normal" xfId="0" builtinId="0"/>
  </cellStyles>
  <dxfs count="1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ColWidth="8.88671875" defaultRowHeight="14.4" x14ac:dyDescent="0.3"/>
  <cols>
    <col min="1" max="1" width="21.88671875" customWidth="1"/>
    <col min="2" max="2" width="23.5546875" customWidth="1"/>
  </cols>
  <sheetData>
    <row r="1" spans="1:1" x14ac:dyDescent="0.3">
      <c r="A1" s="2" t="s">
        <v>34</v>
      </c>
    </row>
    <row r="3" spans="1:1" x14ac:dyDescent="0.3">
      <c r="A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D12" sqref="D12"/>
    </sheetView>
  </sheetViews>
  <sheetFormatPr defaultColWidth="9.109375" defaultRowHeight="14.4" x14ac:dyDescent="0.3"/>
  <cols>
    <col min="1" max="1" width="20.109375" style="1" customWidth="1"/>
    <col min="2" max="2" width="25" style="1" customWidth="1"/>
    <col min="3" max="3" width="20.6640625" style="1" customWidth="1"/>
    <col min="4" max="4" width="17.109375" style="1" customWidth="1"/>
    <col min="5" max="5" width="12.109375" style="1" customWidth="1"/>
    <col min="6" max="6" width="50" style="1" customWidth="1"/>
    <col min="7" max="7" width="36.33203125" style="1" customWidth="1"/>
    <col min="8" max="16384" width="9.109375" style="1"/>
  </cols>
  <sheetData>
    <row r="1" spans="1:7" ht="28.8" x14ac:dyDescent="0.3">
      <c r="A1" s="3" t="s">
        <v>0</v>
      </c>
      <c r="B1" s="3" t="s">
        <v>3</v>
      </c>
      <c r="C1" s="3" t="s">
        <v>4</v>
      </c>
      <c r="D1" s="3" t="s">
        <v>15</v>
      </c>
      <c r="E1" s="3" t="s">
        <v>45</v>
      </c>
      <c r="F1" s="3" t="s">
        <v>1</v>
      </c>
      <c r="G1" s="3" t="s">
        <v>36</v>
      </c>
    </row>
    <row r="2" spans="1:7" ht="28.8" x14ac:dyDescent="0.3">
      <c r="A2" s="1" t="s">
        <v>2</v>
      </c>
      <c r="B2" s="1">
        <f>12*1024</f>
        <v>12288</v>
      </c>
      <c r="C2" s="1">
        <v>8852</v>
      </c>
      <c r="D2" s="4">
        <f>(100%-(100%/B2)*C2)</f>
        <v>0.27962239583333337</v>
      </c>
      <c r="E2" s="1" t="str">
        <f>IF((D2&gt;=15%),"GREEN",(IF(((D2&lt;15%)*(D2&gt;=5%)),"YELLOW","RED")))</f>
        <v>GREEN</v>
      </c>
      <c r="F2" s="1" t="s">
        <v>39</v>
      </c>
      <c r="G2" s="6" t="s">
        <v>40</v>
      </c>
    </row>
    <row r="3" spans="1:7" ht="28.8" x14ac:dyDescent="0.3">
      <c r="A3" s="1" t="s">
        <v>5</v>
      </c>
      <c r="B3" s="1">
        <f>192*1024</f>
        <v>196608</v>
      </c>
      <c r="C3" s="1">
        <f>137431+2921</f>
        <v>140352</v>
      </c>
      <c r="D3" s="4">
        <f>(100%-(100%/B3)*C3)</f>
        <v>0.2861328125</v>
      </c>
      <c r="E3" s="1" t="str">
        <f t="shared" ref="E3:E4" si="0">IF((D3&gt;=15%),"GREEN",(IF(((D3&lt;15%)*(D3&gt;=5%)),"YELLOW","RED")))</f>
        <v>GREEN</v>
      </c>
      <c r="F3" s="1" t="s">
        <v>28</v>
      </c>
      <c r="G3" s="6" t="s">
        <v>38</v>
      </c>
    </row>
    <row r="4" spans="1:7" x14ac:dyDescent="0.3">
      <c r="A4" s="1" t="s">
        <v>6</v>
      </c>
      <c r="B4" s="1">
        <f>16*1024</f>
        <v>16384</v>
      </c>
      <c r="C4" s="1">
        <v>1789</v>
      </c>
      <c r="D4" s="4">
        <f>(100%-(100%/B4)*C4)</f>
        <v>0.89080810546875</v>
      </c>
      <c r="E4" s="1" t="str">
        <f t="shared" si="0"/>
        <v>GREEN</v>
      </c>
      <c r="G4" s="6" t="s">
        <v>37</v>
      </c>
    </row>
    <row r="8" spans="1:7" x14ac:dyDescent="0.3">
      <c r="A8" s="1" t="s">
        <v>44</v>
      </c>
      <c r="B8" s="6" t="s">
        <v>7</v>
      </c>
      <c r="C8" s="1" t="s">
        <v>8</v>
      </c>
    </row>
    <row r="9" spans="1:7" x14ac:dyDescent="0.3">
      <c r="B9" s="7" t="s">
        <v>10</v>
      </c>
      <c r="C9" s="1" t="s">
        <v>9</v>
      </c>
    </row>
    <row r="10" spans="1:7" x14ac:dyDescent="0.3">
      <c r="B10" s="8" t="s">
        <v>11</v>
      </c>
      <c r="C10" s="1" t="s">
        <v>12</v>
      </c>
    </row>
  </sheetData>
  <conditionalFormatting sqref="E2:E4">
    <cfRule type="cellIs" dxfId="11" priority="1" operator="equal">
      <formula>"RED"</formula>
    </cfRule>
    <cfRule type="cellIs" dxfId="10" priority="2" operator="equal">
      <formula>"YELLOW"</formula>
    </cfRule>
    <cfRule type="cellIs" dxfId="9" priority="3" operator="equal">
      <formula>"GREEN"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B19" sqref="B19"/>
    </sheetView>
  </sheetViews>
  <sheetFormatPr defaultColWidth="11" defaultRowHeight="14.4" x14ac:dyDescent="0.3"/>
  <cols>
    <col min="1" max="7" width="11" style="1"/>
    <col min="8" max="8" width="56.6640625" style="1" customWidth="1"/>
    <col min="9" max="9" width="31.88671875" style="1" customWidth="1"/>
    <col min="10" max="16384" width="11" style="1"/>
  </cols>
  <sheetData>
    <row r="1" spans="1:9" ht="57.6" x14ac:dyDescent="0.3">
      <c r="A1" s="3" t="s">
        <v>13</v>
      </c>
      <c r="B1" s="3" t="s">
        <v>29</v>
      </c>
      <c r="C1" s="3" t="s">
        <v>14</v>
      </c>
      <c r="D1" s="3" t="s">
        <v>43</v>
      </c>
      <c r="E1" s="3" t="s">
        <v>35</v>
      </c>
      <c r="F1" s="3" t="s">
        <v>30</v>
      </c>
      <c r="G1" s="3" t="s">
        <v>43</v>
      </c>
      <c r="H1" s="3" t="s">
        <v>1</v>
      </c>
      <c r="I1" s="3" t="s">
        <v>36</v>
      </c>
    </row>
    <row r="2" spans="1:9" ht="115.2" x14ac:dyDescent="0.3">
      <c r="A2" s="1">
        <v>1700</v>
      </c>
      <c r="B2" s="1">
        <v>344</v>
      </c>
      <c r="C2" s="4">
        <f>100%-(100%/A2)*B2</f>
        <v>0.79764705882352938</v>
      </c>
      <c r="D2" s="4" t="str">
        <f>IF((C2&lt;=85%),"GREEN",(IF(((C2&gt;85%)*(C2&lt;95%)),"YELLOW","RED")))</f>
        <v>GREEN</v>
      </c>
      <c r="E2" s="5">
        <f>650-(170*2.11)</f>
        <v>291.3</v>
      </c>
      <c r="F2" s="4">
        <f>100%-(100%/A2)*E2</f>
        <v>0.8286470588235294</v>
      </c>
      <c r="G2" s="4" t="str">
        <f>IF((F2&lt;=85%),"GREEN",(IF(((F2&gt;85%)*(F2&lt;95%)),"YELLOW","RED")))</f>
        <v>GREEN</v>
      </c>
      <c r="H2" s="1" t="s">
        <v>42</v>
      </c>
      <c r="I2" s="7" t="s">
        <v>41</v>
      </c>
    </row>
    <row r="7" spans="1:9" ht="28.8" x14ac:dyDescent="0.3">
      <c r="A7" s="1" t="s">
        <v>44</v>
      </c>
      <c r="B7" s="6" t="s">
        <v>7</v>
      </c>
      <c r="C7" s="1" t="s">
        <v>25</v>
      </c>
    </row>
    <row r="8" spans="1:9" ht="43.2" x14ac:dyDescent="0.3">
      <c r="B8" s="7" t="s">
        <v>10</v>
      </c>
      <c r="C8" s="1" t="s">
        <v>26</v>
      </c>
    </row>
    <row r="9" spans="1:9" x14ac:dyDescent="0.3">
      <c r="B9" s="8" t="s">
        <v>11</v>
      </c>
      <c r="C9" s="1" t="s">
        <v>27</v>
      </c>
    </row>
  </sheetData>
  <conditionalFormatting sqref="D2:E2 G2">
    <cfRule type="cellIs" dxfId="8" priority="1" operator="equal">
      <formula>"RED"</formula>
    </cfRule>
    <cfRule type="cellIs" dxfId="7" priority="2" operator="equal">
      <formula>"YELLOW"</formula>
    </cfRule>
    <cfRule type="cellIs" dxfId="6" priority="3" operator="equal">
      <formula>"GREEN"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16" sqref="A16"/>
    </sheetView>
  </sheetViews>
  <sheetFormatPr defaultColWidth="9.109375" defaultRowHeight="14.4" x14ac:dyDescent="0.3"/>
  <cols>
    <col min="1" max="1" width="17.5546875" style="1" customWidth="1"/>
    <col min="2" max="2" width="16.109375" style="1" customWidth="1"/>
    <col min="3" max="3" width="15.88671875" style="1" customWidth="1"/>
    <col min="4" max="4" width="17.5546875" style="1" customWidth="1"/>
    <col min="5" max="5" width="10.33203125" style="1" customWidth="1"/>
    <col min="6" max="6" width="18.109375" style="1" customWidth="1"/>
    <col min="7" max="7" width="16.109375" style="1" customWidth="1"/>
    <col min="8" max="8" width="9.88671875" style="1" customWidth="1"/>
    <col min="9" max="9" width="52.44140625" style="1" customWidth="1"/>
    <col min="10" max="10" width="40" style="1" customWidth="1"/>
    <col min="11" max="16384" width="9.109375" style="1"/>
  </cols>
  <sheetData>
    <row r="1" spans="1:10" ht="28.8" x14ac:dyDescent="0.3">
      <c r="A1" s="3" t="s">
        <v>16</v>
      </c>
      <c r="B1" s="3" t="s">
        <v>32</v>
      </c>
      <c r="C1" s="3" t="s">
        <v>18</v>
      </c>
      <c r="D1" s="3" t="s">
        <v>31</v>
      </c>
      <c r="E1" s="3" t="s">
        <v>43</v>
      </c>
      <c r="F1" s="3" t="s">
        <v>19</v>
      </c>
      <c r="G1" s="3" t="s">
        <v>24</v>
      </c>
      <c r="H1" s="3" t="s">
        <v>43</v>
      </c>
      <c r="I1" s="3" t="s">
        <v>1</v>
      </c>
      <c r="J1" s="3" t="s">
        <v>36</v>
      </c>
    </row>
    <row r="2" spans="1:10" ht="72" x14ac:dyDescent="0.3">
      <c r="A2" s="1" t="s">
        <v>17</v>
      </c>
      <c r="B2" s="1">
        <v>180</v>
      </c>
      <c r="C2" s="5">
        <v>96</v>
      </c>
      <c r="D2" s="4">
        <f>((100%/B2)*C2)</f>
        <v>0.53333333333333333</v>
      </c>
      <c r="E2" s="4" t="str">
        <f>IF((D2&lt;=85%),"GREEN",(IF(((D2&gt;85%)*(D2&lt;95%)),"YELLOW","RED")))</f>
        <v>GREEN</v>
      </c>
      <c r="F2" s="5">
        <v>96</v>
      </c>
      <c r="G2" s="4">
        <f>((100%/B2)*F2)</f>
        <v>0.53333333333333333</v>
      </c>
      <c r="H2" s="4" t="str">
        <f>IF((G2&lt;=85%),"GREEN",(IF(((G2&gt;85%)*(G2&lt;95%)),"YELLOW","RED")))</f>
        <v>GREEN</v>
      </c>
      <c r="I2" s="1" t="s">
        <v>33</v>
      </c>
      <c r="J2" s="6" t="s">
        <v>37</v>
      </c>
    </row>
    <row r="3" spans="1:10" ht="72" x14ac:dyDescent="0.3">
      <c r="A3" s="1" t="s">
        <v>20</v>
      </c>
      <c r="B3" s="1">
        <v>480</v>
      </c>
      <c r="C3" s="1">
        <v>404</v>
      </c>
      <c r="D3" s="4">
        <f t="shared" ref="D3:D6" si="0">((100%/B3)*C3)</f>
        <v>0.84166666666666667</v>
      </c>
      <c r="E3" s="4" t="str">
        <f t="shared" ref="E3:E6" si="1">IF((D3&lt;=85%),"GREEN",(IF(((D3&gt;85%)*(D3&lt;95%)),"YELLOW","RED")))</f>
        <v>GREEN</v>
      </c>
      <c r="F3" s="1">
        <v>404</v>
      </c>
      <c r="G3" s="4">
        <f t="shared" ref="G3:G6" si="2">((100%/B3)*F3)</f>
        <v>0.84166666666666667</v>
      </c>
      <c r="H3" s="4" t="str">
        <f t="shared" ref="H3:H6" si="3">IF((G3&lt;=85%),"GREEN",(IF(((G3&gt;85%)*(G3&lt;95%)),"YELLOW","RED")))</f>
        <v>GREEN</v>
      </c>
      <c r="I3" s="1" t="s">
        <v>33</v>
      </c>
      <c r="J3" s="6" t="s">
        <v>37</v>
      </c>
    </row>
    <row r="4" spans="1:10" ht="72" x14ac:dyDescent="0.3">
      <c r="A4" s="1" t="s">
        <v>21</v>
      </c>
      <c r="B4" s="1">
        <v>400</v>
      </c>
      <c r="C4" s="1">
        <v>254</v>
      </c>
      <c r="D4" s="4">
        <f t="shared" si="0"/>
        <v>0.63500000000000001</v>
      </c>
      <c r="E4" s="4" t="str">
        <f t="shared" si="1"/>
        <v>GREEN</v>
      </c>
      <c r="F4" s="1">
        <v>254</v>
      </c>
      <c r="G4" s="4">
        <f t="shared" si="2"/>
        <v>0.63500000000000001</v>
      </c>
      <c r="H4" s="4" t="str">
        <f t="shared" si="3"/>
        <v>GREEN</v>
      </c>
      <c r="I4" s="1" t="s">
        <v>33</v>
      </c>
      <c r="J4" s="6" t="s">
        <v>37</v>
      </c>
    </row>
    <row r="5" spans="1:10" ht="72" x14ac:dyDescent="0.3">
      <c r="A5" s="1" t="s">
        <v>22</v>
      </c>
      <c r="B5" s="1">
        <v>440</v>
      </c>
      <c r="C5" s="1">
        <v>358</v>
      </c>
      <c r="D5" s="4">
        <f t="shared" si="0"/>
        <v>0.8136363636363636</v>
      </c>
      <c r="E5" s="4" t="str">
        <f t="shared" si="1"/>
        <v>GREEN</v>
      </c>
      <c r="F5" s="1">
        <v>358</v>
      </c>
      <c r="G5" s="4">
        <f t="shared" si="2"/>
        <v>0.8136363636363636</v>
      </c>
      <c r="H5" s="4" t="str">
        <f t="shared" si="3"/>
        <v>GREEN</v>
      </c>
      <c r="I5" s="1" t="s">
        <v>33</v>
      </c>
      <c r="J5" s="6" t="s">
        <v>37</v>
      </c>
    </row>
    <row r="6" spans="1:10" ht="72" x14ac:dyDescent="0.3">
      <c r="A6" s="1" t="s">
        <v>23</v>
      </c>
      <c r="B6" s="1">
        <v>200</v>
      </c>
      <c r="C6" s="1">
        <v>142</v>
      </c>
      <c r="D6" s="4">
        <f t="shared" si="0"/>
        <v>0.71</v>
      </c>
      <c r="E6" s="4" t="str">
        <f t="shared" si="1"/>
        <v>GREEN</v>
      </c>
      <c r="F6" s="1">
        <v>142</v>
      </c>
      <c r="G6" s="4">
        <f t="shared" si="2"/>
        <v>0.71</v>
      </c>
      <c r="H6" s="4" t="str">
        <f t="shared" si="3"/>
        <v>GREEN</v>
      </c>
      <c r="I6" s="1" t="s">
        <v>33</v>
      </c>
      <c r="J6" s="6" t="s">
        <v>37</v>
      </c>
    </row>
    <row r="11" spans="1:10" x14ac:dyDescent="0.3">
      <c r="A11" s="1" t="s">
        <v>44</v>
      </c>
      <c r="B11" s="6" t="s">
        <v>7</v>
      </c>
      <c r="C11" s="1" t="s">
        <v>25</v>
      </c>
    </row>
    <row r="12" spans="1:10" ht="28.8" x14ac:dyDescent="0.3">
      <c r="B12" s="7" t="s">
        <v>10</v>
      </c>
      <c r="C12" s="1" t="s">
        <v>26</v>
      </c>
    </row>
    <row r="13" spans="1:10" x14ac:dyDescent="0.3">
      <c r="B13" s="8" t="s">
        <v>11</v>
      </c>
      <c r="C13" s="1" t="s">
        <v>27</v>
      </c>
    </row>
  </sheetData>
  <conditionalFormatting sqref="H2:H6">
    <cfRule type="cellIs" dxfId="5" priority="4" operator="equal">
      <formula>"RED"</formula>
    </cfRule>
    <cfRule type="cellIs" dxfId="4" priority="5" operator="equal">
      <formula>"YELLOW"</formula>
    </cfRule>
    <cfRule type="cellIs" dxfId="3" priority="6" operator="equal">
      <formula>"GREEN"</formula>
    </cfRule>
  </conditionalFormatting>
  <conditionalFormatting sqref="E2:E6">
    <cfRule type="cellIs" dxfId="2" priority="1" operator="equal">
      <formula>"RED"</formula>
    </cfRule>
    <cfRule type="cellIs" dxfId="1" priority="2" operator="equal">
      <formula>"YELLOW"</formula>
    </cfRule>
    <cfRule type="cellIs" dxfId="0" priority="3" operator="equal">
      <formula>"GREEN"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Coversheet</vt:lpstr>
      <vt:lpstr>Memory</vt:lpstr>
      <vt:lpstr>CPU Load</vt:lpstr>
      <vt:lpstr>Stack</vt:lpstr>
    </vt:vector>
  </TitlesOfParts>
  <Company>IEE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tbo</dc:creator>
  <cp:lastModifiedBy>Cyril Benkimoun</cp:lastModifiedBy>
  <dcterms:created xsi:type="dcterms:W3CDTF">2013-07-19T09:44:11Z</dcterms:created>
  <dcterms:modified xsi:type="dcterms:W3CDTF">2016-07-27T13:05:19Z</dcterms:modified>
</cp:coreProperties>
</file>