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jit\Documents\"/>
    </mc:Choice>
  </mc:AlternateContent>
  <xr:revisionPtr revIDLastSave="0" documentId="8_{C20FC866-5971-457E-AFFB-DA9430BDE453}" xr6:coauthVersionLast="45" xr6:coauthVersionMax="45" xr10:uidLastSave="{00000000-0000-0000-0000-000000000000}"/>
  <bookViews>
    <workbookView xWindow="1250" yWindow="0" windowWidth="16660" windowHeight="9270" xr2:uid="{00000000-000D-0000-FFFF-FFFF00000000}"/>
  </bookViews>
  <sheets>
    <sheet name="Batch Server Siz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N25" i="1" s="1"/>
  <c r="J23" i="1"/>
  <c r="J22" i="1"/>
  <c r="M25" i="1" l="1"/>
  <c r="J34" i="1"/>
  <c r="N34" i="1" s="1"/>
  <c r="J33" i="1"/>
  <c r="N33" i="1" s="1"/>
  <c r="J37" i="1"/>
  <c r="M37" i="1" s="1"/>
  <c r="J31" i="1"/>
  <c r="N31" i="1" s="1"/>
  <c r="J32" i="1"/>
  <c r="N32" i="1" s="1"/>
  <c r="J30" i="1"/>
  <c r="N30" i="1" s="1"/>
  <c r="J29" i="1"/>
  <c r="N29" i="1" s="1"/>
  <c r="J27" i="1"/>
  <c r="N27" i="1" s="1"/>
  <c r="J28" i="1"/>
  <c r="N28" i="1" s="1"/>
  <c r="J24" i="1"/>
  <c r="N24" i="1" s="1"/>
  <c r="J26" i="1"/>
  <c r="M26" i="1" s="1"/>
  <c r="M23" i="1"/>
  <c r="N22" i="1"/>
  <c r="M34" i="1" l="1"/>
  <c r="M33" i="1"/>
  <c r="N37" i="1"/>
  <c r="N23" i="1"/>
  <c r="M28" i="1"/>
  <c r="M24" i="1"/>
  <c r="M30" i="1"/>
  <c r="N26" i="1"/>
  <c r="M27" i="1"/>
  <c r="M22" i="1"/>
  <c r="M32" i="1"/>
  <c r="M29" i="1"/>
  <c r="M31" i="1"/>
  <c r="J38" i="1"/>
  <c r="N38" i="1" s="1"/>
  <c r="M38" i="1" l="1"/>
  <c r="K14" i="1"/>
  <c r="K13" i="1"/>
  <c r="K12" i="1"/>
  <c r="K11" i="1"/>
  <c r="K10" i="1"/>
  <c r="K9" i="1"/>
  <c r="K8" i="1"/>
  <c r="K7" i="1"/>
  <c r="K6" i="1"/>
  <c r="K5" i="1"/>
  <c r="K4" i="1"/>
  <c r="K3" i="1"/>
  <c r="J36" i="1" l="1"/>
  <c r="N36" i="1" s="1"/>
  <c r="J35" i="1"/>
  <c r="N35" i="1" s="1"/>
  <c r="J21" i="1"/>
  <c r="N21" i="1" s="1"/>
  <c r="J19" i="1"/>
  <c r="M19" i="1" s="1"/>
  <c r="J18" i="1"/>
  <c r="N18" i="1" s="1"/>
  <c r="J17" i="1"/>
  <c r="N17" i="1" s="1"/>
  <c r="J16" i="1"/>
  <c r="N16" i="1" s="1"/>
  <c r="J15" i="1"/>
  <c r="N15" i="1" s="1"/>
  <c r="J20" i="1"/>
  <c r="M20" i="1" s="1"/>
  <c r="M16" i="1" l="1"/>
  <c r="M17" i="1"/>
  <c r="M15" i="1"/>
  <c r="M18" i="1"/>
  <c r="N19" i="1"/>
  <c r="N20" i="1"/>
  <c r="M35" i="1"/>
  <c r="M36" i="1"/>
  <c r="M21" i="1"/>
  <c r="J14" i="1" l="1"/>
  <c r="N14" i="1" s="1"/>
  <c r="J13" i="1"/>
  <c r="N13" i="1" s="1"/>
  <c r="J12" i="1"/>
  <c r="N12" i="1" s="1"/>
  <c r="J11" i="1"/>
  <c r="M11" i="1" s="1"/>
  <c r="J10" i="1"/>
  <c r="M10" i="1" s="1"/>
  <c r="J9" i="1"/>
  <c r="M9" i="1" s="1"/>
  <c r="J8" i="1"/>
  <c r="N8" i="1" s="1"/>
  <c r="J7" i="1"/>
  <c r="M7" i="1" s="1"/>
  <c r="J6" i="1"/>
  <c r="N6" i="1" s="1"/>
  <c r="J5" i="1"/>
  <c r="N5" i="1" s="1"/>
  <c r="J4" i="1"/>
  <c r="N4" i="1" s="1"/>
  <c r="J3" i="1"/>
  <c r="M3" i="1" s="1"/>
  <c r="M4" i="1" l="1"/>
  <c r="M14" i="1"/>
  <c r="M13" i="1"/>
  <c r="M12" i="1"/>
  <c r="N11" i="1"/>
  <c r="N10" i="1"/>
  <c r="N9" i="1"/>
  <c r="M8" i="1"/>
  <c r="N7" i="1"/>
  <c r="M6" i="1"/>
  <c r="M5" i="1"/>
  <c r="N3" i="1"/>
  <c r="N41" i="1" l="1"/>
  <c r="N42" i="1" s="1"/>
  <c r="M41" i="1"/>
</calcChain>
</file>

<file path=xl/sharedStrings.xml><?xml version="1.0" encoding="utf-8"?>
<sst xmlns="http://schemas.openxmlformats.org/spreadsheetml/2006/main" count="252" uniqueCount="115">
  <si>
    <t>Single Record Size-to be considered</t>
  </si>
  <si>
    <t xml:space="preserve">Volumetric </t>
  </si>
  <si>
    <t>Aadditional Disk Space (Daily)</t>
  </si>
  <si>
    <t>S. No.</t>
  </si>
  <si>
    <t xml:space="preserve">Batch Name </t>
  </si>
  <si>
    <t>Feed File Name</t>
  </si>
  <si>
    <t>Status (New /  Existing)</t>
  </si>
  <si>
    <t>B Byte</t>
  </si>
  <si>
    <t>A Byte</t>
  </si>
  <si>
    <t>C = (B - A ) Byte</t>
  </si>
  <si>
    <t>D (Rows per day)</t>
  </si>
  <si>
    <t>(C*D)/(1024*1024) MB</t>
  </si>
  <si>
    <t>Total Additional Disk Space</t>
  </si>
  <si>
    <t xml:space="preserve">Retention Period  </t>
  </si>
  <si>
    <t>(C*D*R)/(1024*1024) MB</t>
  </si>
  <si>
    <t>Source System (RxC/RxDW/HEE/HMS etc)</t>
  </si>
  <si>
    <t>Destination System (RxC/RxDW/HEE/HMS etc)</t>
  </si>
  <si>
    <t>Single Record Size (New)</t>
  </si>
  <si>
    <t>Single Record Size (Existing)</t>
  </si>
  <si>
    <t>NOTE</t>
  </si>
  <si>
    <t>Volumetric</t>
  </si>
  <si>
    <r>
      <t xml:space="preserve">When there is a change in </t>
    </r>
    <r>
      <rPr>
        <b/>
        <i/>
        <u/>
        <sz val="8"/>
        <color theme="1"/>
        <rFont val="Calibri"/>
        <family val="2"/>
        <scheme val="minor"/>
      </rPr>
      <t>Existing</t>
    </r>
    <r>
      <rPr>
        <sz val="8"/>
        <color theme="1"/>
        <rFont val="Calibri"/>
        <family val="2"/>
        <scheme val="minor"/>
      </rPr>
      <t xml:space="preserve"> Feed</t>
    </r>
  </si>
  <si>
    <r>
      <t xml:space="preserve">When a </t>
    </r>
    <r>
      <rPr>
        <b/>
        <i/>
        <u/>
        <sz val="8"/>
        <color theme="1"/>
        <rFont val="Calibri"/>
        <family val="2"/>
        <scheme val="minor"/>
      </rPr>
      <t>New</t>
    </r>
    <r>
      <rPr>
        <sz val="8"/>
        <color theme="1"/>
        <rFont val="Calibri"/>
        <family val="2"/>
        <scheme val="minor"/>
      </rPr>
      <t xml:space="preserve"> Feed is created</t>
    </r>
  </si>
  <si>
    <t>Feed Name</t>
  </si>
  <si>
    <t>Existing feed name</t>
  </si>
  <si>
    <t>It is the logical name and exact feed name would be provided in Design phase as part of ADD document.</t>
  </si>
  <si>
    <t>For existing Feed, this is the additional volume of rows to be included in Feed or total volume with additional columns to be included in Feed.</t>
  </si>
  <si>
    <t>This is the total volume of rows to be included in feed.</t>
  </si>
  <si>
    <t>Total (MB) - Go Live Year</t>
  </si>
  <si>
    <t>Database from where feed created</t>
  </si>
  <si>
    <t>OLTP/ODS/AAS</t>
  </si>
  <si>
    <t>R (generally 14 days)</t>
  </si>
  <si>
    <t>CRM</t>
  </si>
  <si>
    <t>SDA</t>
  </si>
  <si>
    <t>MariaDB/Insights</t>
  </si>
  <si>
    <t>New</t>
  </si>
  <si>
    <t>GB</t>
  </si>
  <si>
    <t>TBD</t>
  </si>
  <si>
    <t>ROCM</t>
  </si>
  <si>
    <t>OLTP</t>
  </si>
  <si>
    <t>RxConnect</t>
  </si>
  <si>
    <t>RxDW</t>
  </si>
  <si>
    <t>Mainframe</t>
  </si>
  <si>
    <t>sqsq081d</t>
  </si>
  <si>
    <t>sqsq082d</t>
  </si>
  <si>
    <t>sqsq083d</t>
  </si>
  <si>
    <t>sqsq101d</t>
  </si>
  <si>
    <t>sqsq102d</t>
  </si>
  <si>
    <t>sqsq103d</t>
  </si>
  <si>
    <t>sqsq104d</t>
  </si>
  <si>
    <t>sqsq105d</t>
  </si>
  <si>
    <t>sqsq106d</t>
  </si>
  <si>
    <t>sqsq107d</t>
  </si>
  <si>
    <t>sqsq108d</t>
  </si>
  <si>
    <t>sqsq109d</t>
  </si>
  <si>
    <t>sqsq110d</t>
  </si>
  <si>
    <t>sqsq111d</t>
  </si>
  <si>
    <t>sqsq112d</t>
  </si>
  <si>
    <t>sqsq201dft</t>
  </si>
  <si>
    <t>sqsq202dft</t>
  </si>
  <si>
    <t>sqsq203dft</t>
  </si>
  <si>
    <t>sqsq204dft</t>
  </si>
  <si>
    <t>sqsq205dft</t>
  </si>
  <si>
    <t>sqsq206dft</t>
  </si>
  <si>
    <t>SDA_PATIENT_INFORMATION_YYYYMMDDHH24MISS import</t>
  </si>
  <si>
    <t>SDA_PATIENT_ADDRESS_YYYYMMDDHH24MISS import</t>
  </si>
  <si>
    <t>SDA_PATIENT_INTERACTION_YYYYMMDDHH24MISS import</t>
  </si>
  <si>
    <t>SDA_PATIENT_MDP_ORDER_YYYYMMDDHH24MISS import</t>
  </si>
  <si>
    <t>SDA_PATIENT_MDP_SYNC_PLAN_YYYYMMDDHH24MISS import</t>
  </si>
  <si>
    <t>SDA_DIGITAL_FILL_MED_YYYYMMDDHH24MISS import</t>
  </si>
  <si>
    <t>SDA_PATIENT_ORDER_PRESCRIPTION_YYYYMMDDHH24MISS import</t>
  </si>
  <si>
    <t>SDA_PATIENT_SYNC_PLAN_PRESCRIPTION_YYYYMMDDHH24MISS import</t>
  </si>
  <si>
    <t>SDA_PATIENT_ACCESS_DURATION_YYYYMMDDHH24MISS import</t>
  </si>
  <si>
    <t>SDA_PATIENT_NOTE_YYYYMMDDHH24MISS import</t>
  </si>
  <si>
    <t>SDA_PATIENT_DIGITAL_ENRL_MED_YYYYMMDDHH24MISS import</t>
  </si>
  <si>
    <t>SDA_PATIENT_DIGITAL_ENRL_YYYYMMDDHH24MISS import</t>
  </si>
  <si>
    <t>SDA_ROCM_D_ORDSCHED_TRG.YYYYMMDDHH24MISS export</t>
  </si>
  <si>
    <t>SDA_ROCM_D_ORDPREP_TRG.YYYYMMDDHH24MISS export</t>
  </si>
  <si>
    <t>SDA_ROCM_D_CHECKIN_INI_TRG.YYYYMMDDHH24MISS export</t>
  </si>
  <si>
    <t>SDA_ROCM_D_CHECKIN_LST_TRG.YYYYMMDDHH24MISS export</t>
  </si>
  <si>
    <t>SDA_ROCM_D_ORDCHG_INIBOX_TRG.YYYYMMDDHH24MISS export</t>
  </si>
  <si>
    <t>SDA_ROCM_C_AFENROLL_TRG.YYYYMMDDHH24MISS export</t>
  </si>
  <si>
    <t>sqsq302d</t>
  </si>
  <si>
    <t>sqsq303d</t>
  </si>
  <si>
    <t>sqsq304d</t>
  </si>
  <si>
    <t>sqsq305d</t>
  </si>
  <si>
    <t>sqsq306d</t>
  </si>
  <si>
    <t>sqsq307d</t>
  </si>
  <si>
    <t>sqsq308d</t>
  </si>
  <si>
    <t>sqsq309d</t>
  </si>
  <si>
    <t>sqsq310d</t>
  </si>
  <si>
    <t>sqsq311d</t>
  </si>
  <si>
    <t>sqsq312d</t>
  </si>
  <si>
    <t>sqsq313d</t>
  </si>
  <si>
    <t>sqsq314d</t>
  </si>
  <si>
    <t>sqsq315d</t>
  </si>
  <si>
    <t>Import Store File Data (full load into table FEED_STORE_ADDRESS)</t>
  </si>
  <si>
    <t>Import Drug File Data (full load into table FEED_DRUG)</t>
  </si>
  <si>
    <t>Import Drug Exclusion File Data (daily incremental load into table FEED_DRUG_EXCLUSION)</t>
  </si>
  <si>
    <t>SDA_PATIENT.YYYYMMDDHH24MISS export</t>
  </si>
  <si>
    <t>SDA_PATIENT_ADDRESS.YYYYMMDDHH24MISS export</t>
  </si>
  <si>
    <t>SDA_PATIENT_PRESCRIPTION_MASTER.YYYYMMDDHH24MISS export</t>
  </si>
  <si>
    <t>SDA_PATIENT_SYNC_PLAN.YYYYMMDDHH24MISS export</t>
  </si>
  <si>
    <t>SDA_PATIENT_ORDER.YYYYMMDDHH24MISS export</t>
  </si>
  <si>
    <t>SDA_PATIENT_INTERACTION_HISTORY.YYYYMMDDHH24MISS export</t>
  </si>
  <si>
    <t>SDA_FEED_PATIENT_DIGITAL_ENRL.YYYYMMDDHH24MISS export</t>
  </si>
  <si>
    <t>SDA_FEED_PATIENT_DIGITAL_ENRL_MED.YYYYMMDDHH24MISS export</t>
  </si>
  <si>
    <t>SDA_FEED_PATIENT_DIGITAL_FILL.YYYYMMDDHH24MISS export</t>
  </si>
  <si>
    <t>SDA_FEED_PATIENT_DIGITAL_FILL_MED.YYYYMMDDHH24MISS export</t>
  </si>
  <si>
    <t>SDA_PATIENT_NOTE.YYYYMMDDHH24MISS export</t>
  </si>
  <si>
    <t>SDA_FEED_PATIENT_DIGITAL_UPDT.YYYYMMDDHH24MISS export</t>
  </si>
  <si>
    <t>SDA_PATIENT_ACCESS_DURATION.YYYYMMDDHH24MISS export</t>
  </si>
  <si>
    <t>SDA_WQ_EXCP_DETAIL.YYYYMMDDHH24MISS export</t>
  </si>
  <si>
    <r>
      <t xml:space="preserve">SDA_ROCM_D_&lt;WELCOME&gt;_YYYYMMDDHH24MISS.txt
</t>
    </r>
    <r>
      <rPr>
        <sz val="11"/>
        <color theme="1"/>
        <rFont val="Calibri"/>
        <family val="2"/>
        <scheme val="minor"/>
      </rPr>
      <t>(moved to PI1-2021)</t>
    </r>
  </si>
  <si>
    <t>TOTAL (GB):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</si>
</sst>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C4" workbookViewId="0">
      <selection activeCell="K22" sqref="K22"/>
    </sheetView>
  </sheetViews>
  <sheetFormatPr defaultColWidth="9.1796875" defaultRowHeight="14.5" x14ac:dyDescent="0.35"/>
  <cols>
    <col min="1" max="1" width="7.1796875" style="2" customWidth="1"/>
    <col min="2" max="2" width="17.1796875" style="2" customWidth="1"/>
    <col min="3" max="3" width="58.1796875" style="2" customWidth="1"/>
    <col min="4" max="5" width="13" style="2" customWidth="1"/>
    <col min="6" max="6" width="15.90625" style="2" customWidth="1"/>
    <col min="7" max="7" width="9.1796875" style="2"/>
    <col min="8" max="8" width="13" style="2" customWidth="1"/>
    <col min="9" max="9" width="13.81640625" style="2" customWidth="1"/>
    <col min="10" max="10" width="17" style="2" customWidth="1"/>
    <col min="11" max="11" width="11.6328125" style="2" customWidth="1"/>
    <col min="12" max="12" width="11.1796875" style="2" customWidth="1"/>
    <col min="13" max="13" width="13" style="2" customWidth="1"/>
    <col min="14" max="14" width="13.1796875" style="2" customWidth="1"/>
    <col min="15" max="16384" width="9.1796875" style="2"/>
  </cols>
  <sheetData>
    <row r="1" spans="1:14" ht="43.5" x14ac:dyDescent="0.35">
      <c r="A1" s="27" t="s">
        <v>3</v>
      </c>
      <c r="B1" s="27" t="s">
        <v>4</v>
      </c>
      <c r="C1" s="27" t="s">
        <v>5</v>
      </c>
      <c r="D1" s="28" t="s">
        <v>15</v>
      </c>
      <c r="E1" s="27" t="s">
        <v>16</v>
      </c>
      <c r="F1" s="7" t="s">
        <v>29</v>
      </c>
      <c r="G1" s="1" t="s">
        <v>6</v>
      </c>
      <c r="H1" s="1" t="s">
        <v>18</v>
      </c>
      <c r="I1" s="1" t="s">
        <v>17</v>
      </c>
      <c r="J1" s="1" t="s">
        <v>0</v>
      </c>
      <c r="K1" s="1" t="s">
        <v>1</v>
      </c>
      <c r="L1" s="1" t="s">
        <v>13</v>
      </c>
      <c r="M1" s="1" t="s">
        <v>2</v>
      </c>
      <c r="N1" s="1" t="s">
        <v>12</v>
      </c>
    </row>
    <row r="2" spans="1:14" ht="29" x14ac:dyDescent="0.35">
      <c r="A2" s="27"/>
      <c r="B2" s="27"/>
      <c r="C2" s="27"/>
      <c r="D2" s="29"/>
      <c r="E2" s="27"/>
      <c r="F2" s="7" t="s">
        <v>30</v>
      </c>
      <c r="G2" s="1"/>
      <c r="H2" s="1" t="s">
        <v>8</v>
      </c>
      <c r="I2" s="1" t="s">
        <v>7</v>
      </c>
      <c r="J2" s="1" t="s">
        <v>9</v>
      </c>
      <c r="K2" s="1" t="s">
        <v>10</v>
      </c>
      <c r="L2" s="1" t="s">
        <v>31</v>
      </c>
      <c r="M2" s="1" t="s">
        <v>11</v>
      </c>
      <c r="N2" s="1" t="s">
        <v>14</v>
      </c>
    </row>
    <row r="3" spans="1:14" x14ac:dyDescent="0.35">
      <c r="A3" s="8">
        <v>1</v>
      </c>
      <c r="B3" s="8" t="s">
        <v>46</v>
      </c>
      <c r="C3" s="14" t="s">
        <v>64</v>
      </c>
      <c r="D3" s="9" t="s">
        <v>32</v>
      </c>
      <c r="E3" s="8" t="s">
        <v>33</v>
      </c>
      <c r="F3" s="8" t="s">
        <v>34</v>
      </c>
      <c r="G3" s="8" t="s">
        <v>35</v>
      </c>
      <c r="H3" s="8"/>
      <c r="I3" s="8">
        <v>1237</v>
      </c>
      <c r="J3" s="8">
        <f>I3 - H3</f>
        <v>1237</v>
      </c>
      <c r="K3" s="10">
        <f t="shared" ref="K3:K14" si="0">40000/30</f>
        <v>1333.3333333333333</v>
      </c>
      <c r="L3" s="8">
        <v>14</v>
      </c>
      <c r="M3" s="8">
        <f>(J3*K3)/(1024*1024)</f>
        <v>1.5729268391927083</v>
      </c>
      <c r="N3" s="8">
        <f>(J3*K3*L3)/(1024*1024)</f>
        <v>22.020975748697914</v>
      </c>
    </row>
    <row r="4" spans="1:14" x14ac:dyDescent="0.35">
      <c r="A4" s="18">
        <v>2</v>
      </c>
      <c r="B4" s="8" t="s">
        <v>47</v>
      </c>
      <c r="C4" s="14" t="s">
        <v>65</v>
      </c>
      <c r="D4" s="9" t="s">
        <v>32</v>
      </c>
      <c r="E4" s="8" t="s">
        <v>33</v>
      </c>
      <c r="F4" s="8" t="s">
        <v>34</v>
      </c>
      <c r="G4" s="8" t="s">
        <v>35</v>
      </c>
      <c r="H4" s="8"/>
      <c r="I4" s="8">
        <v>815</v>
      </c>
      <c r="J4" s="8">
        <f t="shared" ref="J4:J19" si="1">I4 - H4</f>
        <v>815</v>
      </c>
      <c r="K4" s="10">
        <f t="shared" si="0"/>
        <v>1333.3333333333333</v>
      </c>
      <c r="L4" s="8">
        <v>14</v>
      </c>
      <c r="M4" s="8">
        <f t="shared" ref="M4:M19" si="2">(J4*K4)/(1024*1024)</f>
        <v>1.0363260904947915</v>
      </c>
      <c r="N4" s="8">
        <f t="shared" ref="N4:N19" si="3">(J4*K4*L4)/(1024*1024)</f>
        <v>14.508565266927082</v>
      </c>
    </row>
    <row r="5" spans="1:14" x14ac:dyDescent="0.35">
      <c r="A5" s="18">
        <v>3</v>
      </c>
      <c r="B5" s="8" t="s">
        <v>48</v>
      </c>
      <c r="C5" s="14" t="s">
        <v>66</v>
      </c>
      <c r="D5" s="9" t="s">
        <v>32</v>
      </c>
      <c r="E5" s="8" t="s">
        <v>33</v>
      </c>
      <c r="F5" s="8" t="s">
        <v>34</v>
      </c>
      <c r="G5" s="8" t="s">
        <v>35</v>
      </c>
      <c r="H5" s="8"/>
      <c r="I5" s="8">
        <v>1501</v>
      </c>
      <c r="J5" s="8">
        <f t="shared" si="1"/>
        <v>1501</v>
      </c>
      <c r="K5" s="10">
        <f t="shared" si="0"/>
        <v>1333.3333333333333</v>
      </c>
      <c r="L5" s="8">
        <v>14</v>
      </c>
      <c r="M5" s="8">
        <f t="shared" si="2"/>
        <v>1.9086201985677083</v>
      </c>
      <c r="N5" s="8">
        <f t="shared" si="3"/>
        <v>26.720682779947914</v>
      </c>
    </row>
    <row r="6" spans="1:14" x14ac:dyDescent="0.35">
      <c r="A6" s="18">
        <v>4</v>
      </c>
      <c r="B6" s="8" t="s">
        <v>49</v>
      </c>
      <c r="C6" s="14" t="s">
        <v>67</v>
      </c>
      <c r="D6" s="9" t="s">
        <v>32</v>
      </c>
      <c r="E6" s="8" t="s">
        <v>33</v>
      </c>
      <c r="F6" s="8" t="s">
        <v>34</v>
      </c>
      <c r="G6" s="8" t="s">
        <v>35</v>
      </c>
      <c r="H6" s="8"/>
      <c r="I6" s="8">
        <v>3627</v>
      </c>
      <c r="J6" s="8">
        <f t="shared" si="1"/>
        <v>3627</v>
      </c>
      <c r="K6" s="10">
        <f t="shared" si="0"/>
        <v>1333.3333333333333</v>
      </c>
      <c r="L6" s="8">
        <v>14</v>
      </c>
      <c r="M6" s="8">
        <f t="shared" si="2"/>
        <v>4.611968994140625</v>
      </c>
      <c r="N6" s="8">
        <f t="shared" si="3"/>
        <v>64.56756591796875</v>
      </c>
    </row>
    <row r="7" spans="1:14" x14ac:dyDescent="0.35">
      <c r="A7" s="18">
        <v>5</v>
      </c>
      <c r="B7" s="8" t="s">
        <v>50</v>
      </c>
      <c r="C7" s="14" t="s">
        <v>68</v>
      </c>
      <c r="D7" s="9" t="s">
        <v>32</v>
      </c>
      <c r="E7" s="8" t="s">
        <v>33</v>
      </c>
      <c r="F7" s="8" t="s">
        <v>34</v>
      </c>
      <c r="G7" s="8" t="s">
        <v>35</v>
      </c>
      <c r="H7" s="8"/>
      <c r="I7" s="8">
        <v>1385</v>
      </c>
      <c r="J7" s="8">
        <f t="shared" si="1"/>
        <v>1385</v>
      </c>
      <c r="K7" s="10">
        <f t="shared" si="0"/>
        <v>1333.3333333333333</v>
      </c>
      <c r="L7" s="8">
        <v>14</v>
      </c>
      <c r="M7" s="8">
        <f t="shared" si="2"/>
        <v>1.7611185709635415</v>
      </c>
      <c r="N7" s="8">
        <f t="shared" si="3"/>
        <v>24.655659993489582</v>
      </c>
    </row>
    <row r="8" spans="1:14" x14ac:dyDescent="0.35">
      <c r="A8" s="18">
        <v>6</v>
      </c>
      <c r="B8" s="8" t="s">
        <v>51</v>
      </c>
      <c r="C8" s="14" t="s">
        <v>69</v>
      </c>
      <c r="D8" s="9" t="s">
        <v>32</v>
      </c>
      <c r="E8" s="8" t="s">
        <v>33</v>
      </c>
      <c r="F8" s="8" t="s">
        <v>34</v>
      </c>
      <c r="G8" s="8" t="s">
        <v>35</v>
      </c>
      <c r="H8" s="8"/>
      <c r="I8" s="8">
        <v>691</v>
      </c>
      <c r="J8" s="8">
        <f t="shared" si="1"/>
        <v>691</v>
      </c>
      <c r="K8" s="10">
        <f t="shared" si="0"/>
        <v>1333.3333333333333</v>
      </c>
      <c r="L8" s="8">
        <v>14</v>
      </c>
      <c r="M8" s="8">
        <f t="shared" si="2"/>
        <v>0.87865193684895826</v>
      </c>
      <c r="N8" s="8">
        <f t="shared" si="3"/>
        <v>12.301127115885416</v>
      </c>
    </row>
    <row r="9" spans="1:14" ht="29" x14ac:dyDescent="0.35">
      <c r="A9" s="18">
        <v>7</v>
      </c>
      <c r="B9" s="8" t="s">
        <v>52</v>
      </c>
      <c r="C9" s="14" t="s">
        <v>70</v>
      </c>
      <c r="D9" s="9" t="s">
        <v>32</v>
      </c>
      <c r="E9" s="8" t="s">
        <v>33</v>
      </c>
      <c r="F9" s="8" t="s">
        <v>34</v>
      </c>
      <c r="G9" s="8" t="s">
        <v>35</v>
      </c>
      <c r="H9" s="8"/>
      <c r="I9" s="8">
        <v>2542</v>
      </c>
      <c r="J9" s="8">
        <f t="shared" si="1"/>
        <v>2542</v>
      </c>
      <c r="K9" s="10">
        <f t="shared" si="0"/>
        <v>1333.3333333333333</v>
      </c>
      <c r="L9" s="8">
        <v>14</v>
      </c>
      <c r="M9" s="8">
        <f t="shared" si="2"/>
        <v>3.232320149739583</v>
      </c>
      <c r="N9" s="8">
        <f t="shared" si="3"/>
        <v>45.252482096354164</v>
      </c>
    </row>
    <row r="10" spans="1:14" ht="29" x14ac:dyDescent="0.35">
      <c r="A10" s="18">
        <v>8</v>
      </c>
      <c r="B10" s="8" t="s">
        <v>53</v>
      </c>
      <c r="C10" s="14" t="s">
        <v>71</v>
      </c>
      <c r="D10" s="9" t="s">
        <v>32</v>
      </c>
      <c r="E10" s="8" t="s">
        <v>33</v>
      </c>
      <c r="F10" s="8" t="s">
        <v>34</v>
      </c>
      <c r="G10" s="8" t="s">
        <v>35</v>
      </c>
      <c r="H10" s="8"/>
      <c r="I10" s="8">
        <v>943</v>
      </c>
      <c r="J10" s="8">
        <f t="shared" si="1"/>
        <v>943</v>
      </c>
      <c r="K10" s="10">
        <f t="shared" si="0"/>
        <v>1333.3333333333333</v>
      </c>
      <c r="L10" s="8">
        <v>14</v>
      </c>
      <c r="M10" s="8">
        <f t="shared" si="2"/>
        <v>1.1990865071614583</v>
      </c>
      <c r="N10" s="8">
        <f t="shared" si="3"/>
        <v>16.787211100260414</v>
      </c>
    </row>
    <row r="11" spans="1:14" x14ac:dyDescent="0.35">
      <c r="A11" s="18">
        <v>9</v>
      </c>
      <c r="B11" s="8" t="s">
        <v>54</v>
      </c>
      <c r="C11" s="14" t="s">
        <v>72</v>
      </c>
      <c r="D11" s="9" t="s">
        <v>32</v>
      </c>
      <c r="E11" s="8" t="s">
        <v>33</v>
      </c>
      <c r="F11" s="8" t="s">
        <v>34</v>
      </c>
      <c r="G11" s="8" t="s">
        <v>35</v>
      </c>
      <c r="H11" s="8"/>
      <c r="I11" s="8">
        <v>116</v>
      </c>
      <c r="J11" s="8">
        <f t="shared" si="1"/>
        <v>116</v>
      </c>
      <c r="K11" s="10">
        <f t="shared" si="0"/>
        <v>1333.3333333333333</v>
      </c>
      <c r="L11" s="8">
        <v>14</v>
      </c>
      <c r="M11" s="8">
        <f t="shared" si="2"/>
        <v>0.14750162760416666</v>
      </c>
      <c r="N11" s="8">
        <f t="shared" si="3"/>
        <v>2.065022786458333</v>
      </c>
    </row>
    <row r="12" spans="1:14" x14ac:dyDescent="0.35">
      <c r="A12" s="18">
        <v>10</v>
      </c>
      <c r="B12" s="8" t="s">
        <v>55</v>
      </c>
      <c r="C12" s="14" t="s">
        <v>73</v>
      </c>
      <c r="D12" s="9" t="s">
        <v>32</v>
      </c>
      <c r="E12" s="8" t="s">
        <v>33</v>
      </c>
      <c r="F12" s="8" t="s">
        <v>34</v>
      </c>
      <c r="G12" s="8" t="s">
        <v>35</v>
      </c>
      <c r="H12" s="8"/>
      <c r="I12" s="8">
        <v>62</v>
      </c>
      <c r="J12" s="8">
        <f t="shared" si="1"/>
        <v>62</v>
      </c>
      <c r="K12" s="10">
        <f t="shared" si="0"/>
        <v>1333.3333333333333</v>
      </c>
      <c r="L12" s="8">
        <v>14</v>
      </c>
      <c r="M12" s="8">
        <f t="shared" si="2"/>
        <v>7.8837076822916657E-2</v>
      </c>
      <c r="N12" s="8">
        <f t="shared" si="3"/>
        <v>1.1037190755208333</v>
      </c>
    </row>
    <row r="13" spans="1:14" x14ac:dyDescent="0.35">
      <c r="A13" s="18">
        <v>11</v>
      </c>
      <c r="B13" s="8" t="s">
        <v>56</v>
      </c>
      <c r="C13" s="14" t="s">
        <v>74</v>
      </c>
      <c r="D13" s="9" t="s">
        <v>32</v>
      </c>
      <c r="E13" s="8" t="s">
        <v>33</v>
      </c>
      <c r="F13" s="8" t="s">
        <v>34</v>
      </c>
      <c r="G13" s="8" t="s">
        <v>35</v>
      </c>
      <c r="H13" s="8"/>
      <c r="I13" s="8">
        <v>818</v>
      </c>
      <c r="J13" s="8">
        <f t="shared" si="1"/>
        <v>818</v>
      </c>
      <c r="K13" s="10">
        <f t="shared" si="0"/>
        <v>1333.3333333333333</v>
      </c>
      <c r="L13" s="8">
        <v>14</v>
      </c>
      <c r="M13" s="8">
        <f t="shared" si="2"/>
        <v>1.0401407877604165</v>
      </c>
      <c r="N13" s="8">
        <f t="shared" si="3"/>
        <v>14.561971028645832</v>
      </c>
    </row>
    <row r="14" spans="1:14" x14ac:dyDescent="0.35">
      <c r="A14" s="18">
        <v>12</v>
      </c>
      <c r="B14" s="8" t="s">
        <v>57</v>
      </c>
      <c r="C14" s="14" t="s">
        <v>75</v>
      </c>
      <c r="D14" s="9" t="s">
        <v>32</v>
      </c>
      <c r="E14" s="8" t="s">
        <v>33</v>
      </c>
      <c r="F14" s="8" t="s">
        <v>34</v>
      </c>
      <c r="G14" s="8" t="s">
        <v>35</v>
      </c>
      <c r="H14" s="8"/>
      <c r="I14" s="8">
        <v>2138</v>
      </c>
      <c r="J14" s="8">
        <f t="shared" si="1"/>
        <v>2138</v>
      </c>
      <c r="K14" s="10">
        <f t="shared" si="0"/>
        <v>1333.3333333333333</v>
      </c>
      <c r="L14" s="8">
        <v>14</v>
      </c>
      <c r="M14" s="8">
        <f t="shared" si="2"/>
        <v>2.7186075846354165</v>
      </c>
      <c r="N14" s="8">
        <f t="shared" si="3"/>
        <v>38.060506184895829</v>
      </c>
    </row>
    <row r="15" spans="1:14" x14ac:dyDescent="0.35">
      <c r="A15" s="18">
        <v>13</v>
      </c>
      <c r="B15" s="12" t="s">
        <v>58</v>
      </c>
      <c r="C15" s="14" t="s">
        <v>76</v>
      </c>
      <c r="D15" s="13" t="s">
        <v>33</v>
      </c>
      <c r="E15" s="12" t="s">
        <v>38</v>
      </c>
      <c r="F15" s="12" t="s">
        <v>39</v>
      </c>
      <c r="G15" s="12" t="s">
        <v>35</v>
      </c>
      <c r="H15" s="12"/>
      <c r="I15" s="18">
        <v>5096</v>
      </c>
      <c r="J15" s="12">
        <f t="shared" si="1"/>
        <v>5096</v>
      </c>
      <c r="K15" s="10">
        <v>1700</v>
      </c>
      <c r="L15" s="12">
        <v>14</v>
      </c>
      <c r="M15" s="12">
        <f t="shared" si="2"/>
        <v>8.261871337890625</v>
      </c>
      <c r="N15" s="12">
        <f t="shared" si="3"/>
        <v>115.66619873046875</v>
      </c>
    </row>
    <row r="16" spans="1:14" x14ac:dyDescent="0.35">
      <c r="A16" s="18">
        <v>14</v>
      </c>
      <c r="B16" s="12" t="s">
        <v>59</v>
      </c>
      <c r="C16" s="14" t="s">
        <v>77</v>
      </c>
      <c r="D16" s="13" t="s">
        <v>33</v>
      </c>
      <c r="E16" s="12" t="s">
        <v>38</v>
      </c>
      <c r="F16" s="12" t="s">
        <v>39</v>
      </c>
      <c r="G16" s="12" t="s">
        <v>35</v>
      </c>
      <c r="H16" s="12"/>
      <c r="I16" s="18">
        <v>5096</v>
      </c>
      <c r="J16" s="12">
        <f t="shared" si="1"/>
        <v>5096</v>
      </c>
      <c r="K16" s="10">
        <v>1700</v>
      </c>
      <c r="L16" s="12">
        <v>14</v>
      </c>
      <c r="M16" s="12">
        <f t="shared" si="2"/>
        <v>8.261871337890625</v>
      </c>
      <c r="N16" s="12">
        <f t="shared" si="3"/>
        <v>115.66619873046875</v>
      </c>
    </row>
    <row r="17" spans="1:14" x14ac:dyDescent="0.35">
      <c r="A17" s="18">
        <v>15</v>
      </c>
      <c r="B17" s="12" t="s">
        <v>60</v>
      </c>
      <c r="C17" s="14" t="s">
        <v>78</v>
      </c>
      <c r="D17" s="13" t="s">
        <v>33</v>
      </c>
      <c r="E17" s="12" t="s">
        <v>38</v>
      </c>
      <c r="F17" s="12" t="s">
        <v>39</v>
      </c>
      <c r="G17" s="12" t="s">
        <v>35</v>
      </c>
      <c r="H17" s="12"/>
      <c r="I17" s="18">
        <v>4096</v>
      </c>
      <c r="J17" s="12">
        <f t="shared" si="1"/>
        <v>4096</v>
      </c>
      <c r="K17" s="10">
        <v>18500</v>
      </c>
      <c r="L17" s="12">
        <v>14</v>
      </c>
      <c r="M17" s="12">
        <f t="shared" si="2"/>
        <v>72.265625</v>
      </c>
      <c r="N17" s="12">
        <f t="shared" si="3"/>
        <v>1011.71875</v>
      </c>
    </row>
    <row r="18" spans="1:14" x14ac:dyDescent="0.35">
      <c r="A18" s="18">
        <v>16</v>
      </c>
      <c r="B18" s="12" t="s">
        <v>61</v>
      </c>
      <c r="C18" s="14" t="s">
        <v>79</v>
      </c>
      <c r="D18" s="13" t="s">
        <v>33</v>
      </c>
      <c r="E18" s="12" t="s">
        <v>38</v>
      </c>
      <c r="F18" s="12" t="s">
        <v>39</v>
      </c>
      <c r="G18" s="12" t="s">
        <v>35</v>
      </c>
      <c r="H18" s="12"/>
      <c r="I18" s="18">
        <v>4096</v>
      </c>
      <c r="J18" s="12">
        <f t="shared" si="1"/>
        <v>4096</v>
      </c>
      <c r="K18" s="10">
        <v>18500</v>
      </c>
      <c r="L18" s="12">
        <v>14</v>
      </c>
      <c r="M18" s="12">
        <f t="shared" si="2"/>
        <v>72.265625</v>
      </c>
      <c r="N18" s="12">
        <f t="shared" si="3"/>
        <v>1011.71875</v>
      </c>
    </row>
    <row r="19" spans="1:14" ht="29" x14ac:dyDescent="0.35">
      <c r="A19" s="18">
        <v>17</v>
      </c>
      <c r="B19" s="12" t="s">
        <v>62</v>
      </c>
      <c r="C19" s="14" t="s">
        <v>80</v>
      </c>
      <c r="D19" s="13" t="s">
        <v>33</v>
      </c>
      <c r="E19" s="12" t="s">
        <v>38</v>
      </c>
      <c r="F19" s="12" t="s">
        <v>39</v>
      </c>
      <c r="G19" s="12" t="s">
        <v>35</v>
      </c>
      <c r="H19" s="12"/>
      <c r="I19" s="18">
        <v>4096</v>
      </c>
      <c r="J19" s="12">
        <f t="shared" si="1"/>
        <v>4096</v>
      </c>
      <c r="K19" s="10">
        <v>1849</v>
      </c>
      <c r="L19" s="12">
        <v>14</v>
      </c>
      <c r="M19" s="12">
        <f t="shared" si="2"/>
        <v>7.22265625</v>
      </c>
      <c r="N19" s="12">
        <f t="shared" si="3"/>
        <v>101.1171875</v>
      </c>
    </row>
    <row r="20" spans="1:14" x14ac:dyDescent="0.35">
      <c r="A20" s="18">
        <v>18</v>
      </c>
      <c r="B20" s="16" t="s">
        <v>63</v>
      </c>
      <c r="C20" s="14" t="s">
        <v>81</v>
      </c>
      <c r="D20" s="13" t="s">
        <v>33</v>
      </c>
      <c r="E20" s="12" t="s">
        <v>38</v>
      </c>
      <c r="F20" s="12" t="s">
        <v>39</v>
      </c>
      <c r="G20" s="12" t="s">
        <v>35</v>
      </c>
      <c r="H20" s="12"/>
      <c r="I20" s="18">
        <v>4096</v>
      </c>
      <c r="J20" s="12">
        <f>I20 - H20</f>
        <v>4096</v>
      </c>
      <c r="K20" s="10">
        <v>150</v>
      </c>
      <c r="L20" s="12">
        <v>14</v>
      </c>
      <c r="M20" s="12">
        <f>(J20*K20)/(1024*1024)</f>
        <v>0.5859375</v>
      </c>
      <c r="N20" s="12">
        <f>(J20*K20*L20)/(1024*1024)</f>
        <v>8.203125</v>
      </c>
    </row>
    <row r="21" spans="1:14" x14ac:dyDescent="0.35">
      <c r="A21" s="18">
        <v>19</v>
      </c>
      <c r="B21" s="12" t="s">
        <v>82</v>
      </c>
      <c r="C21" s="14" t="s">
        <v>99</v>
      </c>
      <c r="D21" s="13" t="s">
        <v>33</v>
      </c>
      <c r="E21" s="12" t="s">
        <v>41</v>
      </c>
      <c r="F21" s="12" t="s">
        <v>39</v>
      </c>
      <c r="G21" s="12" t="s">
        <v>35</v>
      </c>
      <c r="H21" s="12"/>
      <c r="I21" s="18">
        <v>4176</v>
      </c>
      <c r="J21" s="12">
        <f>I21 - H21</f>
        <v>4176</v>
      </c>
      <c r="K21" s="10">
        <v>25000</v>
      </c>
      <c r="L21" s="12">
        <v>14</v>
      </c>
      <c r="M21" s="12">
        <f>(J21*K21)/(1024*1024)</f>
        <v>99.5635986328125</v>
      </c>
      <c r="N21" s="12">
        <f>(J21*K21*L21)/(1024*1024)</f>
        <v>1393.890380859375</v>
      </c>
    </row>
    <row r="22" spans="1:14" ht="29" x14ac:dyDescent="0.35">
      <c r="A22" s="18">
        <v>20</v>
      </c>
      <c r="B22" s="16" t="s">
        <v>83</v>
      </c>
      <c r="C22" s="14" t="s">
        <v>101</v>
      </c>
      <c r="D22" s="17" t="s">
        <v>33</v>
      </c>
      <c r="E22" s="16" t="s">
        <v>41</v>
      </c>
      <c r="F22" s="16" t="s">
        <v>39</v>
      </c>
      <c r="G22" s="16" t="s">
        <v>35</v>
      </c>
      <c r="H22" s="16"/>
      <c r="I22" s="18">
        <v>4255</v>
      </c>
      <c r="J22" s="18">
        <f t="shared" ref="J22:J23" si="4">I22 - H22</f>
        <v>4255</v>
      </c>
      <c r="K22" s="10">
        <v>25000</v>
      </c>
      <c r="L22" s="16">
        <v>14</v>
      </c>
      <c r="M22" s="16">
        <f t="shared" ref="M22:M32" si="5">(J22*K22)/(1024*1024)</f>
        <v>101.44710540771484</v>
      </c>
      <c r="N22" s="16">
        <f t="shared" ref="N22:N32" si="6">(J22*K22*L22)/(1024*1024)</f>
        <v>1420.2594757080078</v>
      </c>
    </row>
    <row r="23" spans="1:14" x14ac:dyDescent="0.35">
      <c r="A23" s="18">
        <v>21</v>
      </c>
      <c r="B23" s="16" t="s">
        <v>84</v>
      </c>
      <c r="C23" s="14" t="s">
        <v>100</v>
      </c>
      <c r="D23" s="17" t="s">
        <v>33</v>
      </c>
      <c r="E23" s="16" t="s">
        <v>41</v>
      </c>
      <c r="F23" s="16" t="s">
        <v>39</v>
      </c>
      <c r="G23" s="16" t="s">
        <v>35</v>
      </c>
      <c r="H23" s="16"/>
      <c r="I23" s="18">
        <v>754</v>
      </c>
      <c r="J23" s="18">
        <f t="shared" si="4"/>
        <v>754</v>
      </c>
      <c r="K23" s="10">
        <v>200000</v>
      </c>
      <c r="L23" s="16">
        <v>14</v>
      </c>
      <c r="M23" s="16">
        <f t="shared" si="5"/>
        <v>143.8140869140625</v>
      </c>
      <c r="N23" s="16">
        <f t="shared" si="6"/>
        <v>2013.397216796875</v>
      </c>
    </row>
    <row r="24" spans="1:14" ht="29" x14ac:dyDescent="0.35">
      <c r="A24" s="18">
        <v>22</v>
      </c>
      <c r="B24" s="16" t="s">
        <v>85</v>
      </c>
      <c r="C24" s="14" t="s">
        <v>104</v>
      </c>
      <c r="D24" s="17" t="s">
        <v>33</v>
      </c>
      <c r="E24" s="16" t="s">
        <v>41</v>
      </c>
      <c r="F24" s="16" t="s">
        <v>39</v>
      </c>
      <c r="G24" s="16" t="s">
        <v>35</v>
      </c>
      <c r="H24" s="16"/>
      <c r="I24" s="18">
        <v>5687</v>
      </c>
      <c r="J24" s="16">
        <f>I24 - H24</f>
        <v>5687</v>
      </c>
      <c r="K24" s="10">
        <v>900000</v>
      </c>
      <c r="L24" s="16">
        <v>14</v>
      </c>
      <c r="M24" s="16">
        <f>(J24*K24)/(1024*1024)</f>
        <v>4881.1912536621094</v>
      </c>
      <c r="N24" s="16">
        <f>(J24*K24*L24)/(1024*1024)</f>
        <v>68336.677551269531</v>
      </c>
    </row>
    <row r="25" spans="1:14" x14ac:dyDescent="0.35">
      <c r="A25" s="18">
        <v>23</v>
      </c>
      <c r="B25" s="16" t="s">
        <v>86</v>
      </c>
      <c r="C25" s="14" t="s">
        <v>102</v>
      </c>
      <c r="D25" s="17" t="s">
        <v>33</v>
      </c>
      <c r="E25" s="16" t="s">
        <v>41</v>
      </c>
      <c r="F25" s="16" t="s">
        <v>39</v>
      </c>
      <c r="G25" s="16" t="s">
        <v>35</v>
      </c>
      <c r="H25" s="16"/>
      <c r="I25" s="18">
        <v>1309</v>
      </c>
      <c r="J25" s="16">
        <f t="shared" ref="J25:J32" si="7">I25 - H25</f>
        <v>1309</v>
      </c>
      <c r="K25" s="10">
        <v>375000</v>
      </c>
      <c r="L25" s="16">
        <v>14</v>
      </c>
      <c r="M25" s="16">
        <f t="shared" si="5"/>
        <v>468.13488006591797</v>
      </c>
      <c r="N25" s="16">
        <f t="shared" si="6"/>
        <v>6553.8883209228516</v>
      </c>
    </row>
    <row r="26" spans="1:14" x14ac:dyDescent="0.35">
      <c r="A26" s="18">
        <v>24</v>
      </c>
      <c r="B26" s="16" t="s">
        <v>87</v>
      </c>
      <c r="C26" s="14" t="s">
        <v>103</v>
      </c>
      <c r="D26" s="17" t="s">
        <v>33</v>
      </c>
      <c r="E26" s="16" t="s">
        <v>41</v>
      </c>
      <c r="F26" s="16" t="s">
        <v>39</v>
      </c>
      <c r="G26" s="16" t="s">
        <v>35</v>
      </c>
      <c r="H26" s="16"/>
      <c r="I26" s="18">
        <v>1177</v>
      </c>
      <c r="J26" s="16">
        <f t="shared" si="7"/>
        <v>1177</v>
      </c>
      <c r="K26" s="10">
        <v>50000</v>
      </c>
      <c r="L26" s="16">
        <v>14</v>
      </c>
      <c r="M26" s="16">
        <f t="shared" si="5"/>
        <v>56.123733520507813</v>
      </c>
      <c r="N26" s="16">
        <f t="shared" si="6"/>
        <v>785.73226928710938</v>
      </c>
    </row>
    <row r="27" spans="1:14" ht="29" x14ac:dyDescent="0.35">
      <c r="A27" s="18">
        <v>25</v>
      </c>
      <c r="B27" s="16" t="s">
        <v>88</v>
      </c>
      <c r="C27" s="14" t="s">
        <v>106</v>
      </c>
      <c r="D27" s="17" t="s">
        <v>33</v>
      </c>
      <c r="E27" s="16" t="s">
        <v>41</v>
      </c>
      <c r="F27" s="16" t="s">
        <v>39</v>
      </c>
      <c r="G27" s="16" t="s">
        <v>35</v>
      </c>
      <c r="H27" s="16"/>
      <c r="I27" s="18">
        <v>707</v>
      </c>
      <c r="J27" s="16">
        <f>I27 - H27</f>
        <v>707</v>
      </c>
      <c r="K27" s="10">
        <v>20000</v>
      </c>
      <c r="L27" s="16">
        <v>14</v>
      </c>
      <c r="M27" s="16">
        <f>(J27*K27)/(1024*1024)</f>
        <v>13.484954833984375</v>
      </c>
      <c r="N27" s="16">
        <f>(J27*K27*L27)/(1024*1024)</f>
        <v>188.78936767578125</v>
      </c>
    </row>
    <row r="28" spans="1:14" x14ac:dyDescent="0.35">
      <c r="A28" s="18">
        <v>26</v>
      </c>
      <c r="B28" s="16" t="s">
        <v>89</v>
      </c>
      <c r="C28" s="14" t="s">
        <v>105</v>
      </c>
      <c r="D28" s="17" t="s">
        <v>33</v>
      </c>
      <c r="E28" s="16" t="s">
        <v>41</v>
      </c>
      <c r="F28" s="16" t="s">
        <v>39</v>
      </c>
      <c r="G28" s="16" t="s">
        <v>35</v>
      </c>
      <c r="H28" s="16"/>
      <c r="I28" s="18">
        <v>7185</v>
      </c>
      <c r="J28" s="16">
        <f t="shared" si="7"/>
        <v>7185</v>
      </c>
      <c r="K28" s="10">
        <v>20000</v>
      </c>
      <c r="L28" s="16">
        <v>14</v>
      </c>
      <c r="M28" s="16">
        <f t="shared" si="5"/>
        <v>137.04299926757813</v>
      </c>
      <c r="N28" s="16">
        <f t="shared" si="6"/>
        <v>1918.6019897460938</v>
      </c>
    </row>
    <row r="29" spans="1:14" x14ac:dyDescent="0.35">
      <c r="A29" s="18">
        <v>27</v>
      </c>
      <c r="B29" s="16" t="s">
        <v>90</v>
      </c>
      <c r="C29" s="14" t="s">
        <v>107</v>
      </c>
      <c r="D29" s="17" t="s">
        <v>33</v>
      </c>
      <c r="E29" s="16" t="s">
        <v>41</v>
      </c>
      <c r="F29" s="16" t="s">
        <v>39</v>
      </c>
      <c r="G29" s="16" t="s">
        <v>35</v>
      </c>
      <c r="H29" s="16"/>
      <c r="I29" s="18">
        <v>5699</v>
      </c>
      <c r="J29" s="16">
        <f t="shared" si="7"/>
        <v>5699</v>
      </c>
      <c r="K29" s="10">
        <v>20000</v>
      </c>
      <c r="L29" s="16">
        <v>14</v>
      </c>
      <c r="M29" s="16">
        <f t="shared" si="5"/>
        <v>108.69979858398438</v>
      </c>
      <c r="N29" s="16">
        <f t="shared" si="6"/>
        <v>1521.7971801757813</v>
      </c>
    </row>
    <row r="30" spans="1:14" ht="29" x14ac:dyDescent="0.35">
      <c r="A30" s="18">
        <v>28</v>
      </c>
      <c r="B30" s="16" t="s">
        <v>91</v>
      </c>
      <c r="C30" s="14" t="s">
        <v>108</v>
      </c>
      <c r="D30" s="17" t="s">
        <v>33</v>
      </c>
      <c r="E30" s="16" t="s">
        <v>41</v>
      </c>
      <c r="F30" s="16" t="s">
        <v>39</v>
      </c>
      <c r="G30" s="16" t="s">
        <v>35</v>
      </c>
      <c r="H30" s="16"/>
      <c r="I30" s="18">
        <v>391</v>
      </c>
      <c r="J30" s="16">
        <f t="shared" si="7"/>
        <v>391</v>
      </c>
      <c r="K30" s="10">
        <v>20000</v>
      </c>
      <c r="L30" s="16">
        <v>14</v>
      </c>
      <c r="M30" s="16">
        <f t="shared" si="5"/>
        <v>7.457733154296875</v>
      </c>
      <c r="N30" s="16">
        <f t="shared" si="6"/>
        <v>104.40826416015625</v>
      </c>
    </row>
    <row r="31" spans="1:14" x14ac:dyDescent="0.35">
      <c r="A31" s="18">
        <v>29</v>
      </c>
      <c r="B31" s="16" t="s">
        <v>92</v>
      </c>
      <c r="C31" s="14" t="s">
        <v>110</v>
      </c>
      <c r="D31" s="17" t="s">
        <v>33</v>
      </c>
      <c r="E31" s="16" t="s">
        <v>41</v>
      </c>
      <c r="F31" s="16" t="s">
        <v>39</v>
      </c>
      <c r="G31" s="16" t="s">
        <v>35</v>
      </c>
      <c r="H31" s="16"/>
      <c r="I31" s="18">
        <v>6782</v>
      </c>
      <c r="J31" s="16">
        <f>I31 - H31</f>
        <v>6782</v>
      </c>
      <c r="K31" s="10">
        <v>50000</v>
      </c>
      <c r="L31" s="16">
        <v>14</v>
      </c>
      <c r="M31" s="16">
        <f>(J31*K31)/(1024*1024)</f>
        <v>323.39096069335938</v>
      </c>
      <c r="N31" s="16">
        <f>(J31*K31*L31)/(1024*1024)</f>
        <v>4527.4734497070313</v>
      </c>
    </row>
    <row r="32" spans="1:14" x14ac:dyDescent="0.35">
      <c r="A32" s="18">
        <v>30</v>
      </c>
      <c r="B32" s="16" t="s">
        <v>93</v>
      </c>
      <c r="C32" s="14" t="s">
        <v>109</v>
      </c>
      <c r="D32" s="17" t="s">
        <v>33</v>
      </c>
      <c r="E32" s="16" t="s">
        <v>41</v>
      </c>
      <c r="F32" s="16" t="s">
        <v>39</v>
      </c>
      <c r="G32" s="16" t="s">
        <v>35</v>
      </c>
      <c r="H32" s="16"/>
      <c r="I32" s="18">
        <v>438</v>
      </c>
      <c r="J32" s="16">
        <f t="shared" si="7"/>
        <v>438</v>
      </c>
      <c r="K32" s="10">
        <v>20000</v>
      </c>
      <c r="L32" s="16">
        <v>14</v>
      </c>
      <c r="M32" s="16">
        <f t="shared" si="5"/>
        <v>8.35418701171875</v>
      </c>
      <c r="N32" s="16">
        <f t="shared" si="6"/>
        <v>116.9586181640625</v>
      </c>
    </row>
    <row r="33" spans="1:15" x14ac:dyDescent="0.35">
      <c r="A33" s="18">
        <v>31</v>
      </c>
      <c r="B33" s="16" t="s">
        <v>94</v>
      </c>
      <c r="C33" s="14" t="s">
        <v>111</v>
      </c>
      <c r="D33" s="17" t="s">
        <v>33</v>
      </c>
      <c r="E33" s="16" t="s">
        <v>41</v>
      </c>
      <c r="F33" s="16" t="s">
        <v>39</v>
      </c>
      <c r="G33" s="16" t="s">
        <v>35</v>
      </c>
      <c r="H33" s="16"/>
      <c r="I33" s="18">
        <v>602</v>
      </c>
      <c r="J33" s="16">
        <f t="shared" ref="J33:J38" si="8">I33 - H33</f>
        <v>602</v>
      </c>
      <c r="K33" s="10">
        <v>375000</v>
      </c>
      <c r="L33" s="16">
        <v>14</v>
      </c>
      <c r="M33" s="16">
        <f t="shared" ref="M33:M38" si="9">(J33*K33)/(1024*1024)</f>
        <v>215.29197692871094</v>
      </c>
      <c r="N33" s="16">
        <f t="shared" ref="N33:N38" si="10">(J33*K33*L33)/(1024*1024)</f>
        <v>3014.0876770019531</v>
      </c>
    </row>
    <row r="34" spans="1:15" x14ac:dyDescent="0.35">
      <c r="A34" s="18">
        <v>32</v>
      </c>
      <c r="B34" s="16" t="s">
        <v>95</v>
      </c>
      <c r="C34" s="14" t="s">
        <v>112</v>
      </c>
      <c r="D34" s="17" t="s">
        <v>33</v>
      </c>
      <c r="E34" s="16" t="s">
        <v>41</v>
      </c>
      <c r="F34" s="16" t="s">
        <v>39</v>
      </c>
      <c r="G34" s="16" t="s">
        <v>35</v>
      </c>
      <c r="H34" s="16"/>
      <c r="I34" s="18">
        <v>1418</v>
      </c>
      <c r="J34" s="16">
        <f t="shared" si="8"/>
        <v>1418</v>
      </c>
      <c r="K34" s="10">
        <v>50000</v>
      </c>
      <c r="L34" s="16">
        <v>14</v>
      </c>
      <c r="M34" s="16">
        <f t="shared" si="9"/>
        <v>67.615509033203125</v>
      </c>
      <c r="N34" s="16">
        <f t="shared" si="10"/>
        <v>946.61712646484375</v>
      </c>
    </row>
    <row r="35" spans="1:15" x14ac:dyDescent="0.35">
      <c r="A35" s="18">
        <v>33</v>
      </c>
      <c r="B35" s="12" t="s">
        <v>43</v>
      </c>
      <c r="C35" s="16" t="s">
        <v>96</v>
      </c>
      <c r="D35" s="13" t="s">
        <v>42</v>
      </c>
      <c r="E35" s="12" t="s">
        <v>33</v>
      </c>
      <c r="F35" s="12" t="s">
        <v>39</v>
      </c>
      <c r="G35" s="12" t="s">
        <v>35</v>
      </c>
      <c r="H35" s="12"/>
      <c r="I35" s="18">
        <v>92</v>
      </c>
      <c r="J35" s="12">
        <f t="shared" si="8"/>
        <v>92</v>
      </c>
      <c r="K35" s="18">
        <v>10284</v>
      </c>
      <c r="L35" s="12">
        <v>14</v>
      </c>
      <c r="M35" s="12">
        <f t="shared" si="9"/>
        <v>0.9022979736328125</v>
      </c>
      <c r="N35" s="12">
        <f t="shared" si="10"/>
        <v>12.632171630859375</v>
      </c>
    </row>
    <row r="36" spans="1:15" x14ac:dyDescent="0.35">
      <c r="A36" s="18">
        <v>34</v>
      </c>
      <c r="B36" s="12" t="s">
        <v>44</v>
      </c>
      <c r="C36" s="16" t="s">
        <v>97</v>
      </c>
      <c r="D36" s="13" t="s">
        <v>42</v>
      </c>
      <c r="E36" s="12" t="s">
        <v>33</v>
      </c>
      <c r="F36" s="12" t="s">
        <v>39</v>
      </c>
      <c r="G36" s="12" t="s">
        <v>35</v>
      </c>
      <c r="H36" s="12"/>
      <c r="I36" s="18">
        <v>193</v>
      </c>
      <c r="J36" s="12">
        <f t="shared" si="8"/>
        <v>193</v>
      </c>
      <c r="K36" s="18">
        <v>100</v>
      </c>
      <c r="L36" s="12">
        <v>14</v>
      </c>
      <c r="M36" s="12">
        <f t="shared" si="9"/>
        <v>1.8405914306640625E-2</v>
      </c>
      <c r="N36" s="12">
        <f t="shared" si="10"/>
        <v>0.25768280029296875</v>
      </c>
    </row>
    <row r="37" spans="1:15" ht="29" x14ac:dyDescent="0.35">
      <c r="A37" s="18">
        <v>35</v>
      </c>
      <c r="B37" s="16" t="s">
        <v>45</v>
      </c>
      <c r="C37" s="16" t="s">
        <v>98</v>
      </c>
      <c r="D37" s="17" t="s">
        <v>40</v>
      </c>
      <c r="E37" s="16" t="s">
        <v>33</v>
      </c>
      <c r="F37" s="16" t="s">
        <v>39</v>
      </c>
      <c r="G37" s="16" t="s">
        <v>35</v>
      </c>
      <c r="H37" s="16"/>
      <c r="I37" s="14">
        <v>131</v>
      </c>
      <c r="J37" s="16">
        <f t="shared" si="8"/>
        <v>131</v>
      </c>
      <c r="K37" s="15">
        <v>10</v>
      </c>
      <c r="L37" s="16">
        <v>14</v>
      </c>
      <c r="M37" s="16">
        <f t="shared" si="9"/>
        <v>1.2493133544921875E-3</v>
      </c>
      <c r="N37" s="16">
        <f t="shared" si="10"/>
        <v>1.7490386962890625E-2</v>
      </c>
    </row>
    <row r="38" spans="1:15" s="23" customFormat="1" ht="29" x14ac:dyDescent="0.35">
      <c r="A38" s="18">
        <v>36</v>
      </c>
      <c r="B38" s="19" t="s">
        <v>37</v>
      </c>
      <c r="C38" s="19" t="s">
        <v>113</v>
      </c>
      <c r="D38" s="20" t="s">
        <v>33</v>
      </c>
      <c r="E38" s="19" t="s">
        <v>38</v>
      </c>
      <c r="F38" s="19" t="s">
        <v>39</v>
      </c>
      <c r="G38" s="19" t="s">
        <v>35</v>
      </c>
      <c r="H38" s="19"/>
      <c r="I38" s="21">
        <v>4096</v>
      </c>
      <c r="J38" s="19">
        <f t="shared" si="8"/>
        <v>4096</v>
      </c>
      <c r="K38" s="22">
        <v>150</v>
      </c>
      <c r="L38" s="19">
        <v>14</v>
      </c>
      <c r="M38" s="19">
        <f t="shared" si="9"/>
        <v>0.5859375</v>
      </c>
      <c r="N38" s="19">
        <f t="shared" si="10"/>
        <v>8.203125</v>
      </c>
    </row>
    <row r="39" spans="1:15" x14ac:dyDescent="0.35">
      <c r="A39" s="8"/>
      <c r="B39" s="8"/>
      <c r="C39" s="8"/>
      <c r="D39" s="9"/>
      <c r="E39" s="8"/>
      <c r="F39" s="8"/>
      <c r="G39" s="8"/>
      <c r="H39" s="8"/>
      <c r="I39" s="8"/>
      <c r="J39" s="12"/>
      <c r="K39" s="10"/>
      <c r="L39" s="12"/>
      <c r="M39" s="12"/>
      <c r="N39" s="12"/>
    </row>
    <row r="40" spans="1:15" x14ac:dyDescent="0.35">
      <c r="A40" s="8"/>
      <c r="B40" s="8"/>
      <c r="C40" s="8"/>
      <c r="D40" s="9"/>
      <c r="E40" s="8"/>
      <c r="F40" s="8"/>
      <c r="G40" s="8"/>
      <c r="H40" s="8"/>
      <c r="I40" s="8"/>
      <c r="J40" s="12"/>
      <c r="K40" s="10"/>
      <c r="L40" s="12"/>
      <c r="M40" s="12"/>
      <c r="N40" s="12"/>
    </row>
    <row r="41" spans="1:15" ht="29" x14ac:dyDescent="0.35">
      <c r="A41" s="3"/>
      <c r="B41" s="4" t="s">
        <v>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4">
        <f>SUM(M3:M40)</f>
        <v>6822.1703612009687</v>
      </c>
      <c r="N41" s="4">
        <f>SUM(N3:N40)</f>
        <v>95510.385056813553</v>
      </c>
    </row>
    <row r="42" spans="1:15" x14ac:dyDescent="0.35">
      <c r="L42" s="11" t="s">
        <v>114</v>
      </c>
      <c r="M42" s="11"/>
      <c r="N42" s="11">
        <f>N41/1024</f>
        <v>93.271860407044485</v>
      </c>
      <c r="O42" s="11" t="s">
        <v>36</v>
      </c>
    </row>
    <row r="43" spans="1:15" s="24" customFormat="1" x14ac:dyDescent="0.35">
      <c r="C43" s="25"/>
      <c r="I43" s="25"/>
      <c r="J43" s="25"/>
      <c r="K43" s="26"/>
    </row>
    <row r="44" spans="1:15" s="24" customFormat="1" x14ac:dyDescent="0.35">
      <c r="C44" s="25"/>
      <c r="I44" s="25"/>
      <c r="J44" s="25"/>
      <c r="K44" s="26"/>
    </row>
    <row r="46" spans="1:15" x14ac:dyDescent="0.35">
      <c r="A46" s="5" t="s">
        <v>19</v>
      </c>
      <c r="B46" s="32" t="s">
        <v>21</v>
      </c>
      <c r="C46" s="33"/>
      <c r="D46" s="34"/>
      <c r="H46" s="30" t="s">
        <v>22</v>
      </c>
      <c r="I46" s="30"/>
      <c r="J46" s="30"/>
      <c r="K46" s="30"/>
      <c r="L46" s="30"/>
    </row>
    <row r="47" spans="1:15" ht="28.5" customHeight="1" x14ac:dyDescent="0.35">
      <c r="A47" s="6"/>
      <c r="B47" s="6" t="s">
        <v>23</v>
      </c>
      <c r="C47" s="31" t="s">
        <v>24</v>
      </c>
      <c r="D47" s="31"/>
      <c r="H47" s="6" t="s">
        <v>23</v>
      </c>
      <c r="I47" s="31" t="s">
        <v>25</v>
      </c>
      <c r="J47" s="31"/>
      <c r="K47" s="31"/>
      <c r="L47" s="31"/>
    </row>
    <row r="48" spans="1:15" ht="39.75" customHeight="1" x14ac:dyDescent="0.35">
      <c r="A48" s="6"/>
      <c r="B48" s="6" t="s">
        <v>20</v>
      </c>
      <c r="C48" s="31" t="s">
        <v>26</v>
      </c>
      <c r="D48" s="31"/>
      <c r="H48" s="6" t="s">
        <v>20</v>
      </c>
      <c r="I48" s="31" t="s">
        <v>27</v>
      </c>
      <c r="J48" s="31"/>
      <c r="K48" s="31"/>
      <c r="L48" s="31"/>
    </row>
  </sheetData>
  <mergeCells count="11">
    <mergeCell ref="H46:L46"/>
    <mergeCell ref="I47:L47"/>
    <mergeCell ref="I48:L48"/>
    <mergeCell ref="B46:D46"/>
    <mergeCell ref="C47:D47"/>
    <mergeCell ref="C48:D48"/>
    <mergeCell ref="E1:E2"/>
    <mergeCell ref="C1:C2"/>
    <mergeCell ref="B1:B2"/>
    <mergeCell ref="D1:D2"/>
    <mergeCell ref="A1:A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E981A308D9B4A97712D994BC8EE93" ma:contentTypeVersion="" ma:contentTypeDescription="Create a new document." ma:contentTypeScope="" ma:versionID="c1266807711ead729ee0f7173f8b0545">
  <xsd:schema xmlns:xsd="http://www.w3.org/2001/XMLSchema" xmlns:xs="http://www.w3.org/2001/XMLSchema" xmlns:p="http://schemas.microsoft.com/office/2006/metadata/properties" xmlns:ns2="877dfa16-47f6-4e9a-a2ac-59213f3b01cd" targetNamespace="http://schemas.microsoft.com/office/2006/metadata/properties" ma:root="true" ma:fieldsID="c10b0f9dabaa73f5b5020474a15abbf9" ns2:_="">
    <xsd:import namespace="877dfa16-47f6-4e9a-a2ac-59213f3b01c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dfa16-47f6-4e9a-a2ac-59213f3b01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91567CE-7ECC-4D31-A3B6-91585966EF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1500C6-971F-4234-AC8F-5B83B4F8D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dfa16-47f6-4e9a-a2ac-59213f3b0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D25A02-6AF2-4FEB-AFA3-48F11EE2979D}">
  <ds:schemaRefs>
    <ds:schemaRef ds:uri="http://schemas.microsoft.com/office/2006/metadata/properties"/>
    <ds:schemaRef ds:uri="877dfa16-47f6-4e9a-a2ac-59213f3b01c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Server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Sarika  Kaushal</dc:creator>
  <cp:lastModifiedBy>Ajit, Padmalatha</cp:lastModifiedBy>
  <dcterms:created xsi:type="dcterms:W3CDTF">2016-03-09T01:48:34Z</dcterms:created>
  <dcterms:modified xsi:type="dcterms:W3CDTF">2021-05-20T16:05:01Z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0x010100497E981A308D9B4A97712D994BC8EE93</vt:lpwstr>
  </property>
  <property fmtid="{D5CDD505-2E9C-101B-9397-08002B2CF9AE}" pid="3" name="_dlc_DocIdItemGuid">
    <vt:lpwstr>d092104a-b16d-4372-b346-a8084e0bbcea</vt:lpwstr>
  </property>
</Properties>
</file>