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ser\Desktop\Data Science\Excel\"/>
    </mc:Choice>
  </mc:AlternateContent>
  <xr:revisionPtr revIDLastSave="0" documentId="13_ncr:1_{49F84C9C-66EA-42E0-81EB-87901C7FB528}" xr6:coauthVersionLast="47" xr6:coauthVersionMax="47" xr10:uidLastSave="{00000000-0000-0000-0000-000000000000}"/>
  <bookViews>
    <workbookView xWindow="-120" yWindow="-120" windowWidth="20730" windowHeight="11160" activeTab="4" xr2:uid="{75A33D28-FB7B-4134-BF83-7846BC6C9D76}"/>
  </bookViews>
  <sheets>
    <sheet name="DATASET" sheetId="1" r:id="rId1"/>
    <sheet name="ICONS &amp; COLOURS " sheetId="2" r:id="rId2"/>
    <sheet name="Sheet1" sheetId="6" r:id="rId3"/>
    <sheet name="CALCULATIONS " sheetId="4" r:id="rId4"/>
    <sheet name="DASHOBAORD" sheetId="5" r:id="rId5"/>
  </sheets>
  <externalReferences>
    <externalReference r:id="rId6"/>
  </externalReferences>
  <definedNames>
    <definedName name="_xlcn.WorksheetConnection_Book3Table11" hidden="1">[1]!Table1[#Data]</definedName>
    <definedName name="_xlcn.WorksheetConnection_PERSONALFINANCEDATASETS.xlsxTable11" hidden="1">Table1[]</definedName>
    <definedName name="Balance">'CALCULATIONS '!$H$8</definedName>
    <definedName name="cashloan">'CALCULATIONS '!$C$25</definedName>
    <definedName name="Clothes">'CALCULATIONS '!$C$27</definedName>
    <definedName name="dwd">'CALCULATIONS '!$C$15</definedName>
    <definedName name="ent">'CALCULATIONS '!$C$26</definedName>
    <definedName name="exp">'CALCULATIONS '!$D$4</definedName>
    <definedName name="Groc">'CALCULATIONS '!$C$28</definedName>
    <definedName name="Income">'CALCULATIONS '!$H$6</definedName>
    <definedName name="john">'CALCULATIONS '!$B$4</definedName>
    <definedName name="MaxCredit">'CALCULATIONS '!$H$17</definedName>
    <definedName name="MaxDebit">'CALCULATIONS '!$G$17</definedName>
    <definedName name="Rent">'CALCULATIONS '!$C$29</definedName>
    <definedName name="Slicer_Month_Number">#N/A</definedName>
    <definedName name="Slicer_short_date">#N/A</definedName>
    <definedName name="Spending">'CALCULATIONS '!$H$7</definedName>
    <definedName name="teach">'CALCULATIONS '!$C$16</definedName>
    <definedName name="yt">'CALCULATIONS '!$C$17</definedName>
  </definedNames>
  <calcPr calcId="191029"/>
  <pivotCaches>
    <pivotCache cacheId="0" r:id="rId7"/>
    <pivotCache cacheId="1" r:id="rId8"/>
  </pivotCaches>
  <extLst>
    <ext xmlns:x14="http://schemas.microsoft.com/office/spreadsheetml/2009/9/main" uri="{876F7934-8845-4945-9796-88D515C7AA90}">
      <x14:pivotCaches>
        <pivotCache cacheId="2"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1" name="Table1 1" connection="WorksheetConnection_PERSONAL FINANCE DATASETS.xlsx!Table1"/>
          <x15:modelTable id="Table1-80decb22-4ea2-4ea9-abdf-76dc5d85ecb3" name="Table1" connection="WorksheetConnection_Book3!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5" l="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K487" i="1"/>
  <c r="J487" i="1"/>
  <c r="I487" i="1"/>
  <c r="K486" i="1"/>
  <c r="J486" i="1"/>
  <c r="I486" i="1"/>
  <c r="K485" i="1"/>
  <c r="J485" i="1"/>
  <c r="I485" i="1"/>
  <c r="K484" i="1"/>
  <c r="J484" i="1"/>
  <c r="I484" i="1"/>
  <c r="K483" i="1"/>
  <c r="J483" i="1"/>
  <c r="I483" i="1"/>
  <c r="K482" i="1"/>
  <c r="J482" i="1"/>
  <c r="I482" i="1"/>
  <c r="K481" i="1"/>
  <c r="J481" i="1"/>
  <c r="I481" i="1"/>
  <c r="K480" i="1"/>
  <c r="J480" i="1"/>
  <c r="I480" i="1"/>
  <c r="K479" i="1"/>
  <c r="J479" i="1"/>
  <c r="I479" i="1"/>
  <c r="K478" i="1"/>
  <c r="J478" i="1"/>
  <c r="I478" i="1"/>
  <c r="K477" i="1"/>
  <c r="J477" i="1"/>
  <c r="I477" i="1"/>
  <c r="K476" i="1"/>
  <c r="J476" i="1"/>
  <c r="I476" i="1"/>
  <c r="K475" i="1"/>
  <c r="J475" i="1"/>
  <c r="I475" i="1"/>
  <c r="K474" i="1"/>
  <c r="J474" i="1"/>
  <c r="I474" i="1"/>
  <c r="K473" i="1"/>
  <c r="J473" i="1"/>
  <c r="I473" i="1"/>
  <c r="K472" i="1"/>
  <c r="J472" i="1"/>
  <c r="I472" i="1"/>
  <c r="K471" i="1"/>
  <c r="J471" i="1"/>
  <c r="I471" i="1"/>
  <c r="K470" i="1"/>
  <c r="J470" i="1"/>
  <c r="I470" i="1"/>
  <c r="K469" i="1"/>
  <c r="J469" i="1"/>
  <c r="I469" i="1"/>
  <c r="K468" i="1"/>
  <c r="J468" i="1"/>
  <c r="I468" i="1"/>
  <c r="K467" i="1"/>
  <c r="J467" i="1"/>
  <c r="I467" i="1"/>
  <c r="K466" i="1"/>
  <c r="J466" i="1"/>
  <c r="I466" i="1"/>
  <c r="K465" i="1"/>
  <c r="J465" i="1"/>
  <c r="I465" i="1"/>
  <c r="K464" i="1"/>
  <c r="J464" i="1"/>
  <c r="I464" i="1"/>
  <c r="K463" i="1"/>
  <c r="J463" i="1"/>
  <c r="I463" i="1"/>
  <c r="K462" i="1"/>
  <c r="J462" i="1"/>
  <c r="I462" i="1"/>
  <c r="K461" i="1"/>
  <c r="J461" i="1"/>
  <c r="I461" i="1"/>
  <c r="K460" i="1"/>
  <c r="J460" i="1"/>
  <c r="I460" i="1"/>
  <c r="K459" i="1"/>
  <c r="J459" i="1"/>
  <c r="I459" i="1"/>
  <c r="K458" i="1"/>
  <c r="J458" i="1"/>
  <c r="I458" i="1"/>
  <c r="K457" i="1"/>
  <c r="J457" i="1"/>
  <c r="I457" i="1"/>
  <c r="K456" i="1"/>
  <c r="J456" i="1"/>
  <c r="I456" i="1"/>
  <c r="K455" i="1"/>
  <c r="J455" i="1"/>
  <c r="I455" i="1"/>
  <c r="K454" i="1"/>
  <c r="J454" i="1"/>
  <c r="I454" i="1"/>
  <c r="K453" i="1"/>
  <c r="J453" i="1"/>
  <c r="I453" i="1"/>
  <c r="K452" i="1"/>
  <c r="J452" i="1"/>
  <c r="I452" i="1"/>
  <c r="K451" i="1"/>
  <c r="J451" i="1"/>
  <c r="I451" i="1"/>
  <c r="K450" i="1"/>
  <c r="J450" i="1"/>
  <c r="I450" i="1"/>
  <c r="K449" i="1"/>
  <c r="J449" i="1"/>
  <c r="I449" i="1"/>
  <c r="K448" i="1"/>
  <c r="J448" i="1"/>
  <c r="I448" i="1"/>
  <c r="K447" i="1"/>
  <c r="J447" i="1"/>
  <c r="I447" i="1"/>
  <c r="K446" i="1"/>
  <c r="J446" i="1"/>
  <c r="I446" i="1"/>
  <c r="K445" i="1"/>
  <c r="J445" i="1"/>
  <c r="I445" i="1"/>
  <c r="K444" i="1"/>
  <c r="J444" i="1"/>
  <c r="I444" i="1"/>
  <c r="K443" i="1"/>
  <c r="J443" i="1"/>
  <c r="I443" i="1"/>
  <c r="K442" i="1"/>
  <c r="J442" i="1"/>
  <c r="I442" i="1"/>
  <c r="K441" i="1"/>
  <c r="J441" i="1"/>
  <c r="I441" i="1"/>
  <c r="K440" i="1"/>
  <c r="J440" i="1"/>
  <c r="I440" i="1"/>
  <c r="K439" i="1"/>
  <c r="J439" i="1"/>
  <c r="I439" i="1"/>
  <c r="K438" i="1"/>
  <c r="J438" i="1"/>
  <c r="I438" i="1"/>
  <c r="K437" i="1"/>
  <c r="J437" i="1"/>
  <c r="I437" i="1"/>
  <c r="K436" i="1"/>
  <c r="J436" i="1"/>
  <c r="I436" i="1"/>
  <c r="K435" i="1"/>
  <c r="J435" i="1"/>
  <c r="I435" i="1"/>
  <c r="K434" i="1"/>
  <c r="J434" i="1"/>
  <c r="I434" i="1"/>
  <c r="K433" i="1"/>
  <c r="J433" i="1"/>
  <c r="I433" i="1"/>
  <c r="K432" i="1"/>
  <c r="J432" i="1"/>
  <c r="I432" i="1"/>
  <c r="K431" i="1"/>
  <c r="J431" i="1"/>
  <c r="I431" i="1"/>
  <c r="K430" i="1"/>
  <c r="J430" i="1"/>
  <c r="I430" i="1"/>
  <c r="K429" i="1"/>
  <c r="J429" i="1"/>
  <c r="I429" i="1"/>
  <c r="K428" i="1"/>
  <c r="J428" i="1"/>
  <c r="I428" i="1"/>
  <c r="K427" i="1"/>
  <c r="J427" i="1"/>
  <c r="I427" i="1"/>
  <c r="K426" i="1"/>
  <c r="J426" i="1"/>
  <c r="I426" i="1"/>
  <c r="K425" i="1"/>
  <c r="J425" i="1"/>
  <c r="I425" i="1"/>
  <c r="K424" i="1"/>
  <c r="J424" i="1"/>
  <c r="I424" i="1"/>
  <c r="K423" i="1"/>
  <c r="J423" i="1"/>
  <c r="I423" i="1"/>
  <c r="K422" i="1"/>
  <c r="J422" i="1"/>
  <c r="I422" i="1"/>
  <c r="K421" i="1"/>
  <c r="J421" i="1"/>
  <c r="I421" i="1"/>
  <c r="K420" i="1"/>
  <c r="J420" i="1"/>
  <c r="I420" i="1"/>
  <c r="K419" i="1"/>
  <c r="J419" i="1"/>
  <c r="I419" i="1"/>
  <c r="K418" i="1"/>
  <c r="J418" i="1"/>
  <c r="I418" i="1"/>
  <c r="K417" i="1"/>
  <c r="J417" i="1"/>
  <c r="I417" i="1"/>
  <c r="K416" i="1"/>
  <c r="J416" i="1"/>
  <c r="I416" i="1"/>
  <c r="K415" i="1"/>
  <c r="J415" i="1"/>
  <c r="I415" i="1"/>
  <c r="K414" i="1"/>
  <c r="J414" i="1"/>
  <c r="I414" i="1"/>
  <c r="K413" i="1"/>
  <c r="J413" i="1"/>
  <c r="I413" i="1"/>
  <c r="K412" i="1"/>
  <c r="J412" i="1"/>
  <c r="I412" i="1"/>
  <c r="K411" i="1"/>
  <c r="J411" i="1"/>
  <c r="I411" i="1"/>
  <c r="K410" i="1"/>
  <c r="J410" i="1"/>
  <c r="I410" i="1"/>
  <c r="K409" i="1"/>
  <c r="J409" i="1"/>
  <c r="I409" i="1"/>
  <c r="K408" i="1"/>
  <c r="J408" i="1"/>
  <c r="I408" i="1"/>
  <c r="K407" i="1"/>
  <c r="J407" i="1"/>
  <c r="I407" i="1"/>
  <c r="K406" i="1"/>
  <c r="J406" i="1"/>
  <c r="I406" i="1"/>
  <c r="K405" i="1"/>
  <c r="J405" i="1"/>
  <c r="I405" i="1"/>
  <c r="K404" i="1"/>
  <c r="J404" i="1"/>
  <c r="I404" i="1"/>
  <c r="K403" i="1"/>
  <c r="J403" i="1"/>
  <c r="I403" i="1"/>
  <c r="K402" i="1"/>
  <c r="J402" i="1"/>
  <c r="I402" i="1"/>
  <c r="K401" i="1"/>
  <c r="J401" i="1"/>
  <c r="I401" i="1"/>
  <c r="K400" i="1"/>
  <c r="J400" i="1"/>
  <c r="I400" i="1"/>
  <c r="K399" i="1"/>
  <c r="J399" i="1"/>
  <c r="I399" i="1"/>
  <c r="K398" i="1"/>
  <c r="J398" i="1"/>
  <c r="I398" i="1"/>
  <c r="K397" i="1"/>
  <c r="J397" i="1"/>
  <c r="I397" i="1"/>
  <c r="K396" i="1"/>
  <c r="J396" i="1"/>
  <c r="I396" i="1"/>
  <c r="K395" i="1"/>
  <c r="J395" i="1"/>
  <c r="I395" i="1"/>
  <c r="K394" i="1"/>
  <c r="J394" i="1"/>
  <c r="I394" i="1"/>
  <c r="K393" i="1"/>
  <c r="J393" i="1"/>
  <c r="I393" i="1"/>
  <c r="K392" i="1"/>
  <c r="J392" i="1"/>
  <c r="I392" i="1"/>
  <c r="K391" i="1"/>
  <c r="J391" i="1"/>
  <c r="I391" i="1"/>
  <c r="K390" i="1"/>
  <c r="J390" i="1"/>
  <c r="I390" i="1"/>
  <c r="K389" i="1"/>
  <c r="J389" i="1"/>
  <c r="I389" i="1"/>
  <c r="K388" i="1"/>
  <c r="J388" i="1"/>
  <c r="I388" i="1"/>
  <c r="K387" i="1"/>
  <c r="J387" i="1"/>
  <c r="I387" i="1"/>
  <c r="K386" i="1"/>
  <c r="J386" i="1"/>
  <c r="I386" i="1"/>
  <c r="K385" i="1"/>
  <c r="J385" i="1"/>
  <c r="I385" i="1"/>
  <c r="K384" i="1"/>
  <c r="J384" i="1"/>
  <c r="I384" i="1"/>
  <c r="K383" i="1"/>
  <c r="J383" i="1"/>
  <c r="I383" i="1"/>
  <c r="K382" i="1"/>
  <c r="J382" i="1"/>
  <c r="I382" i="1"/>
  <c r="K381" i="1"/>
  <c r="J381" i="1"/>
  <c r="I381" i="1"/>
  <c r="K380" i="1"/>
  <c r="J380" i="1"/>
  <c r="I380" i="1"/>
  <c r="K379" i="1"/>
  <c r="J379" i="1"/>
  <c r="I379" i="1"/>
  <c r="K378" i="1"/>
  <c r="J378" i="1"/>
  <c r="I378" i="1"/>
  <c r="K377" i="1"/>
  <c r="J377" i="1"/>
  <c r="I377" i="1"/>
  <c r="K376" i="1"/>
  <c r="J376" i="1"/>
  <c r="I376" i="1"/>
  <c r="K375" i="1"/>
  <c r="J375" i="1"/>
  <c r="I375" i="1"/>
  <c r="K374" i="1"/>
  <c r="J374" i="1"/>
  <c r="I374" i="1"/>
  <c r="K373" i="1"/>
  <c r="J373" i="1"/>
  <c r="I373" i="1"/>
  <c r="K372" i="1"/>
  <c r="J372" i="1"/>
  <c r="I372" i="1"/>
  <c r="K371" i="1"/>
  <c r="J371" i="1"/>
  <c r="I371" i="1"/>
  <c r="K370" i="1"/>
  <c r="J370" i="1"/>
  <c r="I370" i="1"/>
  <c r="K369" i="1"/>
  <c r="J369" i="1"/>
  <c r="I369" i="1"/>
  <c r="K368" i="1"/>
  <c r="J368" i="1"/>
  <c r="I368" i="1"/>
  <c r="K367" i="1"/>
  <c r="J367" i="1"/>
  <c r="I367" i="1"/>
  <c r="K366" i="1"/>
  <c r="J366" i="1"/>
  <c r="I366" i="1"/>
  <c r="K365" i="1"/>
  <c r="J365" i="1"/>
  <c r="I365" i="1"/>
  <c r="K364" i="1"/>
  <c r="J364" i="1"/>
  <c r="I364" i="1"/>
  <c r="K363" i="1"/>
  <c r="J363" i="1"/>
  <c r="I363" i="1"/>
  <c r="K362" i="1"/>
  <c r="J362" i="1"/>
  <c r="I362" i="1"/>
  <c r="K361" i="1"/>
  <c r="J361" i="1"/>
  <c r="I361" i="1"/>
  <c r="K360" i="1"/>
  <c r="J360" i="1"/>
  <c r="I360" i="1"/>
  <c r="K359" i="1"/>
  <c r="J359" i="1"/>
  <c r="I359" i="1"/>
  <c r="K358" i="1"/>
  <c r="J358" i="1"/>
  <c r="I358" i="1"/>
  <c r="K357" i="1"/>
  <c r="J357" i="1"/>
  <c r="I357" i="1"/>
  <c r="K356" i="1"/>
  <c r="J356" i="1"/>
  <c r="I356" i="1"/>
  <c r="K355" i="1"/>
  <c r="J355" i="1"/>
  <c r="I355" i="1"/>
  <c r="K354" i="1"/>
  <c r="J354" i="1"/>
  <c r="I354" i="1"/>
  <c r="K353" i="1"/>
  <c r="J353" i="1"/>
  <c r="I353" i="1"/>
  <c r="K352" i="1"/>
  <c r="J352" i="1"/>
  <c r="I352" i="1"/>
  <c r="K351" i="1"/>
  <c r="J351" i="1"/>
  <c r="I351" i="1"/>
  <c r="K350" i="1"/>
  <c r="J350" i="1"/>
  <c r="I350" i="1"/>
  <c r="K349" i="1"/>
  <c r="J349" i="1"/>
  <c r="I349" i="1"/>
  <c r="K348" i="1"/>
  <c r="J348" i="1"/>
  <c r="I348" i="1"/>
  <c r="K347" i="1"/>
  <c r="J347" i="1"/>
  <c r="I347" i="1"/>
  <c r="K346" i="1"/>
  <c r="J346" i="1"/>
  <c r="I346" i="1"/>
  <c r="K345" i="1"/>
  <c r="J345" i="1"/>
  <c r="I345" i="1"/>
  <c r="K344" i="1"/>
  <c r="J344" i="1"/>
  <c r="I344" i="1"/>
  <c r="K343" i="1"/>
  <c r="J343" i="1"/>
  <c r="I343" i="1"/>
  <c r="K342" i="1"/>
  <c r="J342" i="1"/>
  <c r="I342" i="1"/>
  <c r="K341" i="1"/>
  <c r="J341" i="1"/>
  <c r="I341" i="1"/>
  <c r="K340" i="1"/>
  <c r="J340" i="1"/>
  <c r="I340" i="1"/>
  <c r="K339" i="1"/>
  <c r="J339" i="1"/>
  <c r="I339" i="1"/>
  <c r="K338" i="1"/>
  <c r="J338" i="1"/>
  <c r="I338" i="1"/>
  <c r="K337" i="1"/>
  <c r="J337" i="1"/>
  <c r="I337" i="1"/>
  <c r="K336" i="1"/>
  <c r="J336" i="1"/>
  <c r="I336" i="1"/>
  <c r="K335" i="1"/>
  <c r="J335" i="1"/>
  <c r="I335" i="1"/>
  <c r="K334" i="1"/>
  <c r="J334" i="1"/>
  <c r="I334" i="1"/>
  <c r="K333" i="1"/>
  <c r="J333" i="1"/>
  <c r="I333" i="1"/>
  <c r="K332" i="1"/>
  <c r="J332" i="1"/>
  <c r="I332" i="1"/>
  <c r="K331" i="1"/>
  <c r="J331" i="1"/>
  <c r="I331" i="1"/>
  <c r="K330" i="1"/>
  <c r="J330" i="1"/>
  <c r="I330" i="1"/>
  <c r="K329" i="1"/>
  <c r="J329" i="1"/>
  <c r="I329" i="1"/>
  <c r="K328" i="1"/>
  <c r="J328" i="1"/>
  <c r="I328" i="1"/>
  <c r="K327" i="1"/>
  <c r="J327" i="1"/>
  <c r="I327" i="1"/>
  <c r="K326" i="1"/>
  <c r="J326" i="1"/>
  <c r="I326" i="1"/>
  <c r="K325" i="1"/>
  <c r="J325" i="1"/>
  <c r="I325" i="1"/>
  <c r="K324" i="1"/>
  <c r="J324" i="1"/>
  <c r="I324" i="1"/>
  <c r="K323" i="1"/>
  <c r="J323" i="1"/>
  <c r="I323" i="1"/>
  <c r="K322" i="1"/>
  <c r="J322" i="1"/>
  <c r="I322" i="1"/>
  <c r="K321" i="1"/>
  <c r="J321" i="1"/>
  <c r="I321" i="1"/>
  <c r="K320" i="1"/>
  <c r="J320" i="1"/>
  <c r="I320" i="1"/>
  <c r="K319" i="1"/>
  <c r="J319" i="1"/>
  <c r="I319" i="1"/>
  <c r="K318" i="1"/>
  <c r="J318" i="1"/>
  <c r="I318" i="1"/>
  <c r="K317" i="1"/>
  <c r="J317" i="1"/>
  <c r="I317" i="1"/>
  <c r="K316" i="1"/>
  <c r="J316" i="1"/>
  <c r="I316" i="1"/>
  <c r="K315" i="1"/>
  <c r="J315" i="1"/>
  <c r="I315" i="1"/>
  <c r="K314" i="1"/>
  <c r="J314" i="1"/>
  <c r="I314" i="1"/>
  <c r="K313" i="1"/>
  <c r="J313" i="1"/>
  <c r="I313" i="1"/>
  <c r="K312" i="1"/>
  <c r="J312" i="1"/>
  <c r="I312" i="1"/>
  <c r="K311" i="1"/>
  <c r="J311" i="1"/>
  <c r="I311" i="1"/>
  <c r="K310" i="1"/>
  <c r="J310" i="1"/>
  <c r="I310" i="1"/>
  <c r="K309" i="1"/>
  <c r="J309" i="1"/>
  <c r="I309" i="1"/>
  <c r="K308" i="1"/>
  <c r="J308" i="1"/>
  <c r="I308" i="1"/>
  <c r="K307" i="1"/>
  <c r="J307" i="1"/>
  <c r="I307" i="1"/>
  <c r="K306" i="1"/>
  <c r="J306" i="1"/>
  <c r="I306" i="1"/>
  <c r="K305" i="1"/>
  <c r="J305" i="1"/>
  <c r="I305" i="1"/>
  <c r="K304" i="1"/>
  <c r="J304" i="1"/>
  <c r="I304" i="1"/>
  <c r="K303" i="1"/>
  <c r="J303" i="1"/>
  <c r="I303" i="1"/>
  <c r="K302" i="1"/>
  <c r="J302" i="1"/>
  <c r="I302" i="1"/>
  <c r="K301" i="1"/>
  <c r="J301" i="1"/>
  <c r="I301" i="1"/>
  <c r="K300" i="1"/>
  <c r="J300" i="1"/>
  <c r="I300" i="1"/>
  <c r="K299" i="1"/>
  <c r="J299" i="1"/>
  <c r="I299" i="1"/>
  <c r="K298" i="1"/>
  <c r="J298" i="1"/>
  <c r="I298" i="1"/>
  <c r="K297" i="1"/>
  <c r="J297" i="1"/>
  <c r="I297" i="1"/>
  <c r="K296" i="1"/>
  <c r="J296" i="1"/>
  <c r="I296" i="1"/>
  <c r="K295" i="1"/>
  <c r="J295" i="1"/>
  <c r="I295" i="1"/>
  <c r="K294" i="1"/>
  <c r="J294" i="1"/>
  <c r="I294" i="1"/>
  <c r="K293" i="1"/>
  <c r="J293" i="1"/>
  <c r="I293" i="1"/>
  <c r="K292" i="1"/>
  <c r="J292" i="1"/>
  <c r="I292" i="1"/>
  <c r="K291" i="1"/>
  <c r="J291" i="1"/>
  <c r="I291" i="1"/>
  <c r="K290" i="1"/>
  <c r="J290" i="1"/>
  <c r="I290" i="1"/>
  <c r="K289" i="1"/>
  <c r="J289" i="1"/>
  <c r="I289" i="1"/>
  <c r="K288" i="1"/>
  <c r="J288" i="1"/>
  <c r="I288" i="1"/>
  <c r="K287" i="1"/>
  <c r="J287" i="1"/>
  <c r="I287" i="1"/>
  <c r="K286" i="1"/>
  <c r="J286" i="1"/>
  <c r="I286" i="1"/>
  <c r="K285" i="1"/>
  <c r="J285" i="1"/>
  <c r="I285" i="1"/>
  <c r="K284" i="1"/>
  <c r="J284" i="1"/>
  <c r="I284" i="1"/>
  <c r="K283" i="1"/>
  <c r="J283" i="1"/>
  <c r="I283" i="1"/>
  <c r="K282" i="1"/>
  <c r="J282" i="1"/>
  <c r="I282" i="1"/>
  <c r="K281" i="1"/>
  <c r="J281" i="1"/>
  <c r="I281" i="1"/>
  <c r="K280" i="1"/>
  <c r="J280" i="1"/>
  <c r="I280" i="1"/>
  <c r="K279" i="1"/>
  <c r="J279" i="1"/>
  <c r="I279" i="1"/>
  <c r="K278" i="1"/>
  <c r="J278" i="1"/>
  <c r="I278" i="1"/>
  <c r="K277" i="1"/>
  <c r="J277" i="1"/>
  <c r="I277" i="1"/>
  <c r="K276" i="1"/>
  <c r="J276" i="1"/>
  <c r="I276" i="1"/>
  <c r="K275" i="1"/>
  <c r="J275" i="1"/>
  <c r="I275" i="1"/>
  <c r="K274" i="1"/>
  <c r="J274" i="1"/>
  <c r="I274" i="1"/>
  <c r="K273" i="1"/>
  <c r="J273" i="1"/>
  <c r="I273" i="1"/>
  <c r="K272" i="1"/>
  <c r="J272" i="1"/>
  <c r="I272" i="1"/>
  <c r="K271" i="1"/>
  <c r="J271" i="1"/>
  <c r="I271" i="1"/>
  <c r="K270" i="1"/>
  <c r="J270" i="1"/>
  <c r="I270" i="1"/>
  <c r="K269" i="1"/>
  <c r="J269" i="1"/>
  <c r="I269" i="1"/>
  <c r="K268" i="1"/>
  <c r="J268" i="1"/>
  <c r="I268" i="1"/>
  <c r="K267" i="1"/>
  <c r="J267" i="1"/>
  <c r="I267" i="1"/>
  <c r="K266" i="1"/>
  <c r="J266" i="1"/>
  <c r="I266" i="1"/>
  <c r="K265" i="1"/>
  <c r="J265" i="1"/>
  <c r="I265" i="1"/>
  <c r="K264" i="1"/>
  <c r="J264" i="1"/>
  <c r="I264" i="1"/>
  <c r="K263" i="1"/>
  <c r="J263" i="1"/>
  <c r="I263" i="1"/>
  <c r="K262" i="1"/>
  <c r="J262" i="1"/>
  <c r="I262" i="1"/>
  <c r="K261" i="1"/>
  <c r="J261" i="1"/>
  <c r="I261" i="1"/>
  <c r="K260" i="1"/>
  <c r="J260" i="1"/>
  <c r="I260" i="1"/>
  <c r="K259" i="1"/>
  <c r="J259" i="1"/>
  <c r="I259" i="1"/>
  <c r="K258" i="1"/>
  <c r="J258" i="1"/>
  <c r="I258" i="1"/>
  <c r="K257" i="1"/>
  <c r="J257" i="1"/>
  <c r="I257" i="1"/>
  <c r="K256" i="1"/>
  <c r="J256" i="1"/>
  <c r="I256" i="1"/>
  <c r="K255" i="1"/>
  <c r="J255" i="1"/>
  <c r="I255" i="1"/>
  <c r="K254" i="1"/>
  <c r="J254" i="1"/>
  <c r="I254" i="1"/>
  <c r="K253" i="1"/>
  <c r="J253" i="1"/>
  <c r="I253" i="1"/>
  <c r="K252" i="1"/>
  <c r="J252" i="1"/>
  <c r="I252" i="1"/>
  <c r="K251" i="1"/>
  <c r="J251" i="1"/>
  <c r="I251" i="1"/>
  <c r="K250" i="1"/>
  <c r="J250" i="1"/>
  <c r="I250" i="1"/>
  <c r="K249" i="1"/>
  <c r="J249" i="1"/>
  <c r="I249" i="1"/>
  <c r="K248" i="1"/>
  <c r="J248" i="1"/>
  <c r="I248" i="1"/>
  <c r="K247" i="1"/>
  <c r="J247" i="1"/>
  <c r="I247" i="1"/>
  <c r="K246" i="1"/>
  <c r="J246" i="1"/>
  <c r="I246" i="1"/>
  <c r="K245" i="1"/>
  <c r="J245" i="1"/>
  <c r="I245" i="1"/>
  <c r="K244" i="1"/>
  <c r="J244" i="1"/>
  <c r="I244" i="1"/>
  <c r="K243" i="1"/>
  <c r="J243" i="1"/>
  <c r="I243" i="1"/>
  <c r="K242" i="1"/>
  <c r="J242" i="1"/>
  <c r="I242" i="1"/>
  <c r="K241" i="1"/>
  <c r="J241" i="1"/>
  <c r="I241" i="1"/>
  <c r="K240" i="1"/>
  <c r="J240" i="1"/>
  <c r="I240" i="1"/>
  <c r="K239" i="1"/>
  <c r="J239" i="1"/>
  <c r="I239" i="1"/>
  <c r="K238" i="1"/>
  <c r="J238" i="1"/>
  <c r="I238" i="1"/>
  <c r="K237" i="1"/>
  <c r="J237" i="1"/>
  <c r="I237" i="1"/>
  <c r="K236" i="1"/>
  <c r="J236" i="1"/>
  <c r="I236" i="1"/>
  <c r="K235" i="1"/>
  <c r="J235" i="1"/>
  <c r="I235" i="1"/>
  <c r="K234" i="1"/>
  <c r="J234" i="1"/>
  <c r="I234" i="1"/>
  <c r="K233" i="1"/>
  <c r="J233" i="1"/>
  <c r="I233" i="1"/>
  <c r="K232" i="1"/>
  <c r="J232" i="1"/>
  <c r="I232" i="1"/>
  <c r="K231" i="1"/>
  <c r="J231" i="1"/>
  <c r="I231" i="1"/>
  <c r="K230" i="1"/>
  <c r="J230" i="1"/>
  <c r="I230" i="1"/>
  <c r="K229" i="1"/>
  <c r="J229" i="1"/>
  <c r="I229" i="1"/>
  <c r="K228" i="1"/>
  <c r="J228" i="1"/>
  <c r="I228" i="1"/>
  <c r="K227" i="1"/>
  <c r="J227" i="1"/>
  <c r="I227" i="1"/>
  <c r="K226" i="1"/>
  <c r="J226" i="1"/>
  <c r="I226" i="1"/>
  <c r="K225" i="1"/>
  <c r="J225" i="1"/>
  <c r="I225" i="1"/>
  <c r="K224" i="1"/>
  <c r="J224" i="1"/>
  <c r="I224" i="1"/>
  <c r="K223" i="1"/>
  <c r="J223" i="1"/>
  <c r="I223" i="1"/>
  <c r="K222" i="1"/>
  <c r="J222" i="1"/>
  <c r="I222" i="1"/>
  <c r="K221" i="1"/>
  <c r="J221" i="1"/>
  <c r="I221" i="1"/>
  <c r="K220" i="1"/>
  <c r="J220" i="1"/>
  <c r="I220" i="1"/>
  <c r="K219" i="1"/>
  <c r="J219" i="1"/>
  <c r="I219" i="1"/>
  <c r="K218" i="1"/>
  <c r="J218" i="1"/>
  <c r="I218" i="1"/>
  <c r="K217" i="1"/>
  <c r="J217" i="1"/>
  <c r="I217" i="1"/>
  <c r="K216" i="1"/>
  <c r="J216" i="1"/>
  <c r="I216" i="1"/>
  <c r="K215" i="1"/>
  <c r="J215" i="1"/>
  <c r="I215" i="1"/>
  <c r="K214" i="1"/>
  <c r="J214" i="1"/>
  <c r="I214" i="1"/>
  <c r="K213" i="1"/>
  <c r="J213" i="1"/>
  <c r="I213" i="1"/>
  <c r="K212" i="1"/>
  <c r="J212" i="1"/>
  <c r="I212" i="1"/>
  <c r="K211" i="1"/>
  <c r="J211" i="1"/>
  <c r="I211" i="1"/>
  <c r="K210" i="1"/>
  <c r="J210" i="1"/>
  <c r="I210" i="1"/>
  <c r="K209" i="1"/>
  <c r="J209" i="1"/>
  <c r="I209" i="1"/>
  <c r="K208" i="1"/>
  <c r="J208" i="1"/>
  <c r="I208" i="1"/>
  <c r="K207" i="1"/>
  <c r="J207" i="1"/>
  <c r="I207" i="1"/>
  <c r="K206" i="1"/>
  <c r="J206" i="1"/>
  <c r="I206" i="1"/>
  <c r="K205" i="1"/>
  <c r="J205" i="1"/>
  <c r="I205" i="1"/>
  <c r="K204" i="1"/>
  <c r="J204" i="1"/>
  <c r="I204" i="1"/>
  <c r="K203" i="1"/>
  <c r="J203" i="1"/>
  <c r="I203" i="1"/>
  <c r="K202" i="1"/>
  <c r="J202" i="1"/>
  <c r="I202" i="1"/>
  <c r="K201" i="1"/>
  <c r="J201" i="1"/>
  <c r="I201" i="1"/>
  <c r="K200" i="1"/>
  <c r="J200" i="1"/>
  <c r="I200" i="1"/>
  <c r="K199" i="1"/>
  <c r="J199" i="1"/>
  <c r="I199" i="1"/>
  <c r="K198" i="1"/>
  <c r="J198" i="1"/>
  <c r="I198" i="1"/>
  <c r="K197" i="1"/>
  <c r="J197" i="1"/>
  <c r="I197" i="1"/>
  <c r="K196" i="1"/>
  <c r="J196" i="1"/>
  <c r="I196" i="1"/>
  <c r="K195" i="1"/>
  <c r="J195" i="1"/>
  <c r="I195" i="1"/>
  <c r="K194" i="1"/>
  <c r="J194" i="1"/>
  <c r="I194" i="1"/>
  <c r="K193" i="1"/>
  <c r="J193" i="1"/>
  <c r="I193" i="1"/>
  <c r="K192" i="1"/>
  <c r="J192" i="1"/>
  <c r="I192" i="1"/>
  <c r="K191" i="1"/>
  <c r="J191" i="1"/>
  <c r="I191" i="1"/>
  <c r="K190" i="1"/>
  <c r="J190" i="1"/>
  <c r="I190" i="1"/>
  <c r="K189" i="1"/>
  <c r="J189" i="1"/>
  <c r="I189" i="1"/>
  <c r="K188" i="1"/>
  <c r="J188" i="1"/>
  <c r="I188" i="1"/>
  <c r="K187" i="1"/>
  <c r="J187" i="1"/>
  <c r="I187" i="1"/>
  <c r="K186" i="1"/>
  <c r="J186" i="1"/>
  <c r="I186" i="1"/>
  <c r="K185" i="1"/>
  <c r="J185" i="1"/>
  <c r="I185" i="1"/>
  <c r="K184" i="1"/>
  <c r="J184" i="1"/>
  <c r="I184" i="1"/>
  <c r="K183" i="1"/>
  <c r="J183" i="1"/>
  <c r="I183" i="1"/>
  <c r="K182" i="1"/>
  <c r="J182" i="1"/>
  <c r="I182" i="1"/>
  <c r="K181" i="1"/>
  <c r="J181" i="1"/>
  <c r="I181" i="1"/>
  <c r="K180" i="1"/>
  <c r="J180" i="1"/>
  <c r="I180" i="1"/>
  <c r="K179" i="1"/>
  <c r="J179" i="1"/>
  <c r="I179" i="1"/>
  <c r="K178" i="1"/>
  <c r="J178" i="1"/>
  <c r="I178" i="1"/>
  <c r="K177" i="1"/>
  <c r="J177" i="1"/>
  <c r="I177" i="1"/>
  <c r="K176" i="1"/>
  <c r="J176" i="1"/>
  <c r="I176" i="1"/>
  <c r="K175" i="1"/>
  <c r="J175" i="1"/>
  <c r="I175" i="1"/>
  <c r="K174" i="1"/>
  <c r="J174" i="1"/>
  <c r="I174" i="1"/>
  <c r="K173" i="1"/>
  <c r="J173" i="1"/>
  <c r="I173" i="1"/>
  <c r="K172" i="1"/>
  <c r="J172" i="1"/>
  <c r="I172" i="1"/>
  <c r="K171" i="1"/>
  <c r="J171" i="1"/>
  <c r="I171" i="1"/>
  <c r="K170" i="1"/>
  <c r="J170" i="1"/>
  <c r="I170" i="1"/>
  <c r="K169" i="1"/>
  <c r="J169" i="1"/>
  <c r="I169" i="1"/>
  <c r="K168" i="1"/>
  <c r="J168" i="1"/>
  <c r="I168" i="1"/>
  <c r="K167" i="1"/>
  <c r="J167" i="1"/>
  <c r="I167" i="1"/>
  <c r="K166" i="1"/>
  <c r="J166" i="1"/>
  <c r="I166" i="1"/>
  <c r="K165" i="1"/>
  <c r="J165" i="1"/>
  <c r="I165" i="1"/>
  <c r="K164" i="1"/>
  <c r="J164" i="1"/>
  <c r="I164" i="1"/>
  <c r="K163" i="1"/>
  <c r="J163" i="1"/>
  <c r="I163" i="1"/>
  <c r="K162" i="1"/>
  <c r="J162" i="1"/>
  <c r="I162" i="1"/>
  <c r="K161" i="1"/>
  <c r="J161" i="1"/>
  <c r="I161" i="1"/>
  <c r="K160" i="1"/>
  <c r="J160" i="1"/>
  <c r="I160" i="1"/>
  <c r="K159" i="1"/>
  <c r="J159" i="1"/>
  <c r="I159" i="1"/>
  <c r="K158" i="1"/>
  <c r="J158" i="1"/>
  <c r="I158" i="1"/>
  <c r="K157" i="1"/>
  <c r="J157" i="1"/>
  <c r="I157" i="1"/>
  <c r="K156" i="1"/>
  <c r="J156" i="1"/>
  <c r="I156" i="1"/>
  <c r="K155" i="1"/>
  <c r="J155" i="1"/>
  <c r="I155" i="1"/>
  <c r="K154" i="1"/>
  <c r="J154" i="1"/>
  <c r="I154" i="1"/>
  <c r="K153" i="1"/>
  <c r="J153" i="1"/>
  <c r="I153" i="1"/>
  <c r="K152" i="1"/>
  <c r="J152" i="1"/>
  <c r="I152" i="1"/>
  <c r="K151" i="1"/>
  <c r="J151" i="1"/>
  <c r="I151" i="1"/>
  <c r="K150" i="1"/>
  <c r="J150" i="1"/>
  <c r="I150" i="1"/>
  <c r="K149" i="1"/>
  <c r="J149" i="1"/>
  <c r="I149" i="1"/>
  <c r="K148" i="1"/>
  <c r="J148" i="1"/>
  <c r="I148" i="1"/>
  <c r="K147" i="1"/>
  <c r="J147" i="1"/>
  <c r="I147" i="1"/>
  <c r="K146" i="1"/>
  <c r="J146" i="1"/>
  <c r="I146" i="1"/>
  <c r="K145" i="1"/>
  <c r="J145" i="1"/>
  <c r="I145" i="1"/>
  <c r="K144" i="1"/>
  <c r="J144" i="1"/>
  <c r="I144" i="1"/>
  <c r="K143" i="1"/>
  <c r="J143" i="1"/>
  <c r="I143" i="1"/>
  <c r="K142" i="1"/>
  <c r="J142" i="1"/>
  <c r="I142" i="1"/>
  <c r="K141" i="1"/>
  <c r="J141" i="1"/>
  <c r="I141" i="1"/>
  <c r="K140" i="1"/>
  <c r="J140" i="1"/>
  <c r="I140" i="1"/>
  <c r="K139" i="1"/>
  <c r="J139" i="1"/>
  <c r="I139" i="1"/>
  <c r="K138" i="1"/>
  <c r="J138" i="1"/>
  <c r="I138" i="1"/>
  <c r="K137" i="1"/>
  <c r="J137" i="1"/>
  <c r="I137" i="1"/>
  <c r="K136" i="1"/>
  <c r="J136" i="1"/>
  <c r="I136" i="1"/>
  <c r="K135" i="1"/>
  <c r="J135" i="1"/>
  <c r="I135" i="1"/>
  <c r="K134" i="1"/>
  <c r="J134" i="1"/>
  <c r="I134" i="1"/>
  <c r="K133" i="1"/>
  <c r="J133" i="1"/>
  <c r="I133" i="1"/>
  <c r="K132" i="1"/>
  <c r="J132" i="1"/>
  <c r="I132" i="1"/>
  <c r="K131" i="1"/>
  <c r="J131" i="1"/>
  <c r="I131" i="1"/>
  <c r="K130" i="1"/>
  <c r="J130" i="1"/>
  <c r="I130" i="1"/>
  <c r="K129" i="1"/>
  <c r="J129" i="1"/>
  <c r="I129" i="1"/>
  <c r="K128" i="1"/>
  <c r="J128" i="1"/>
  <c r="I128" i="1"/>
  <c r="K127" i="1"/>
  <c r="J127" i="1"/>
  <c r="I127" i="1"/>
  <c r="K126" i="1"/>
  <c r="J126" i="1"/>
  <c r="I126" i="1"/>
  <c r="K125" i="1"/>
  <c r="J125" i="1"/>
  <c r="I125" i="1"/>
  <c r="K124" i="1"/>
  <c r="J124" i="1"/>
  <c r="I124" i="1"/>
  <c r="K123" i="1"/>
  <c r="J123" i="1"/>
  <c r="I123" i="1"/>
  <c r="K122" i="1"/>
  <c r="J122" i="1"/>
  <c r="I122" i="1"/>
  <c r="K121" i="1"/>
  <c r="J121" i="1"/>
  <c r="I121" i="1"/>
  <c r="K120" i="1"/>
  <c r="J120" i="1"/>
  <c r="I120" i="1"/>
  <c r="K119" i="1"/>
  <c r="J119" i="1"/>
  <c r="I119" i="1"/>
  <c r="K118" i="1"/>
  <c r="J118" i="1"/>
  <c r="I118" i="1"/>
  <c r="K117" i="1"/>
  <c r="J117" i="1"/>
  <c r="I117" i="1"/>
  <c r="K116" i="1"/>
  <c r="J116" i="1"/>
  <c r="I116" i="1"/>
  <c r="K115" i="1"/>
  <c r="J115" i="1"/>
  <c r="I115" i="1"/>
  <c r="K114" i="1"/>
  <c r="J114" i="1"/>
  <c r="I114" i="1"/>
  <c r="K113" i="1"/>
  <c r="J113" i="1"/>
  <c r="I113" i="1"/>
  <c r="K112" i="1"/>
  <c r="J112" i="1"/>
  <c r="I112" i="1"/>
  <c r="K111" i="1"/>
  <c r="J111" i="1"/>
  <c r="I111" i="1"/>
  <c r="K110" i="1"/>
  <c r="J110" i="1"/>
  <c r="I110" i="1"/>
  <c r="K109" i="1"/>
  <c r="J109" i="1"/>
  <c r="I109" i="1"/>
  <c r="K108" i="1"/>
  <c r="J108" i="1"/>
  <c r="I108" i="1"/>
  <c r="K107" i="1"/>
  <c r="J107" i="1"/>
  <c r="I107" i="1"/>
  <c r="K106" i="1"/>
  <c r="J106" i="1"/>
  <c r="I106" i="1"/>
  <c r="K105" i="1"/>
  <c r="J105" i="1"/>
  <c r="I105" i="1"/>
  <c r="K104" i="1"/>
  <c r="J104" i="1"/>
  <c r="I104" i="1"/>
  <c r="K103" i="1"/>
  <c r="J103" i="1"/>
  <c r="I103" i="1"/>
  <c r="K102" i="1"/>
  <c r="J102" i="1"/>
  <c r="I102" i="1"/>
  <c r="K101" i="1"/>
  <c r="J101" i="1"/>
  <c r="I101" i="1"/>
  <c r="K100" i="1"/>
  <c r="J100" i="1"/>
  <c r="I100" i="1"/>
  <c r="K99" i="1"/>
  <c r="J99" i="1"/>
  <c r="I99" i="1"/>
  <c r="K98" i="1"/>
  <c r="J98" i="1"/>
  <c r="I98" i="1"/>
  <c r="K97" i="1"/>
  <c r="J97" i="1"/>
  <c r="I97" i="1"/>
  <c r="K96" i="1"/>
  <c r="J96" i="1"/>
  <c r="I96" i="1"/>
  <c r="K95" i="1"/>
  <c r="J95" i="1"/>
  <c r="I95" i="1"/>
  <c r="K94" i="1"/>
  <c r="J94" i="1"/>
  <c r="I94" i="1"/>
  <c r="K93" i="1"/>
  <c r="J93" i="1"/>
  <c r="I93" i="1"/>
  <c r="K92" i="1"/>
  <c r="J92" i="1"/>
  <c r="I92" i="1"/>
  <c r="K91" i="1"/>
  <c r="J91" i="1"/>
  <c r="I91" i="1"/>
  <c r="K90" i="1"/>
  <c r="J90" i="1"/>
  <c r="I90" i="1"/>
  <c r="K89" i="1"/>
  <c r="J89" i="1"/>
  <c r="I89" i="1"/>
  <c r="K88" i="1"/>
  <c r="J88" i="1"/>
  <c r="I88" i="1"/>
  <c r="K87" i="1"/>
  <c r="J87" i="1"/>
  <c r="I87" i="1"/>
  <c r="K86" i="1"/>
  <c r="J86" i="1"/>
  <c r="I86" i="1"/>
  <c r="K85" i="1"/>
  <c r="J85" i="1"/>
  <c r="I85" i="1"/>
  <c r="K84" i="1"/>
  <c r="J84" i="1"/>
  <c r="I84" i="1"/>
  <c r="K83" i="1"/>
  <c r="J83" i="1"/>
  <c r="I83" i="1"/>
  <c r="K82" i="1"/>
  <c r="J82" i="1"/>
  <c r="I82" i="1"/>
  <c r="K81" i="1"/>
  <c r="J81" i="1"/>
  <c r="I81" i="1"/>
  <c r="K80" i="1"/>
  <c r="J80" i="1"/>
  <c r="I80" i="1"/>
  <c r="K79" i="1"/>
  <c r="J79" i="1"/>
  <c r="I79" i="1"/>
  <c r="K78" i="1"/>
  <c r="J78" i="1"/>
  <c r="I78" i="1"/>
  <c r="K77" i="1"/>
  <c r="J77" i="1"/>
  <c r="I77" i="1"/>
  <c r="K76" i="1"/>
  <c r="J76" i="1"/>
  <c r="I76" i="1"/>
  <c r="K75" i="1"/>
  <c r="J75" i="1"/>
  <c r="I75" i="1"/>
  <c r="K74" i="1"/>
  <c r="J74" i="1"/>
  <c r="I74" i="1"/>
  <c r="K73" i="1"/>
  <c r="J73" i="1"/>
  <c r="I73" i="1"/>
  <c r="K72" i="1"/>
  <c r="J72" i="1"/>
  <c r="I72" i="1"/>
  <c r="K71" i="1"/>
  <c r="J71" i="1"/>
  <c r="I71" i="1"/>
  <c r="K70" i="1"/>
  <c r="J70" i="1"/>
  <c r="I70" i="1"/>
  <c r="K69" i="1"/>
  <c r="J69" i="1"/>
  <c r="I69" i="1"/>
  <c r="K68" i="1"/>
  <c r="J68" i="1"/>
  <c r="I68" i="1"/>
  <c r="K67" i="1"/>
  <c r="J67" i="1"/>
  <c r="I67" i="1"/>
  <c r="K66" i="1"/>
  <c r="J66" i="1"/>
  <c r="I66" i="1"/>
  <c r="K65" i="1"/>
  <c r="J65" i="1"/>
  <c r="I65" i="1"/>
  <c r="K64" i="1"/>
  <c r="J64" i="1"/>
  <c r="I64" i="1"/>
  <c r="K63" i="1"/>
  <c r="J63" i="1"/>
  <c r="I63" i="1"/>
  <c r="K62" i="1"/>
  <c r="J62" i="1"/>
  <c r="I62" i="1"/>
  <c r="K61" i="1"/>
  <c r="J61" i="1"/>
  <c r="I61" i="1"/>
  <c r="K60" i="1"/>
  <c r="J60" i="1"/>
  <c r="I60" i="1"/>
  <c r="K59" i="1"/>
  <c r="J59" i="1"/>
  <c r="I59" i="1"/>
  <c r="K58" i="1"/>
  <c r="J58" i="1"/>
  <c r="I58" i="1"/>
  <c r="K57" i="1"/>
  <c r="J57" i="1"/>
  <c r="I57" i="1"/>
  <c r="K56" i="1"/>
  <c r="J56" i="1"/>
  <c r="I56" i="1"/>
  <c r="K55" i="1"/>
  <c r="J55" i="1"/>
  <c r="I55" i="1"/>
  <c r="K54" i="1"/>
  <c r="J54" i="1"/>
  <c r="I54" i="1"/>
  <c r="K53" i="1"/>
  <c r="J53" i="1"/>
  <c r="I53" i="1"/>
  <c r="K52" i="1"/>
  <c r="J52" i="1"/>
  <c r="I52" i="1"/>
  <c r="K51" i="1"/>
  <c r="J51" i="1"/>
  <c r="I51" i="1"/>
  <c r="K50" i="1"/>
  <c r="J50" i="1"/>
  <c r="I50" i="1"/>
  <c r="K49" i="1"/>
  <c r="J49" i="1"/>
  <c r="I49" i="1"/>
  <c r="K48" i="1"/>
  <c r="J48" i="1"/>
  <c r="I48" i="1"/>
  <c r="K47" i="1"/>
  <c r="J47" i="1"/>
  <c r="I47" i="1"/>
  <c r="K46" i="1"/>
  <c r="J46" i="1"/>
  <c r="I46" i="1"/>
  <c r="K45" i="1"/>
  <c r="J45" i="1"/>
  <c r="I45" i="1"/>
  <c r="K44" i="1"/>
  <c r="J44" i="1"/>
  <c r="I44" i="1"/>
  <c r="K43" i="1"/>
  <c r="J43" i="1"/>
  <c r="I43" i="1"/>
  <c r="K42" i="1"/>
  <c r="J42" i="1"/>
  <c r="I42" i="1"/>
  <c r="K41" i="1"/>
  <c r="J41" i="1"/>
  <c r="I41" i="1"/>
  <c r="K40" i="1"/>
  <c r="J40" i="1"/>
  <c r="I40" i="1"/>
  <c r="K39" i="1"/>
  <c r="J39" i="1"/>
  <c r="I39" i="1"/>
  <c r="K38" i="1"/>
  <c r="J38" i="1"/>
  <c r="I38" i="1"/>
  <c r="K37" i="1"/>
  <c r="J37" i="1"/>
  <c r="I37" i="1"/>
  <c r="K36" i="1"/>
  <c r="J36" i="1"/>
  <c r="I36" i="1"/>
  <c r="K35" i="1"/>
  <c r="J35" i="1"/>
  <c r="I35" i="1"/>
  <c r="K34" i="1"/>
  <c r="J34" i="1"/>
  <c r="I34" i="1"/>
  <c r="K33" i="1"/>
  <c r="J33" i="1"/>
  <c r="I33" i="1"/>
  <c r="K32" i="1"/>
  <c r="J32" i="1"/>
  <c r="I32" i="1"/>
  <c r="K31" i="1"/>
  <c r="J31" i="1"/>
  <c r="I31" i="1"/>
  <c r="K30" i="1"/>
  <c r="J30" i="1"/>
  <c r="I30" i="1"/>
  <c r="K29" i="1"/>
  <c r="J29" i="1"/>
  <c r="I29" i="1"/>
  <c r="K28" i="1"/>
  <c r="J28" i="1"/>
  <c r="I28" i="1"/>
  <c r="K27" i="1"/>
  <c r="J27" i="1"/>
  <c r="I27" i="1"/>
  <c r="K26" i="1"/>
  <c r="J26" i="1"/>
  <c r="I26" i="1"/>
  <c r="K25" i="1"/>
  <c r="J25" i="1"/>
  <c r="I25" i="1"/>
  <c r="K24" i="1"/>
  <c r="J24" i="1"/>
  <c r="I24" i="1"/>
  <c r="K23" i="1"/>
  <c r="J23" i="1"/>
  <c r="I23" i="1"/>
  <c r="K22" i="1"/>
  <c r="J22" i="1"/>
  <c r="I22" i="1"/>
  <c r="K21" i="1"/>
  <c r="J21" i="1"/>
  <c r="I21" i="1"/>
  <c r="K20" i="1"/>
  <c r="J20" i="1"/>
  <c r="I20" i="1"/>
  <c r="K19" i="1"/>
  <c r="J19" i="1"/>
  <c r="I19" i="1"/>
  <c r="K18" i="1"/>
  <c r="J18" i="1"/>
  <c r="I18" i="1"/>
  <c r="K17" i="1"/>
  <c r="J17" i="1"/>
  <c r="I17" i="1"/>
  <c r="K16" i="1"/>
  <c r="J16" i="1"/>
  <c r="I16" i="1"/>
  <c r="K15" i="1"/>
  <c r="J15" i="1"/>
  <c r="I15" i="1"/>
  <c r="K14" i="1"/>
  <c r="J14" i="1"/>
  <c r="I14" i="1"/>
  <c r="K13" i="1"/>
  <c r="J13" i="1"/>
  <c r="I13" i="1"/>
  <c r="K12" i="1"/>
  <c r="J12" i="1"/>
  <c r="I12" i="1"/>
  <c r="K11" i="1"/>
  <c r="J11" i="1"/>
  <c r="I11" i="1"/>
  <c r="K10" i="1"/>
  <c r="J10" i="1"/>
  <c r="I10" i="1"/>
  <c r="K9" i="1"/>
  <c r="J9" i="1"/>
  <c r="I9" i="1"/>
  <c r="K8" i="1"/>
  <c r="J8" i="1"/>
  <c r="I8" i="1"/>
  <c r="K7" i="1"/>
  <c r="J7" i="1"/>
  <c r="I7" i="1"/>
  <c r="K6" i="1"/>
  <c r="J6" i="1"/>
  <c r="I6" i="1"/>
  <c r="K5" i="1"/>
  <c r="J5" i="1"/>
  <c r="I5" i="1"/>
  <c r="K4" i="1"/>
  <c r="J4" i="1"/>
  <c r="I4" i="1"/>
  <c r="K3" i="1"/>
  <c r="J3" i="1"/>
  <c r="I3" i="1"/>
  <c r="K2" i="1"/>
  <c r="J2" i="1"/>
  <c r="I2" i="1"/>
  <c r="H8" i="4"/>
  <c r="H7" i="4"/>
  <c r="H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76CBA9-4AD6-4F28-9262-45907BE883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B45D705-F70F-4708-8319-4F788367668C}" name="WorksheetConnection_Book3!Table1" type="102" refreshedVersion="7" minRefreshableVersion="5">
    <extLst>
      <ext xmlns:x15="http://schemas.microsoft.com/office/spreadsheetml/2010/11/main" uri="{DE250136-89BD-433C-8126-D09CA5730AF9}">
        <x15:connection id="Table1-80decb22-4ea2-4ea9-abdf-76dc5d85ecb3" autoDelete="1">
          <x15:rangePr sourceName="_xlcn.WorksheetConnection_Book3Table11"/>
        </x15:connection>
      </ext>
    </extLst>
  </connection>
  <connection id="3" xr16:uid="{F2F0A102-0AE6-4FF3-A59C-571959716C82}" name="WorksheetConnection_PERSONAL FINANCE DATASETS.xlsx!Table1" type="102" refreshedVersion="8" minRefreshableVersion="5">
    <extLst>
      <ext xmlns:x15="http://schemas.microsoft.com/office/spreadsheetml/2010/11/main" uri="{DE250136-89BD-433C-8126-D09CA5730AF9}">
        <x15:connection id="Table1 1" autoDelete="1">
          <x15:rangePr sourceName="_xlcn.WorksheetConnection_PERSONALFINANCEDATASETS.xlsxTable11"/>
        </x15:connection>
      </ext>
    </extLst>
  </connection>
</connections>
</file>

<file path=xl/sharedStrings.xml><?xml version="1.0" encoding="utf-8"?>
<sst xmlns="http://schemas.openxmlformats.org/spreadsheetml/2006/main" count="2037" uniqueCount="115">
  <si>
    <t>Date</t>
  </si>
  <si>
    <t>Description</t>
  </si>
  <si>
    <t>Debit</t>
  </si>
  <si>
    <t>Credit</t>
  </si>
  <si>
    <t>Sub-category</t>
  </si>
  <si>
    <t>Category</t>
  </si>
  <si>
    <t>Category Type</t>
  </si>
  <si>
    <t>Month Number</t>
  </si>
  <si>
    <t>Week Day</t>
  </si>
  <si>
    <t>Net Amount</t>
  </si>
  <si>
    <t>Data With Decision</t>
  </si>
  <si>
    <t>Data with Decision</t>
  </si>
  <si>
    <t>Salary</t>
  </si>
  <si>
    <t>Income</t>
  </si>
  <si>
    <t>Drink</t>
  </si>
  <si>
    <t>Coffee</t>
  </si>
  <si>
    <t>Dining Out</t>
  </si>
  <si>
    <t>Expense</t>
  </si>
  <si>
    <t>Estate Mangement</t>
  </si>
  <si>
    <t>Rent</t>
  </si>
  <si>
    <t>Living Expenses</t>
  </si>
  <si>
    <t>Financail upgrade</t>
  </si>
  <si>
    <t>Cash loan</t>
  </si>
  <si>
    <t>Transport</t>
  </si>
  <si>
    <t>Green's</t>
  </si>
  <si>
    <t>Groceries</t>
  </si>
  <si>
    <t>Power source</t>
  </si>
  <si>
    <t>Gas/Electrics</t>
  </si>
  <si>
    <t>Fuel</t>
  </si>
  <si>
    <t>Cinemas</t>
  </si>
  <si>
    <t>Entertainment</t>
  </si>
  <si>
    <t>Discretionary</t>
  </si>
  <si>
    <t>Fashionistas</t>
  </si>
  <si>
    <t>Clothes</t>
  </si>
  <si>
    <t>Burger</t>
  </si>
  <si>
    <t>Restaurant</t>
  </si>
  <si>
    <t>Uba</t>
  </si>
  <si>
    <t>Taxi</t>
  </si>
  <si>
    <t>Onlne earning</t>
  </si>
  <si>
    <t>YouTube</t>
  </si>
  <si>
    <t>Passive</t>
  </si>
  <si>
    <t>Teachable</t>
  </si>
  <si>
    <t>Phone</t>
  </si>
  <si>
    <t>Sallah give away</t>
  </si>
  <si>
    <t>Gifts</t>
  </si>
  <si>
    <t>Online streaming</t>
  </si>
  <si>
    <t>Suya</t>
  </si>
  <si>
    <t>Oha soup/White soup</t>
  </si>
  <si>
    <t>Orphanage</t>
  </si>
  <si>
    <t>Donation</t>
  </si>
  <si>
    <t>Charity</t>
  </si>
  <si>
    <t>Fueling</t>
  </si>
  <si>
    <t>Trainers</t>
  </si>
  <si>
    <t>Hangingout/Ticket</t>
  </si>
  <si>
    <t>Global Fashion</t>
  </si>
  <si>
    <t>Taken medication</t>
  </si>
  <si>
    <t>Doctor</t>
  </si>
  <si>
    <t>Medical</t>
  </si>
  <si>
    <t>Sport ware</t>
  </si>
  <si>
    <t>Foodary</t>
  </si>
  <si>
    <t>Clubing</t>
  </si>
  <si>
    <t>Home décor</t>
  </si>
  <si>
    <t>Furnishings</t>
  </si>
  <si>
    <t>Feedings</t>
  </si>
  <si>
    <t>Credit Card info</t>
  </si>
  <si>
    <t>Card Holder</t>
  </si>
  <si>
    <t>Card Number</t>
  </si>
  <si>
    <t>Valid Thru</t>
  </si>
  <si>
    <t>JOHN DOE</t>
  </si>
  <si>
    <t>**** **** **** 0000</t>
  </si>
  <si>
    <t>10/26</t>
  </si>
  <si>
    <t>04/01/2025</t>
  </si>
  <si>
    <t xml:space="preserve">BACKGROUND </t>
  </si>
  <si>
    <t>#262626</t>
  </si>
  <si>
    <t xml:space="preserve">CARD </t>
  </si>
  <si>
    <t>GRADIANT</t>
  </si>
  <si>
    <t>#610C9F</t>
  </si>
  <si>
    <t>#8D24CE</t>
  </si>
  <si>
    <t>#A02AC0</t>
  </si>
  <si>
    <t>#CD62DC</t>
  </si>
  <si>
    <t xml:space="preserve">SHAPES </t>
  </si>
  <si>
    <t xml:space="preserve">WITH SHADOWS </t>
  </si>
  <si>
    <t xml:space="preserve">DONUT CHART </t>
  </si>
  <si>
    <t>#FF0000</t>
  </si>
  <si>
    <t xml:space="preserve">RED </t>
  </si>
  <si>
    <t>#92D050</t>
  </si>
  <si>
    <t>GREEN</t>
  </si>
  <si>
    <t xml:space="preserve">COLOURS </t>
  </si>
  <si>
    <t>TEXT</t>
  </si>
  <si>
    <t>#D9D9D9</t>
  </si>
  <si>
    <t xml:space="preserve">SLICERS </t>
  </si>
  <si>
    <t>COLUMN CHART</t>
  </si>
  <si>
    <t>PURPLE</t>
  </si>
  <si>
    <t xml:space="preserve">LIGHT PURPLE </t>
  </si>
  <si>
    <t>Sum of Debit</t>
  </si>
  <si>
    <t>Sum of Credit</t>
  </si>
  <si>
    <t>Sum of Net Amount</t>
  </si>
  <si>
    <t>KPI CARD</t>
  </si>
  <si>
    <t>INCOME</t>
  </si>
  <si>
    <t>SPENDING</t>
  </si>
  <si>
    <t>BALANCE</t>
  </si>
  <si>
    <t>Row Labels</t>
  </si>
  <si>
    <t>Grand Total</t>
  </si>
  <si>
    <t>MONTH TREND</t>
  </si>
  <si>
    <t>Sun</t>
  </si>
  <si>
    <t>Mon</t>
  </si>
  <si>
    <t>Tue</t>
  </si>
  <si>
    <t>Wed</t>
  </si>
  <si>
    <t>Thu</t>
  </si>
  <si>
    <t>Fri</t>
  </si>
  <si>
    <t>Sat</t>
  </si>
  <si>
    <t>Max of Debit</t>
  </si>
  <si>
    <t>Max of Credit</t>
  </si>
  <si>
    <t>short date</t>
  </si>
  <si>
    <t>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</si>
</sst>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_-[$$-409]* #,##0.00_ ;_-[$$-409]* \-#,##0.00\ ;_-[$$-409]* &quot;-&quot;??_ ;_-@_ "/>
    <numFmt numFmtId="165" formatCode="[$-F800]dddd\,\ mmmm\ dd\,\ yyyy"/>
    <numFmt numFmtId="166" formatCode="_(&quot;$&quot;* #,##0_);_(&quot;$&quot;* \(#,##0\);_(&quot;$&quot;* &quot;-&quot;??_);_(@_)"/>
    <numFmt numFmtId="167" formatCode="&quot;$&quot;#,##0"/>
    <numFmt numFmtId="168" formatCode="0,\k"/>
  </numFmts>
  <fonts count="8" x14ac:knownFonts="1">
    <font>
      <sz val="11"/>
      <color theme="1"/>
      <name val="Calibri"/>
      <family val="2"/>
      <scheme val="minor"/>
    </font>
    <font>
      <sz val="11"/>
      <color theme="1"/>
      <name val="Bahnschrift"/>
      <family val="2"/>
    </font>
    <font>
      <sz val="11"/>
      <color theme="0"/>
      <name val="Bahnschrift"/>
      <family val="2"/>
    </font>
    <font>
      <sz val="10"/>
      <color theme="1"/>
      <name val="Bahnschrift"/>
      <family val="2"/>
    </font>
    <font>
      <b/>
      <sz val="18"/>
      <color theme="0" tint="-0.249977111117893"/>
      <name val="Calibri"/>
      <family val="2"/>
      <scheme val="minor"/>
    </font>
    <font>
      <b/>
      <sz val="11"/>
      <color theme="0" tint="-0.249977111117893"/>
      <name val="Calibri"/>
      <family val="2"/>
      <scheme val="minor"/>
    </font>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1" tint="0.14999847407452621"/>
        <bgColor indexed="64"/>
      </patternFill>
    </fill>
    <fill>
      <patternFill patternType="solid">
        <fgColor rgb="FF26262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44" fontId="6" fillId="0" borderId="0" applyFont="0" applyFill="0" applyBorder="0" applyAlignment="0" applyProtection="0"/>
  </cellStyleXfs>
  <cellXfs count="30">
    <xf numFmtId="0" fontId="0" fillId="0" borderId="0" xfId="0"/>
    <xf numFmtId="14" fontId="0" fillId="0" borderId="0" xfId="0" applyNumberFormat="1"/>
    <xf numFmtId="164" fontId="0" fillId="0" borderId="0" xfId="0" applyNumberFormat="1"/>
    <xf numFmtId="0" fontId="1" fillId="2" borderId="0" xfId="0" applyFont="1" applyFill="1" applyAlignment="1">
      <alignment horizontal="center" vertical="center"/>
    </xf>
    <xf numFmtId="0" fontId="2" fillId="3" borderId="0" xfId="0" applyFont="1" applyFill="1" applyAlignment="1">
      <alignment horizontal="center"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65" fontId="3" fillId="2" borderId="1" xfId="0" applyNumberFormat="1" applyFont="1" applyFill="1" applyBorder="1" applyAlignment="1">
      <alignment horizontal="right" vertical="center"/>
    </xf>
    <xf numFmtId="14" fontId="3" fillId="0" borderId="0" xfId="0" applyNumberFormat="1" applyFont="1" applyAlignment="1">
      <alignment horizontal="righ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44" fontId="0" fillId="0" borderId="0" xfId="0" applyNumberFormat="1"/>
    <xf numFmtId="166" fontId="0" fillId="0" borderId="0" xfId="1" applyNumberFormat="1" applyFont="1"/>
    <xf numFmtId="0" fontId="0" fillId="0" borderId="0" xfId="0" pivotButton="1"/>
    <xf numFmtId="0" fontId="0" fillId="0" borderId="0" xfId="0" applyAlignment="1">
      <alignment horizontal="left"/>
    </xf>
    <xf numFmtId="166" fontId="0" fillId="0" borderId="0" xfId="0" pivotButton="1" applyNumberFormat="1"/>
    <xf numFmtId="166" fontId="0" fillId="0" borderId="0" xfId="0" applyNumberFormat="1"/>
    <xf numFmtId="166" fontId="0" fillId="0" borderId="0" xfId="0" applyNumberFormat="1" applyAlignment="1">
      <alignment horizontal="left"/>
    </xf>
    <xf numFmtId="167" fontId="0" fillId="0" borderId="0" xfId="0" applyNumberFormat="1"/>
    <xf numFmtId="168" fontId="0" fillId="0" borderId="0" xfId="0" applyNumberFormat="1"/>
    <xf numFmtId="0" fontId="4" fillId="4" borderId="0" xfId="0" applyFont="1" applyFill="1" applyAlignment="1">
      <alignment horizontal="center"/>
    </xf>
    <xf numFmtId="0" fontId="5" fillId="4" borderId="0" xfId="0" applyFont="1" applyFill="1" applyAlignment="1">
      <alignment horizontal="center"/>
    </xf>
    <xf numFmtId="0" fontId="7" fillId="5" borderId="0" xfId="0" applyFont="1" applyFill="1"/>
  </cellXfs>
  <cellStyles count="2">
    <cellStyle name="Currency" xfId="1" builtinId="4"/>
    <cellStyle name="Normal" xfId="0" builtinId="0"/>
  </cellStyles>
  <dxfs count="225">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4" formatCode="_-[$$-409]* #,##0.00_ ;_-[$$-409]* \-#,##0.00\ ;_-[$$-409]* &quot;-&quot;??_ ;_-@_ "/>
    </dxf>
    <dxf>
      <numFmt numFmtId="0" formatCode="General"/>
    </dxf>
    <dxf>
      <numFmt numFmtId="0" formatCode="General"/>
    </dxf>
    <dxf>
      <numFmt numFmtId="0" formatCode="General"/>
    </dxf>
    <dxf>
      <numFmt numFmtId="167" formatCode="&quot;$&quot;#,##0"/>
    </dxf>
    <dxf>
      <numFmt numFmtId="167" formatCode="&quot;$&quot;#,##0"/>
    </dxf>
    <dxf>
      <numFmt numFmtId="169" formatCode="dd/mm/yyyy"/>
    </dxf>
    <dxf>
      <font>
        <b/>
        <color theme="1"/>
      </font>
      <border>
        <bottom style="thin">
          <color theme="4"/>
        </bottom>
        <vertical/>
        <horizontal/>
      </border>
    </dxf>
    <dxf>
      <font>
        <sz val="12.5"/>
        <color auto="1"/>
      </font>
      <fill>
        <patternFill>
          <bgColor theme="1" tint="0.14996795556505021"/>
        </patternFill>
      </fill>
      <border diagonalUp="0" diagonalDown="0">
        <left/>
        <right/>
        <top/>
        <bottom/>
        <vertical/>
        <horizontal/>
      </border>
    </dxf>
  </dxfs>
  <tableStyles count="1" defaultTableStyle="TableStyleMedium2" defaultPivotStyle="PivotStyleLight16">
    <tableStyle name="Cust" pivot="0" table="0" count="10" xr9:uid="{AEBB35F6-AA70-443C-BAFA-3111B0871781}">
      <tableStyleElement type="wholeTable" dxfId="224"/>
      <tableStyleElement type="headerRow" dxfId="223"/>
    </tableStyle>
  </tableStyles>
  <colors>
    <mruColors>
      <color rgb="FF262626"/>
      <color rgb="FFD9D9D9"/>
      <color rgb="FF610C9F"/>
      <color rgb="FFA02AC0"/>
      <color rgb="FF8D24CE"/>
      <color rgb="FFCD62DC"/>
      <color rgb="FF92D05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patternType="solid">
              <fgColor theme="4" tint="0.59999389629810485"/>
              <bgColor rgb="FF2C2C2C"/>
            </patternFill>
          </fill>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tint="-0.34998626667073579"/>
            <name val="Calibri"/>
            <family val="2"/>
            <scheme val="minor"/>
          </font>
          <fill>
            <patternFill patternType="solid">
              <fgColor rgb="FFFFFFFF"/>
              <bgColor rgb="FF2C2C2C"/>
            </patternFill>
          </fill>
          <border diagonalUp="0" diagonalDown="0">
            <left/>
            <right/>
            <top/>
            <bottom/>
            <vertical/>
            <horizontal/>
          </border>
        </dxf>
      </x14:dxfs>
    </ext>
    <ext xmlns:x14="http://schemas.microsoft.com/office/spreadsheetml/2009/9/main" uri="{EB79DEF2-80B8-43e5-95BD-54CBDDF9020C}">
      <x14:slicerStyles defaultSlicerStyle="Cust">
        <x14:slicerStyle name="Cu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DATASETS.xlsx]CALCULATIONS !PivotTable8</c:name>
    <c:fmtId val="9"/>
  </c:pivotSource>
  <c:chart>
    <c:autoTitleDeleted val="1"/>
    <c:pivotFmts>
      <c:pivotFmt>
        <c:idx val="0"/>
        <c:spPr>
          <a:solidFill>
            <a:schemeClr val="accent1"/>
          </a:solidFill>
          <a:ln w="28575" cap="rnd">
            <a:solidFill>
              <a:srgbClr val="A02A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02A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A02A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507597091640971E-3"/>
          <c:y val="4.9222921681554678E-3"/>
          <c:w val="0.96944444444444444"/>
          <c:h val="0.87177117364475998"/>
        </c:manualLayout>
      </c:layout>
      <c:lineChart>
        <c:grouping val="standard"/>
        <c:varyColors val="0"/>
        <c:ser>
          <c:idx val="0"/>
          <c:order val="0"/>
          <c:tx>
            <c:strRef>
              <c:f>'CALCULATIONS '!$K$16</c:f>
              <c:strCache>
                <c:ptCount val="1"/>
                <c:pt idx="0">
                  <c:v>Total</c:v>
                </c:pt>
              </c:strCache>
            </c:strRef>
          </c:tx>
          <c:spPr>
            <a:ln w="28575" cap="rnd">
              <a:solidFill>
                <a:srgbClr val="A02AC0"/>
              </a:solidFill>
              <a:round/>
            </a:ln>
            <a:effectLst/>
          </c:spPr>
          <c:marker>
            <c:symbol val="none"/>
          </c:marker>
          <c:cat>
            <c:strRef>
              <c:f>'CALCULATIONS '!$J$17:$J$18</c:f>
              <c:strCache>
                <c:ptCount val="1"/>
                <c:pt idx="0">
                  <c:v>10</c:v>
                </c:pt>
              </c:strCache>
            </c:strRef>
          </c:cat>
          <c:val>
            <c:numRef>
              <c:f>'CALCULATIONS '!$K$17:$K$18</c:f>
              <c:numCache>
                <c:formatCode>_("$"* #,##0_);_("$"* \(#,##0\);_("$"* "-"??_);_(@_)</c:formatCode>
                <c:ptCount val="1"/>
                <c:pt idx="0">
                  <c:v>5100</c:v>
                </c:pt>
              </c:numCache>
            </c:numRef>
          </c:val>
          <c:smooth val="0"/>
          <c:extLst>
            <c:ext xmlns:c16="http://schemas.microsoft.com/office/drawing/2014/chart" uri="{C3380CC4-5D6E-409C-BE32-E72D297353CC}">
              <c16:uniqueId val="{00000000-F3ED-491F-9437-DDB4C1648322}"/>
            </c:ext>
          </c:extLst>
        </c:ser>
        <c:dLbls>
          <c:showLegendKey val="0"/>
          <c:showVal val="0"/>
          <c:showCatName val="0"/>
          <c:showSerName val="0"/>
          <c:showPercent val="0"/>
          <c:showBubbleSize val="0"/>
        </c:dLbls>
        <c:smooth val="0"/>
        <c:axId val="2027148480"/>
        <c:axId val="2027148960"/>
      </c:lineChart>
      <c:catAx>
        <c:axId val="2027148480"/>
        <c:scaling>
          <c:orientation val="minMax"/>
        </c:scaling>
        <c:delete val="1"/>
        <c:axPos val="b"/>
        <c:numFmt formatCode="General" sourceLinked="1"/>
        <c:majorTickMark val="none"/>
        <c:minorTickMark val="none"/>
        <c:tickLblPos val="nextTo"/>
        <c:crossAx val="2027148960"/>
        <c:crosses val="autoZero"/>
        <c:auto val="1"/>
        <c:lblAlgn val="ctr"/>
        <c:lblOffset val="100"/>
        <c:noMultiLvlLbl val="0"/>
      </c:catAx>
      <c:valAx>
        <c:axId val="2027148960"/>
        <c:scaling>
          <c:orientation val="minMax"/>
        </c:scaling>
        <c:delete val="1"/>
        <c:axPos val="l"/>
        <c:numFmt formatCode="_(&quot;$&quot;* #,##0_);_(&quot;$&quot;* \(#,##0\);_(&quot;$&quot;* &quot;-&quot;??_);_(@_)" sourceLinked="1"/>
        <c:majorTickMark val="none"/>
        <c:minorTickMark val="none"/>
        <c:tickLblPos val="nextTo"/>
        <c:crossAx val="20271484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DATASETS.xlsx]CALCULATIONS !PivotTable9</c:name>
    <c:fmtId val="7"/>
  </c:pivotSource>
  <c:chart>
    <c:autoTitleDeleted val="1"/>
    <c:pivotFmts>
      <c:pivotFmt>
        <c:idx val="0"/>
        <c:spPr>
          <a:solidFill>
            <a:schemeClr val="accent1"/>
          </a:solidFill>
          <a:ln w="28575" cap="rnd">
            <a:solidFill>
              <a:srgbClr val="A02A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02A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A02A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184091266540518E-2"/>
          <c:y val="0.1424935244787526"/>
          <c:w val="0.77348749803402717"/>
          <c:h val="0.55216320878106329"/>
        </c:manualLayout>
      </c:layout>
      <c:lineChart>
        <c:grouping val="standard"/>
        <c:varyColors val="0"/>
        <c:ser>
          <c:idx val="0"/>
          <c:order val="0"/>
          <c:tx>
            <c:strRef>
              <c:f>'CALCULATIONS '!$L$34</c:f>
              <c:strCache>
                <c:ptCount val="1"/>
                <c:pt idx="0">
                  <c:v>Total</c:v>
                </c:pt>
              </c:strCache>
            </c:strRef>
          </c:tx>
          <c:spPr>
            <a:ln w="28575" cap="rnd">
              <a:solidFill>
                <a:srgbClr val="A02AC0"/>
              </a:solidFill>
              <a:round/>
            </a:ln>
            <a:effectLst/>
          </c:spPr>
          <c:marker>
            <c:symbol val="none"/>
          </c:marker>
          <c:cat>
            <c:strRef>
              <c:f>'CALCULATIONS '!$K$35:$K$36</c:f>
              <c:strCache>
                <c:ptCount val="1"/>
                <c:pt idx="0">
                  <c:v>10</c:v>
                </c:pt>
              </c:strCache>
            </c:strRef>
          </c:cat>
          <c:val>
            <c:numRef>
              <c:f>'CALCULATIONS '!$L$35:$L$36</c:f>
              <c:numCache>
                <c:formatCode>_("$"* #,##0_);_("$"* \(#,##0\);_("$"* "-"??_);_(@_)</c:formatCode>
                <c:ptCount val="1"/>
                <c:pt idx="0">
                  <c:v>3098.7</c:v>
                </c:pt>
              </c:numCache>
            </c:numRef>
          </c:val>
          <c:smooth val="0"/>
          <c:extLst>
            <c:ext xmlns:c16="http://schemas.microsoft.com/office/drawing/2014/chart" uri="{C3380CC4-5D6E-409C-BE32-E72D297353CC}">
              <c16:uniqueId val="{00000000-D780-4A28-B7E5-C7FDE631F654}"/>
            </c:ext>
          </c:extLst>
        </c:ser>
        <c:dLbls>
          <c:showLegendKey val="0"/>
          <c:showVal val="0"/>
          <c:showCatName val="0"/>
          <c:showSerName val="0"/>
          <c:showPercent val="0"/>
          <c:showBubbleSize val="0"/>
        </c:dLbls>
        <c:smooth val="0"/>
        <c:axId val="2027541968"/>
        <c:axId val="2027566928"/>
      </c:lineChart>
      <c:catAx>
        <c:axId val="2027541968"/>
        <c:scaling>
          <c:orientation val="minMax"/>
        </c:scaling>
        <c:delete val="1"/>
        <c:axPos val="b"/>
        <c:numFmt formatCode="General" sourceLinked="1"/>
        <c:majorTickMark val="none"/>
        <c:minorTickMark val="none"/>
        <c:tickLblPos val="nextTo"/>
        <c:crossAx val="2027566928"/>
        <c:crosses val="autoZero"/>
        <c:auto val="1"/>
        <c:lblAlgn val="ctr"/>
        <c:lblOffset val="100"/>
        <c:noMultiLvlLbl val="0"/>
      </c:catAx>
      <c:valAx>
        <c:axId val="2027566928"/>
        <c:scaling>
          <c:orientation val="minMax"/>
        </c:scaling>
        <c:delete val="1"/>
        <c:axPos val="l"/>
        <c:numFmt formatCode="_(&quot;$&quot;* #,##0_);_(&quot;$&quot;* \(#,##0\);_(&quot;$&quot;* &quot;-&quot;??_);_(@_)" sourceLinked="1"/>
        <c:majorTickMark val="none"/>
        <c:minorTickMark val="none"/>
        <c:tickLblPos val="nextTo"/>
        <c:crossAx val="202754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DATASETS.xlsx]CALCULATIONS !PivotTable2</c:name>
    <c:fmtId val="8"/>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8D24CE"/>
          </a:solidFill>
          <a:ln w="19050">
            <a:noFill/>
          </a:ln>
          <a:effectLst/>
        </c:spPr>
        <c:dLbl>
          <c:idx val="0"/>
          <c:layout>
            <c:manualLayout>
              <c:x val="-8.3333281968751019E-2"/>
              <c:y val="-0.195329851889638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C00000"/>
          </a:solidFill>
          <a:ln w="19050">
            <a:noFill/>
          </a:ln>
          <a:effectLst/>
        </c:spPr>
        <c:dLbl>
          <c:idx val="0"/>
          <c:layout>
            <c:manualLayout>
              <c:x val="0.20302529171487232"/>
              <c:y val="-0.192674067802255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92D050"/>
          </a:solidFill>
          <a:ln w="19050">
            <a:noFill/>
          </a:ln>
          <a:effectLst/>
        </c:spPr>
        <c:dLbl>
          <c:idx val="0"/>
          <c:layout>
            <c:manualLayout>
              <c:x val="0.22348031205832866"/>
              <c:y val="0.257692570641227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4525522726294424"/>
          <c:y val="5.4285089968661333E-3"/>
          <c:w val="0.48694827039107763"/>
          <c:h val="0.71805456707584581"/>
        </c:manualLayout>
      </c:layout>
      <c:doughnutChart>
        <c:varyColors val="1"/>
        <c:ser>
          <c:idx val="0"/>
          <c:order val="0"/>
          <c:tx>
            <c:strRef>
              <c:f>'CALCULATIONS '!$C$14</c:f>
              <c:strCache>
                <c:ptCount val="1"/>
                <c:pt idx="0">
                  <c:v>Total</c:v>
                </c:pt>
              </c:strCache>
            </c:strRef>
          </c:tx>
          <c:spPr>
            <a:ln>
              <a:noFill/>
            </a:ln>
          </c:spPr>
          <c:explosion val="3"/>
          <c:dPt>
            <c:idx val="0"/>
            <c:bubble3D val="0"/>
            <c:spPr>
              <a:solidFill>
                <a:srgbClr val="8D24CE"/>
              </a:solidFill>
              <a:ln w="19050">
                <a:noFill/>
              </a:ln>
              <a:effectLst/>
            </c:spPr>
            <c:extLst>
              <c:ext xmlns:c16="http://schemas.microsoft.com/office/drawing/2014/chart" uri="{C3380CC4-5D6E-409C-BE32-E72D297353CC}">
                <c16:uniqueId val="{00000001-2269-49D2-82CD-93BD47BA2432}"/>
              </c:ext>
            </c:extLst>
          </c:dPt>
          <c:dPt>
            <c:idx val="1"/>
            <c:bubble3D val="0"/>
            <c:spPr>
              <a:solidFill>
                <a:srgbClr val="C00000"/>
              </a:solidFill>
              <a:ln w="19050">
                <a:noFill/>
              </a:ln>
              <a:effectLst/>
            </c:spPr>
            <c:extLst>
              <c:ext xmlns:c16="http://schemas.microsoft.com/office/drawing/2014/chart" uri="{C3380CC4-5D6E-409C-BE32-E72D297353CC}">
                <c16:uniqueId val="{00000003-2269-49D2-82CD-93BD47BA2432}"/>
              </c:ext>
            </c:extLst>
          </c:dPt>
          <c:dPt>
            <c:idx val="2"/>
            <c:bubble3D val="0"/>
            <c:spPr>
              <a:solidFill>
                <a:schemeClr val="accent3"/>
              </a:solidFill>
              <a:ln w="19050">
                <a:noFill/>
              </a:ln>
              <a:effectLst/>
            </c:spPr>
            <c:extLst>
              <c:ext xmlns:c16="http://schemas.microsoft.com/office/drawing/2014/chart" uri="{C3380CC4-5D6E-409C-BE32-E72D297353CC}">
                <c16:uniqueId val="{00000005-2269-49D2-82CD-93BD47BA2432}"/>
              </c:ext>
            </c:extLst>
          </c:dPt>
          <c:dLbls>
            <c:dLbl>
              <c:idx val="0"/>
              <c:layout>
                <c:manualLayout>
                  <c:x val="-8.3333281968751019E-2"/>
                  <c:y val="-0.1953298518896385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269-49D2-82CD-93BD47BA2432}"/>
                </c:ext>
              </c:extLst>
            </c:dLbl>
            <c:dLbl>
              <c:idx val="1"/>
              <c:layout>
                <c:manualLayout>
                  <c:x val="0.20302529171487232"/>
                  <c:y val="-0.19267406780225541"/>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269-49D2-82CD-93BD47BA243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 '!$B$15:$B$17</c:f>
              <c:strCache>
                <c:ptCount val="2"/>
                <c:pt idx="0">
                  <c:v>Data with Decision</c:v>
                </c:pt>
                <c:pt idx="1">
                  <c:v>YouTube</c:v>
                </c:pt>
              </c:strCache>
            </c:strRef>
          </c:cat>
          <c:val>
            <c:numRef>
              <c:f>'CALCULATIONS '!$C$15:$C$17</c:f>
              <c:numCache>
                <c:formatCode>_("$"* #,##0_);_("$"* \(#,##0\);_("$"* "-"??_);_(@_)</c:formatCode>
                <c:ptCount val="2"/>
                <c:pt idx="0">
                  <c:v>5000</c:v>
                </c:pt>
                <c:pt idx="1">
                  <c:v>100</c:v>
                </c:pt>
              </c:numCache>
            </c:numRef>
          </c:val>
          <c:extLst>
            <c:ext xmlns:c16="http://schemas.microsoft.com/office/drawing/2014/chart" uri="{C3380CC4-5D6E-409C-BE32-E72D297353CC}">
              <c16:uniqueId val="{00000006-2269-49D2-82CD-93BD47BA2432}"/>
            </c:ext>
          </c:extLst>
        </c:ser>
        <c:dLbls>
          <c:showLegendKey val="0"/>
          <c:showVal val="1"/>
          <c:showCatName val="0"/>
          <c:showSerName val="0"/>
          <c:showPercent val="0"/>
          <c:showBubbleSize val="0"/>
          <c:showLeaderLines val="1"/>
        </c:dLbls>
        <c:firstSliceAng val="128"/>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DATASETS.xlsx]CALCULATIONS !PivotTable5</c:name>
    <c:fmtId val="12"/>
  </c:pivotSource>
  <c:chart>
    <c:autoTitleDeleted val="0"/>
    <c:pivotFmts>
      <c:pivotFmt>
        <c:idx val="0"/>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43276040785955"/>
          <c:y val="0.12664826323256773"/>
          <c:w val="0.77746521140138203"/>
          <c:h val="0.60625898073985429"/>
        </c:manualLayout>
      </c:layout>
      <c:barChart>
        <c:barDir val="col"/>
        <c:grouping val="stacked"/>
        <c:varyColors val="0"/>
        <c:ser>
          <c:idx val="0"/>
          <c:order val="0"/>
          <c:tx>
            <c:strRef>
              <c:f>'CALCULATIONS '!$H$34</c:f>
              <c:strCache>
                <c:ptCount val="1"/>
                <c:pt idx="0">
                  <c:v>Sum of Debit</c:v>
                </c:pt>
              </c:strCache>
            </c:strRef>
          </c:tx>
          <c:spPr>
            <a:solidFill>
              <a:srgbClr val="610C9F"/>
            </a:solidFill>
            <a:ln>
              <a:noFill/>
            </a:ln>
            <a:effectLst/>
          </c:spPr>
          <c:invertIfNegative val="1"/>
          <c:cat>
            <c:strRef>
              <c:f>'CALCULATIONS '!$G$35:$G$42</c:f>
              <c:strCache>
                <c:ptCount val="7"/>
                <c:pt idx="0">
                  <c:v>Sun</c:v>
                </c:pt>
                <c:pt idx="1">
                  <c:v>Mon</c:v>
                </c:pt>
                <c:pt idx="2">
                  <c:v>Tue</c:v>
                </c:pt>
                <c:pt idx="3">
                  <c:v>Wed</c:v>
                </c:pt>
                <c:pt idx="4">
                  <c:v>Thu</c:v>
                </c:pt>
                <c:pt idx="5">
                  <c:v>Fri</c:v>
                </c:pt>
                <c:pt idx="6">
                  <c:v>Sat</c:v>
                </c:pt>
              </c:strCache>
            </c:strRef>
          </c:cat>
          <c:val>
            <c:numRef>
              <c:f>'CALCULATIONS '!$H$35:$H$42</c:f>
              <c:numCache>
                <c:formatCode>0,\k</c:formatCode>
                <c:ptCount val="7"/>
                <c:pt idx="0">
                  <c:v>264.89999999999998</c:v>
                </c:pt>
                <c:pt idx="1">
                  <c:v>205.50000000000003</c:v>
                </c:pt>
                <c:pt idx="2">
                  <c:v>130</c:v>
                </c:pt>
                <c:pt idx="3">
                  <c:v>1250.5</c:v>
                </c:pt>
                <c:pt idx="4">
                  <c:v>20</c:v>
                </c:pt>
                <c:pt idx="5">
                  <c:v>641.79999999999995</c:v>
                </c:pt>
                <c:pt idx="6">
                  <c:v>586</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268E-4AAE-936F-C2D0F339E7F8}"/>
            </c:ext>
          </c:extLst>
        </c:ser>
        <c:ser>
          <c:idx val="1"/>
          <c:order val="1"/>
          <c:tx>
            <c:strRef>
              <c:f>'CALCULATIONS '!$I$34</c:f>
              <c:strCache>
                <c:ptCount val="1"/>
                <c:pt idx="0">
                  <c:v>Sum of Credit</c:v>
                </c:pt>
              </c:strCache>
            </c:strRef>
          </c:tx>
          <c:spPr>
            <a:solidFill>
              <a:srgbClr val="A02AC0"/>
            </a:solidFill>
            <a:ln>
              <a:noFill/>
            </a:ln>
            <a:effectLst/>
          </c:spPr>
          <c:invertIfNegative val="0"/>
          <c:cat>
            <c:strRef>
              <c:f>'CALCULATIONS '!$G$35:$G$42</c:f>
              <c:strCache>
                <c:ptCount val="7"/>
                <c:pt idx="0">
                  <c:v>Sun</c:v>
                </c:pt>
                <c:pt idx="1">
                  <c:v>Mon</c:v>
                </c:pt>
                <c:pt idx="2">
                  <c:v>Tue</c:v>
                </c:pt>
                <c:pt idx="3">
                  <c:v>Wed</c:v>
                </c:pt>
                <c:pt idx="4">
                  <c:v>Thu</c:v>
                </c:pt>
                <c:pt idx="5">
                  <c:v>Fri</c:v>
                </c:pt>
                <c:pt idx="6">
                  <c:v>Sat</c:v>
                </c:pt>
              </c:strCache>
            </c:strRef>
          </c:cat>
          <c:val>
            <c:numRef>
              <c:f>'CALCULATIONS '!$I$35:$I$42</c:f>
              <c:numCache>
                <c:formatCode>0,\k</c:formatCode>
                <c:ptCount val="7"/>
                <c:pt idx="0">
                  <c:v>5000</c:v>
                </c:pt>
                <c:pt idx="1">
                  <c:v>100</c:v>
                </c:pt>
              </c:numCache>
            </c:numRef>
          </c:val>
          <c:extLst>
            <c:ext xmlns:c16="http://schemas.microsoft.com/office/drawing/2014/chart" uri="{C3380CC4-5D6E-409C-BE32-E72D297353CC}">
              <c16:uniqueId val="{00000001-268E-4AAE-936F-C2D0F339E7F8}"/>
            </c:ext>
          </c:extLst>
        </c:ser>
        <c:dLbls>
          <c:showLegendKey val="0"/>
          <c:showVal val="0"/>
          <c:showCatName val="0"/>
          <c:showSerName val="0"/>
          <c:showPercent val="0"/>
          <c:showBubbleSize val="0"/>
        </c:dLbls>
        <c:gapWidth val="150"/>
        <c:overlap val="100"/>
        <c:axId val="291592976"/>
        <c:axId val="291593456"/>
      </c:barChart>
      <c:catAx>
        <c:axId val="291592976"/>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D9D9D9"/>
                </a:solidFill>
                <a:latin typeface="+mn-lt"/>
                <a:ea typeface="+mn-ea"/>
                <a:cs typeface="+mn-cs"/>
              </a:defRPr>
            </a:pPr>
            <a:endParaRPr lang="en-US"/>
          </a:p>
        </c:txPr>
        <c:crossAx val="291593456"/>
        <c:crosses val="autoZero"/>
        <c:auto val="1"/>
        <c:lblAlgn val="ctr"/>
        <c:lblOffset val="100"/>
        <c:noMultiLvlLbl val="0"/>
      </c:catAx>
      <c:valAx>
        <c:axId val="291593456"/>
        <c:scaling>
          <c:orientation val="minMax"/>
        </c:scaling>
        <c:delete val="0"/>
        <c:axPos val="r"/>
        <c:numFmt formatCode="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291592976"/>
        <c:crosses val="autoZero"/>
        <c:crossBetween val="between"/>
      </c:valAx>
      <c:spPr>
        <a:noFill/>
        <a:ln>
          <a:noFill/>
        </a:ln>
        <a:effectLst/>
      </c:spPr>
    </c:plotArea>
    <c:legend>
      <c:legendPos val="r"/>
      <c:layout>
        <c:manualLayout>
          <c:xMode val="edge"/>
          <c:yMode val="edge"/>
          <c:x val="0.15352274715660544"/>
          <c:y val="3.7615193934091601E-2"/>
          <c:w val="0.5354807170800957"/>
          <c:h val="7.2917760279964994E-2"/>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bg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DATASETS.xlsx]CALCULATIONS !PivotTable4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no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no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112641310991552E-2"/>
          <c:y val="0.10730231832918692"/>
          <c:w val="0.80491924692874017"/>
          <c:h val="0.66640423556123263"/>
        </c:manualLayout>
      </c:layout>
      <c:barChart>
        <c:barDir val="col"/>
        <c:grouping val="stacked"/>
        <c:varyColors val="0"/>
        <c:ser>
          <c:idx val="0"/>
          <c:order val="0"/>
          <c:tx>
            <c:strRef>
              <c:f>'CALCULATIONS '!$C$34</c:f>
              <c:strCache>
                <c:ptCount val="1"/>
                <c:pt idx="0">
                  <c:v>Sum of Debit</c:v>
                </c:pt>
              </c:strCache>
            </c:strRef>
          </c:tx>
          <c:spPr>
            <a:solidFill>
              <a:srgbClr val="610C9F"/>
            </a:solidFill>
            <a:ln>
              <a:noFill/>
            </a:ln>
            <a:effectLst/>
          </c:spPr>
          <c:invertIfNegative val="0"/>
          <c:cat>
            <c:strRef>
              <c:f>'CALCULATIONS '!$B$35:$B$36</c:f>
              <c:strCache>
                <c:ptCount val="1"/>
                <c:pt idx="0">
                  <c:v>Oct</c:v>
                </c:pt>
              </c:strCache>
            </c:strRef>
          </c:cat>
          <c:val>
            <c:numRef>
              <c:f>'CALCULATIONS '!$C$35:$C$36</c:f>
              <c:numCache>
                <c:formatCode>0,\k</c:formatCode>
                <c:ptCount val="1"/>
                <c:pt idx="0">
                  <c:v>3098.7</c:v>
                </c:pt>
              </c:numCache>
            </c:numRef>
          </c:val>
          <c:extLst>
            <c:ext xmlns:c16="http://schemas.microsoft.com/office/drawing/2014/chart" uri="{C3380CC4-5D6E-409C-BE32-E72D297353CC}">
              <c16:uniqueId val="{00000000-9051-4E42-87A4-CDE8533EE707}"/>
            </c:ext>
          </c:extLst>
        </c:ser>
        <c:ser>
          <c:idx val="1"/>
          <c:order val="1"/>
          <c:tx>
            <c:strRef>
              <c:f>'CALCULATIONS '!$D$34</c:f>
              <c:strCache>
                <c:ptCount val="1"/>
                <c:pt idx="0">
                  <c:v>Sum of Credit</c:v>
                </c:pt>
              </c:strCache>
            </c:strRef>
          </c:tx>
          <c:spPr>
            <a:solidFill>
              <a:srgbClr val="A02AC0"/>
            </a:solidFill>
            <a:ln>
              <a:noFill/>
            </a:ln>
            <a:effectLst/>
          </c:spPr>
          <c:invertIfNegative val="0"/>
          <c:cat>
            <c:strRef>
              <c:f>'CALCULATIONS '!$B$35:$B$36</c:f>
              <c:strCache>
                <c:ptCount val="1"/>
                <c:pt idx="0">
                  <c:v>Oct</c:v>
                </c:pt>
              </c:strCache>
            </c:strRef>
          </c:cat>
          <c:val>
            <c:numRef>
              <c:f>'CALCULATIONS '!$D$35:$D$36</c:f>
              <c:numCache>
                <c:formatCode>0,\k</c:formatCode>
                <c:ptCount val="1"/>
                <c:pt idx="0">
                  <c:v>5100</c:v>
                </c:pt>
              </c:numCache>
            </c:numRef>
          </c:val>
          <c:extLst>
            <c:ext xmlns:c16="http://schemas.microsoft.com/office/drawing/2014/chart" uri="{C3380CC4-5D6E-409C-BE32-E72D297353CC}">
              <c16:uniqueId val="{00000001-9051-4E42-87A4-CDE8533EE707}"/>
            </c:ext>
          </c:extLst>
        </c:ser>
        <c:dLbls>
          <c:showLegendKey val="0"/>
          <c:showVal val="0"/>
          <c:showCatName val="0"/>
          <c:showSerName val="0"/>
          <c:showPercent val="0"/>
          <c:showBubbleSize val="0"/>
        </c:dLbls>
        <c:gapWidth val="150"/>
        <c:overlap val="100"/>
        <c:axId val="1465094255"/>
        <c:axId val="1465094735"/>
      </c:barChart>
      <c:catAx>
        <c:axId val="1465094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lumMod val="85000"/>
                  </a:schemeClr>
                </a:solidFill>
                <a:latin typeface="+mn-lt"/>
                <a:ea typeface="+mn-ea"/>
                <a:cs typeface="+mn-cs"/>
              </a:defRPr>
            </a:pPr>
            <a:endParaRPr lang="en-US"/>
          </a:p>
        </c:txPr>
        <c:crossAx val="1465094735"/>
        <c:crosses val="autoZero"/>
        <c:auto val="1"/>
        <c:lblAlgn val="ctr"/>
        <c:lblOffset val="100"/>
        <c:noMultiLvlLbl val="0"/>
      </c:catAx>
      <c:valAx>
        <c:axId val="1465094735"/>
        <c:scaling>
          <c:orientation val="minMax"/>
        </c:scaling>
        <c:delete val="0"/>
        <c:axPos val="l"/>
        <c:numFmt formatCode="0,\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lumMod val="85000"/>
                  </a:schemeClr>
                </a:solidFill>
                <a:latin typeface="+mn-lt"/>
                <a:ea typeface="+mn-ea"/>
                <a:cs typeface="+mn-cs"/>
              </a:defRPr>
            </a:pPr>
            <a:endParaRPr lang="en-US"/>
          </a:p>
        </c:txPr>
        <c:crossAx val="1465094255"/>
        <c:crosses val="autoZero"/>
        <c:crossBetween val="between"/>
      </c:valAx>
      <c:spPr>
        <a:noFill/>
        <a:ln w="25400">
          <a:noFill/>
        </a:ln>
        <a:effectLst/>
      </c:spPr>
    </c:plotArea>
    <c:legend>
      <c:legendPos val="r"/>
      <c:layout>
        <c:manualLayout>
          <c:xMode val="edge"/>
          <c:yMode val="edge"/>
          <c:x val="0.13027483026161463"/>
          <c:y val="2.3234753968918415E-2"/>
          <c:w val="0.5130680660561775"/>
          <c:h val="0.15363971460809306"/>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bg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no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8.png"/><Relationship Id="rId18" Type="http://schemas.openxmlformats.org/officeDocument/2006/relationships/image" Target="../media/image11.png"/><Relationship Id="rId3" Type="http://schemas.openxmlformats.org/officeDocument/2006/relationships/image" Target="../media/image2.png"/><Relationship Id="rId21" Type="http://schemas.openxmlformats.org/officeDocument/2006/relationships/chart" Target="../charts/chart5.xml"/><Relationship Id="rId7" Type="http://schemas.openxmlformats.org/officeDocument/2006/relationships/hyperlink" Target="#DASHOBAORD!A1"/><Relationship Id="rId12" Type="http://schemas.openxmlformats.org/officeDocument/2006/relationships/image" Target="../media/image7.png"/><Relationship Id="rId17" Type="http://schemas.openxmlformats.org/officeDocument/2006/relationships/chart" Target="../charts/chart3.xml"/><Relationship Id="rId2" Type="http://schemas.openxmlformats.org/officeDocument/2006/relationships/image" Target="../media/image19.png"/><Relationship Id="rId16" Type="http://schemas.openxmlformats.org/officeDocument/2006/relationships/chart" Target="../charts/chart2.xml"/><Relationship Id="rId20" Type="http://schemas.openxmlformats.org/officeDocument/2006/relationships/chart" Target="../charts/chart4.xml"/><Relationship Id="rId1" Type="http://schemas.openxmlformats.org/officeDocument/2006/relationships/image" Target="../media/image9.png"/><Relationship Id="rId6" Type="http://schemas.openxmlformats.org/officeDocument/2006/relationships/image" Target="../media/image5.png"/><Relationship Id="rId11" Type="http://schemas.openxmlformats.org/officeDocument/2006/relationships/image" Target="../media/image6.png"/><Relationship Id="rId24" Type="http://schemas.openxmlformats.org/officeDocument/2006/relationships/image" Target="../media/image18.png"/><Relationship Id="rId5" Type="http://schemas.openxmlformats.org/officeDocument/2006/relationships/image" Target="../media/image4.png"/><Relationship Id="rId15" Type="http://schemas.openxmlformats.org/officeDocument/2006/relationships/chart" Target="../charts/chart1.xml"/><Relationship Id="rId23" Type="http://schemas.openxmlformats.org/officeDocument/2006/relationships/image" Target="../media/image17.png"/><Relationship Id="rId10" Type="http://schemas.openxmlformats.org/officeDocument/2006/relationships/hyperlink" Target="#DATASET!A1"/><Relationship Id="rId19" Type="http://schemas.openxmlformats.org/officeDocument/2006/relationships/image" Target="../media/image10.png"/><Relationship Id="rId4" Type="http://schemas.openxmlformats.org/officeDocument/2006/relationships/image" Target="../media/image3.png"/><Relationship Id="rId9" Type="http://schemas.openxmlformats.org/officeDocument/2006/relationships/image" Target="../media/image13.png"/><Relationship Id="rId14" Type="http://schemas.openxmlformats.org/officeDocument/2006/relationships/image" Target="../media/image14.png"/><Relationship Id="rId22"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30480</xdr:colOff>
      <xdr:row>1</xdr:row>
      <xdr:rowOff>45720</xdr:rowOff>
    </xdr:from>
    <xdr:to>
      <xdr:col>13</xdr:col>
      <xdr:colOff>121920</xdr:colOff>
      <xdr:row>21</xdr:row>
      <xdr:rowOff>60960</xdr:rowOff>
    </xdr:to>
    <xdr:sp macro="" textlink="">
      <xdr:nvSpPr>
        <xdr:cNvPr id="41" name="Rectangle 40">
          <a:extLst>
            <a:ext uri="{FF2B5EF4-FFF2-40B4-BE49-F238E27FC236}">
              <a16:creationId xmlns:a16="http://schemas.microsoft.com/office/drawing/2014/main" id="{DAED3DE1-6669-414F-A045-07E91CF29C53}"/>
            </a:ext>
          </a:extLst>
        </xdr:cNvPr>
        <xdr:cNvSpPr/>
      </xdr:nvSpPr>
      <xdr:spPr>
        <a:xfrm>
          <a:off x="640080" y="228600"/>
          <a:ext cx="7406640" cy="3672840"/>
        </a:xfrm>
        <a:prstGeom prst="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495300</xdr:colOff>
      <xdr:row>13</xdr:row>
      <xdr:rowOff>74298</xdr:rowOff>
    </xdr:from>
    <xdr:to>
      <xdr:col>5</xdr:col>
      <xdr:colOff>251460</xdr:colOff>
      <xdr:row>14</xdr:row>
      <xdr:rowOff>152596</xdr:rowOff>
    </xdr:to>
    <xdr:grpSp>
      <xdr:nvGrpSpPr>
        <xdr:cNvPr id="2" name="Group 1">
          <a:extLst>
            <a:ext uri="{FF2B5EF4-FFF2-40B4-BE49-F238E27FC236}">
              <a16:creationId xmlns:a16="http://schemas.microsoft.com/office/drawing/2014/main" id="{30593411-3D2A-476C-B998-AAC06AC18E4A}"/>
            </a:ext>
          </a:extLst>
        </xdr:cNvPr>
        <xdr:cNvGrpSpPr/>
      </xdr:nvGrpSpPr>
      <xdr:grpSpPr>
        <a:xfrm>
          <a:off x="2933700" y="2655573"/>
          <a:ext cx="365760" cy="268798"/>
          <a:chOff x="6316980" y="2895600"/>
          <a:chExt cx="381000" cy="312420"/>
        </a:xfrm>
      </xdr:grpSpPr>
      <xdr:sp macro="" textlink="">
        <xdr:nvSpPr>
          <xdr:cNvPr id="3" name="Rectangle: Rounded Corners 2">
            <a:extLst>
              <a:ext uri="{FF2B5EF4-FFF2-40B4-BE49-F238E27FC236}">
                <a16:creationId xmlns:a16="http://schemas.microsoft.com/office/drawing/2014/main" id="{8653C39F-ECBD-4F82-BC82-EF72CBA741B1}"/>
              </a:ext>
            </a:extLst>
          </xdr:cNvPr>
          <xdr:cNvSpPr/>
        </xdr:nvSpPr>
        <xdr:spPr>
          <a:xfrm>
            <a:off x="6316980" y="2895600"/>
            <a:ext cx="381000" cy="312420"/>
          </a:xfrm>
          <a:prstGeom prst="roundRect">
            <a:avLst/>
          </a:prstGeom>
          <a:solidFill>
            <a:srgbClr val="2E1FBF"/>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4" name="Picture 3">
            <a:extLst>
              <a:ext uri="{FF2B5EF4-FFF2-40B4-BE49-F238E27FC236}">
                <a16:creationId xmlns:a16="http://schemas.microsoft.com/office/drawing/2014/main" id="{41A6490A-9B2D-4D42-B9CC-268FC16B5C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xdr:spPr>
      </xdr:pic>
    </xdr:grpSp>
    <xdr:clientData/>
  </xdr:twoCellAnchor>
  <xdr:twoCellAnchor>
    <xdr:from>
      <xdr:col>4</xdr:col>
      <xdr:colOff>495300</xdr:colOff>
      <xdr:row>16</xdr:row>
      <xdr:rowOff>78533</xdr:rowOff>
    </xdr:from>
    <xdr:to>
      <xdr:col>5</xdr:col>
      <xdr:colOff>251460</xdr:colOff>
      <xdr:row>17</xdr:row>
      <xdr:rowOff>161221</xdr:rowOff>
    </xdr:to>
    <xdr:grpSp>
      <xdr:nvGrpSpPr>
        <xdr:cNvPr id="5" name="Group 4">
          <a:extLst>
            <a:ext uri="{FF2B5EF4-FFF2-40B4-BE49-F238E27FC236}">
              <a16:creationId xmlns:a16="http://schemas.microsoft.com/office/drawing/2014/main" id="{E1451456-053D-4B1E-84FE-929E66F37B8C}"/>
            </a:ext>
          </a:extLst>
        </xdr:cNvPr>
        <xdr:cNvGrpSpPr/>
      </xdr:nvGrpSpPr>
      <xdr:grpSpPr>
        <a:xfrm>
          <a:off x="2933700" y="3231308"/>
          <a:ext cx="365760" cy="273188"/>
          <a:chOff x="6316980" y="3421380"/>
          <a:chExt cx="381000" cy="312420"/>
        </a:xfrm>
      </xdr:grpSpPr>
      <xdr:sp macro="" textlink="">
        <xdr:nvSpPr>
          <xdr:cNvPr id="6" name="Rectangle: Rounded Corners 5">
            <a:extLst>
              <a:ext uri="{FF2B5EF4-FFF2-40B4-BE49-F238E27FC236}">
                <a16:creationId xmlns:a16="http://schemas.microsoft.com/office/drawing/2014/main" id="{64606CB2-FA90-4E62-B99E-BD6CFB377B73}"/>
              </a:ext>
            </a:extLst>
          </xdr:cNvPr>
          <xdr:cNvSpPr/>
        </xdr:nvSpPr>
        <xdr:spPr>
          <a:xfrm>
            <a:off x="6316980" y="3421380"/>
            <a:ext cx="381000" cy="312420"/>
          </a:xfrm>
          <a:prstGeom prst="roundRect">
            <a:avLst/>
          </a:prstGeom>
          <a:solidFill>
            <a:srgbClr val="FF0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7" name="Picture 6">
            <a:extLst>
              <a:ext uri="{FF2B5EF4-FFF2-40B4-BE49-F238E27FC236}">
                <a16:creationId xmlns:a16="http://schemas.microsoft.com/office/drawing/2014/main" id="{F506343C-D0A4-4672-A87D-C4ABAF02375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xdr:spPr>
      </xdr:pic>
    </xdr:grpSp>
    <xdr:clientData/>
  </xdr:twoCellAnchor>
  <xdr:twoCellAnchor>
    <xdr:from>
      <xdr:col>4</xdr:col>
      <xdr:colOff>495300</xdr:colOff>
      <xdr:row>10</xdr:row>
      <xdr:rowOff>64773</xdr:rowOff>
    </xdr:from>
    <xdr:to>
      <xdr:col>5</xdr:col>
      <xdr:colOff>251460</xdr:colOff>
      <xdr:row>11</xdr:row>
      <xdr:rowOff>143071</xdr:rowOff>
    </xdr:to>
    <xdr:grpSp>
      <xdr:nvGrpSpPr>
        <xdr:cNvPr id="8" name="Group 7">
          <a:extLst>
            <a:ext uri="{FF2B5EF4-FFF2-40B4-BE49-F238E27FC236}">
              <a16:creationId xmlns:a16="http://schemas.microsoft.com/office/drawing/2014/main" id="{21D597CB-727C-46AB-89B4-C7BB8BFF63D8}"/>
            </a:ext>
          </a:extLst>
        </xdr:cNvPr>
        <xdr:cNvGrpSpPr/>
      </xdr:nvGrpSpPr>
      <xdr:grpSpPr>
        <a:xfrm>
          <a:off x="2933700" y="2074548"/>
          <a:ext cx="365760" cy="268798"/>
          <a:chOff x="6316980" y="2438400"/>
          <a:chExt cx="381000" cy="312420"/>
        </a:xfrm>
      </xdr:grpSpPr>
      <xdr:sp macro="" textlink="">
        <xdr:nvSpPr>
          <xdr:cNvPr id="9" name="Rectangle: Rounded Corners 8">
            <a:extLst>
              <a:ext uri="{FF2B5EF4-FFF2-40B4-BE49-F238E27FC236}">
                <a16:creationId xmlns:a16="http://schemas.microsoft.com/office/drawing/2014/main" id="{E1CF78B9-89BA-40AF-9015-9CBF4869CC2B}"/>
              </a:ext>
            </a:extLst>
          </xdr:cNvPr>
          <xdr:cNvSpPr/>
        </xdr:nvSpPr>
        <xdr:spPr>
          <a:xfrm>
            <a:off x="6316980" y="2438400"/>
            <a:ext cx="381000" cy="312420"/>
          </a:xfrm>
          <a:prstGeom prst="roundRect">
            <a:avLst/>
          </a:prstGeom>
          <a:solidFill>
            <a:schemeClr val="accent6">
              <a:lumMod val="75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0" name="Picture 9">
            <a:extLst>
              <a:ext uri="{FF2B5EF4-FFF2-40B4-BE49-F238E27FC236}">
                <a16:creationId xmlns:a16="http://schemas.microsoft.com/office/drawing/2014/main" id="{3D6120E9-840A-4CC8-955C-6549905BC0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xdr:spPr>
      </xdr:pic>
    </xdr:grpSp>
    <xdr:clientData/>
  </xdr:twoCellAnchor>
  <xdr:twoCellAnchor>
    <xdr:from>
      <xdr:col>4</xdr:col>
      <xdr:colOff>495300</xdr:colOff>
      <xdr:row>7</xdr:row>
      <xdr:rowOff>55248</xdr:rowOff>
    </xdr:from>
    <xdr:to>
      <xdr:col>5</xdr:col>
      <xdr:colOff>251460</xdr:colOff>
      <xdr:row>8</xdr:row>
      <xdr:rowOff>127220</xdr:rowOff>
    </xdr:to>
    <xdr:grpSp>
      <xdr:nvGrpSpPr>
        <xdr:cNvPr id="11" name="Group 10">
          <a:extLst>
            <a:ext uri="{FF2B5EF4-FFF2-40B4-BE49-F238E27FC236}">
              <a16:creationId xmlns:a16="http://schemas.microsoft.com/office/drawing/2014/main" id="{C47A1502-43CF-426C-96D4-0E3D2147B2A4}"/>
            </a:ext>
          </a:extLst>
        </xdr:cNvPr>
        <xdr:cNvGrpSpPr/>
      </xdr:nvGrpSpPr>
      <xdr:grpSpPr>
        <a:xfrm>
          <a:off x="2933700" y="1493523"/>
          <a:ext cx="365760" cy="262472"/>
          <a:chOff x="6316980" y="1920240"/>
          <a:chExt cx="381000" cy="312420"/>
        </a:xfrm>
      </xdr:grpSpPr>
      <xdr:sp macro="" textlink="">
        <xdr:nvSpPr>
          <xdr:cNvPr id="12" name="Rectangle: Rounded Corners 11">
            <a:extLst>
              <a:ext uri="{FF2B5EF4-FFF2-40B4-BE49-F238E27FC236}">
                <a16:creationId xmlns:a16="http://schemas.microsoft.com/office/drawing/2014/main" id="{40662104-E851-49FE-A932-9EE20A13633B}"/>
              </a:ext>
            </a:extLst>
          </xdr:cNvPr>
          <xdr:cNvSpPr/>
        </xdr:nvSpPr>
        <xdr:spPr>
          <a:xfrm>
            <a:off x="6316980" y="1920240"/>
            <a:ext cx="381000" cy="312420"/>
          </a:xfrm>
          <a:prstGeom prst="roundRect">
            <a:avLst/>
          </a:prstGeom>
          <a:solidFill>
            <a:srgbClr val="FFC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3" name="Picture 12">
            <a:extLst>
              <a:ext uri="{FF2B5EF4-FFF2-40B4-BE49-F238E27FC236}">
                <a16:creationId xmlns:a16="http://schemas.microsoft.com/office/drawing/2014/main" id="{B818CFC5-E901-4103-B694-2E687E7457E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xdr:spPr>
      </xdr:pic>
    </xdr:grpSp>
    <xdr:clientData/>
  </xdr:twoCellAnchor>
  <xdr:twoCellAnchor>
    <xdr:from>
      <xdr:col>4</xdr:col>
      <xdr:colOff>495300</xdr:colOff>
      <xdr:row>4</xdr:row>
      <xdr:rowOff>45723</xdr:rowOff>
    </xdr:from>
    <xdr:to>
      <xdr:col>5</xdr:col>
      <xdr:colOff>251460</xdr:colOff>
      <xdr:row>5</xdr:row>
      <xdr:rowOff>117695</xdr:rowOff>
    </xdr:to>
    <xdr:grpSp>
      <xdr:nvGrpSpPr>
        <xdr:cNvPr id="14" name="Group 13">
          <a:extLst>
            <a:ext uri="{FF2B5EF4-FFF2-40B4-BE49-F238E27FC236}">
              <a16:creationId xmlns:a16="http://schemas.microsoft.com/office/drawing/2014/main" id="{2EFC233D-1937-4B78-B806-CBB65720344D}"/>
            </a:ext>
          </a:extLst>
        </xdr:cNvPr>
        <xdr:cNvGrpSpPr/>
      </xdr:nvGrpSpPr>
      <xdr:grpSpPr>
        <a:xfrm>
          <a:off x="2933700" y="912498"/>
          <a:ext cx="365760" cy="262472"/>
          <a:chOff x="7544646" y="1242907"/>
          <a:chExt cx="381000" cy="319193"/>
        </a:xfrm>
      </xdr:grpSpPr>
      <xdr:sp macro="" textlink="">
        <xdr:nvSpPr>
          <xdr:cNvPr id="15" name="Rectangle: Rounded Corners 14">
            <a:extLst>
              <a:ext uri="{FF2B5EF4-FFF2-40B4-BE49-F238E27FC236}">
                <a16:creationId xmlns:a16="http://schemas.microsoft.com/office/drawing/2014/main" id="{C9C344BA-94AA-43DD-8F2D-DC849ADFF8F0}"/>
              </a:ext>
            </a:extLst>
          </xdr:cNvPr>
          <xdr:cNvSpPr/>
        </xdr:nvSpPr>
        <xdr:spPr>
          <a:xfrm>
            <a:off x="7544646" y="1242907"/>
            <a:ext cx="381000" cy="319193"/>
          </a:xfrm>
          <a:prstGeom prst="roundRect">
            <a:avLst/>
          </a:prstGeom>
          <a:solidFill>
            <a:srgbClr val="A02AC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6" name="Picture 15">
            <a:extLst>
              <a:ext uri="{FF2B5EF4-FFF2-40B4-BE49-F238E27FC236}">
                <a16:creationId xmlns:a16="http://schemas.microsoft.com/office/drawing/2014/main" id="{3D1F398C-019D-4D77-8DF0-3F817963D9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xdr:spPr>
      </xdr:pic>
    </xdr:grpSp>
    <xdr:clientData/>
  </xdr:twoCellAnchor>
  <xdr:twoCellAnchor editAs="oneCell">
    <xdr:from>
      <xdr:col>8</xdr:col>
      <xdr:colOff>137160</xdr:colOff>
      <xdr:row>7</xdr:row>
      <xdr:rowOff>66288</xdr:rowOff>
    </xdr:from>
    <xdr:to>
      <xdr:col>8</xdr:col>
      <xdr:colOff>353160</xdr:colOff>
      <xdr:row>8</xdr:row>
      <xdr:rowOff>94117</xdr:rowOff>
    </xdr:to>
    <xdr:pic>
      <xdr:nvPicPr>
        <xdr:cNvPr id="32" name="Picture 31">
          <a:extLst>
            <a:ext uri="{FF2B5EF4-FFF2-40B4-BE49-F238E27FC236}">
              <a16:creationId xmlns:a16="http://schemas.microsoft.com/office/drawing/2014/main" id="{ACE67485-8F9B-48CF-8685-D6A033BBEE6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013960" y="1346448"/>
          <a:ext cx="216000" cy="210709"/>
        </a:xfrm>
        <a:prstGeom prst="rect">
          <a:avLst/>
        </a:prstGeom>
      </xdr:spPr>
    </xdr:pic>
    <xdr:clientData/>
  </xdr:twoCellAnchor>
  <xdr:twoCellAnchor editAs="oneCell">
    <xdr:from>
      <xdr:col>8</xdr:col>
      <xdr:colOff>175260</xdr:colOff>
      <xdr:row>11</xdr:row>
      <xdr:rowOff>44805</xdr:rowOff>
    </xdr:from>
    <xdr:to>
      <xdr:col>8</xdr:col>
      <xdr:colOff>391260</xdr:colOff>
      <xdr:row>12</xdr:row>
      <xdr:rowOff>72634</xdr:rowOff>
    </xdr:to>
    <xdr:pic>
      <xdr:nvPicPr>
        <xdr:cNvPr id="33" name="Picture 32">
          <a:extLst>
            <a:ext uri="{FF2B5EF4-FFF2-40B4-BE49-F238E27FC236}">
              <a16:creationId xmlns:a16="http://schemas.microsoft.com/office/drawing/2014/main" id="{4BDA3B1E-DD21-48D9-A114-FFFB9495A7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052060" y="2056485"/>
          <a:ext cx="216000" cy="210709"/>
        </a:xfrm>
        <a:prstGeom prst="rect">
          <a:avLst/>
        </a:prstGeom>
      </xdr:spPr>
    </xdr:pic>
    <xdr:clientData/>
  </xdr:twoCellAnchor>
  <xdr:twoCellAnchor editAs="oneCell">
    <xdr:from>
      <xdr:col>8</xdr:col>
      <xdr:colOff>160020</xdr:colOff>
      <xdr:row>9</xdr:row>
      <xdr:rowOff>45281</xdr:rowOff>
    </xdr:from>
    <xdr:to>
      <xdr:col>8</xdr:col>
      <xdr:colOff>376020</xdr:colOff>
      <xdr:row>10</xdr:row>
      <xdr:rowOff>73109</xdr:rowOff>
    </xdr:to>
    <xdr:pic>
      <xdr:nvPicPr>
        <xdr:cNvPr id="34" name="Picture 33">
          <a:extLst>
            <a:ext uri="{FF2B5EF4-FFF2-40B4-BE49-F238E27FC236}">
              <a16:creationId xmlns:a16="http://schemas.microsoft.com/office/drawing/2014/main" id="{A5580241-C789-47E8-A8A8-21E3CFC235A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036820" y="1691201"/>
          <a:ext cx="216000" cy="210708"/>
        </a:xfrm>
        <a:prstGeom prst="rect">
          <a:avLst/>
        </a:prstGeom>
      </xdr:spPr>
    </xdr:pic>
    <xdr:clientData/>
  </xdr:twoCellAnchor>
  <xdr:twoCellAnchor editAs="oneCell">
    <xdr:from>
      <xdr:col>2</xdr:col>
      <xdr:colOff>215265</xdr:colOff>
      <xdr:row>4</xdr:row>
      <xdr:rowOff>85797</xdr:rowOff>
    </xdr:from>
    <xdr:to>
      <xdr:col>3</xdr:col>
      <xdr:colOff>66465</xdr:colOff>
      <xdr:row>6</xdr:row>
      <xdr:rowOff>6132</xdr:rowOff>
    </xdr:to>
    <xdr:pic>
      <xdr:nvPicPr>
        <xdr:cNvPr id="35" name="Picture 34">
          <a:extLst>
            <a:ext uri="{FF2B5EF4-FFF2-40B4-BE49-F238E27FC236}">
              <a16:creationId xmlns:a16="http://schemas.microsoft.com/office/drawing/2014/main" id="{22169E66-F38C-487A-B0C7-61DD33E858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34465" y="952572"/>
          <a:ext cx="460800" cy="301335"/>
        </a:xfrm>
        <a:prstGeom prst="rect">
          <a:avLst/>
        </a:prstGeom>
      </xdr:spPr>
    </xdr:pic>
    <xdr:clientData/>
  </xdr:twoCellAnchor>
  <xdr:twoCellAnchor editAs="oneCell">
    <xdr:from>
      <xdr:col>9</xdr:col>
      <xdr:colOff>463127</xdr:colOff>
      <xdr:row>8</xdr:row>
      <xdr:rowOff>77543</xdr:rowOff>
    </xdr:from>
    <xdr:to>
      <xdr:col>10</xdr:col>
      <xdr:colOff>302261</xdr:colOff>
      <xdr:row>10</xdr:row>
      <xdr:rowOff>144642</xdr:rowOff>
    </xdr:to>
    <xdr:pic>
      <xdr:nvPicPr>
        <xdr:cNvPr id="36" name="Picture 35">
          <a:extLst>
            <a:ext uri="{FF2B5EF4-FFF2-40B4-BE49-F238E27FC236}">
              <a16:creationId xmlns:a16="http://schemas.microsoft.com/office/drawing/2014/main" id="{F808C329-38BE-416E-A18B-0CD85619C23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949527" y="1540583"/>
          <a:ext cx="448734" cy="432859"/>
        </a:xfrm>
        <a:prstGeom prst="rect">
          <a:avLst/>
        </a:prstGeom>
      </xdr:spPr>
    </xdr:pic>
    <xdr:clientData/>
  </xdr:twoCellAnchor>
  <xdr:twoCellAnchor editAs="oneCell">
    <xdr:from>
      <xdr:col>9</xdr:col>
      <xdr:colOff>471595</xdr:colOff>
      <xdr:row>4</xdr:row>
      <xdr:rowOff>120935</xdr:rowOff>
    </xdr:from>
    <xdr:to>
      <xdr:col>10</xdr:col>
      <xdr:colOff>209213</xdr:colOff>
      <xdr:row>6</xdr:row>
      <xdr:rowOff>91809</xdr:rowOff>
    </xdr:to>
    <xdr:pic>
      <xdr:nvPicPr>
        <xdr:cNvPr id="37" name="Picture 36">
          <a:extLst>
            <a:ext uri="{FF2B5EF4-FFF2-40B4-BE49-F238E27FC236}">
              <a16:creationId xmlns:a16="http://schemas.microsoft.com/office/drawing/2014/main" id="{EBC67F1F-CCE8-485D-AEE6-AD90243B2185}"/>
            </a:ext>
          </a:extLst>
        </xdr:cNvPr>
        <xdr:cNvPicPr>
          <a:picLocks noChangeAspect="1"/>
        </xdr:cNvPicPr>
      </xdr:nvPicPr>
      <xdr:blipFill>
        <a:blip xmlns:r="http://schemas.openxmlformats.org/officeDocument/2006/relationships" r:embed="rId11">
          <a:alphaModFix amt="50000"/>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5957995" y="852455"/>
          <a:ext cx="347218" cy="336634"/>
        </a:xfrm>
        <a:prstGeom prst="rect">
          <a:avLst/>
        </a:prstGeom>
      </xdr:spPr>
    </xdr:pic>
    <xdr:clientData/>
  </xdr:twoCellAnchor>
  <xdr:twoCellAnchor editAs="oneCell">
    <xdr:from>
      <xdr:col>11</xdr:col>
      <xdr:colOff>241088</xdr:colOff>
      <xdr:row>4</xdr:row>
      <xdr:rowOff>112890</xdr:rowOff>
    </xdr:from>
    <xdr:to>
      <xdr:col>11</xdr:col>
      <xdr:colOff>460164</xdr:colOff>
      <xdr:row>5</xdr:row>
      <xdr:rowOff>149086</xdr:rowOff>
    </xdr:to>
    <xdr:pic>
      <xdr:nvPicPr>
        <xdr:cNvPr id="38" name="Picture 37">
          <a:extLst>
            <a:ext uri="{FF2B5EF4-FFF2-40B4-BE49-F238E27FC236}">
              <a16:creationId xmlns:a16="http://schemas.microsoft.com/office/drawing/2014/main" id="{1DCA3E76-84C9-4810-950D-E88A4809C76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946688" y="844410"/>
          <a:ext cx="219076" cy="219076"/>
        </a:xfrm>
        <a:prstGeom prst="rect">
          <a:avLst/>
        </a:prstGeom>
      </xdr:spPr>
    </xdr:pic>
    <xdr:clientData/>
  </xdr:twoCellAnchor>
  <xdr:twoCellAnchor editAs="oneCell">
    <xdr:from>
      <xdr:col>11</xdr:col>
      <xdr:colOff>215828</xdr:colOff>
      <xdr:row>8</xdr:row>
      <xdr:rowOff>106680</xdr:rowOff>
    </xdr:from>
    <xdr:to>
      <xdr:col>11</xdr:col>
      <xdr:colOff>395828</xdr:colOff>
      <xdr:row>9</xdr:row>
      <xdr:rowOff>103800</xdr:rowOff>
    </xdr:to>
    <xdr:pic>
      <xdr:nvPicPr>
        <xdr:cNvPr id="39" name="Picture 38">
          <a:extLst>
            <a:ext uri="{FF2B5EF4-FFF2-40B4-BE49-F238E27FC236}">
              <a16:creationId xmlns:a16="http://schemas.microsoft.com/office/drawing/2014/main" id="{88282DEA-348A-4F1B-9FD4-CF857CFFCD7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6921428" y="1569720"/>
          <a:ext cx="180000" cy="180000"/>
        </a:xfrm>
        <a:prstGeom prst="rect">
          <a:avLst/>
        </a:prstGeom>
      </xdr:spPr>
    </xdr:pic>
    <xdr:clientData/>
  </xdr:twoCellAnchor>
  <xdr:twoCellAnchor editAs="oneCell">
    <xdr:from>
      <xdr:col>8</xdr:col>
      <xdr:colOff>0</xdr:colOff>
      <xdr:row>16</xdr:row>
      <xdr:rowOff>0</xdr:rowOff>
    </xdr:from>
    <xdr:to>
      <xdr:col>8</xdr:col>
      <xdr:colOff>360000</xdr:colOff>
      <xdr:row>17</xdr:row>
      <xdr:rowOff>177120</xdr:rowOff>
    </xdr:to>
    <xdr:pic>
      <xdr:nvPicPr>
        <xdr:cNvPr id="40" name="Picture 39">
          <a:extLst>
            <a:ext uri="{FF2B5EF4-FFF2-40B4-BE49-F238E27FC236}">
              <a16:creationId xmlns:a16="http://schemas.microsoft.com/office/drawing/2014/main" id="{A0A12F12-1F96-4EEF-B31B-66379F9DB8B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876800" y="2926080"/>
          <a:ext cx="360000" cy="360000"/>
        </a:xfrm>
        <a:prstGeom prst="rect">
          <a:avLst/>
        </a:prstGeom>
      </xdr:spPr>
    </xdr:pic>
    <xdr:clientData/>
  </xdr:twoCellAnchor>
  <xdr:twoCellAnchor>
    <xdr:from>
      <xdr:col>18</xdr:col>
      <xdr:colOff>60960</xdr:colOff>
      <xdr:row>3</xdr:row>
      <xdr:rowOff>167640</xdr:rowOff>
    </xdr:from>
    <xdr:to>
      <xdr:col>18</xdr:col>
      <xdr:colOff>403860</xdr:colOff>
      <xdr:row>7</xdr:row>
      <xdr:rowOff>91440</xdr:rowOff>
    </xdr:to>
    <xdr:sp macro="" textlink="">
      <xdr:nvSpPr>
        <xdr:cNvPr id="42" name="Rectangle 41">
          <a:extLst>
            <a:ext uri="{FF2B5EF4-FFF2-40B4-BE49-F238E27FC236}">
              <a16:creationId xmlns:a16="http://schemas.microsoft.com/office/drawing/2014/main" id="{04C464A9-38D1-458E-B511-2DEA7460057A}"/>
            </a:ext>
          </a:extLst>
        </xdr:cNvPr>
        <xdr:cNvSpPr/>
      </xdr:nvSpPr>
      <xdr:spPr>
        <a:xfrm>
          <a:off x="12862560" y="716280"/>
          <a:ext cx="342900" cy="655320"/>
        </a:xfrm>
        <a:prstGeom prst="rect">
          <a:avLst/>
        </a:prstGeom>
        <a:solidFill>
          <a:srgbClr val="262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327660</xdr:colOff>
      <xdr:row>14</xdr:row>
      <xdr:rowOff>0</xdr:rowOff>
    </xdr:from>
    <xdr:to>
      <xdr:col>20</xdr:col>
      <xdr:colOff>457200</xdr:colOff>
      <xdr:row>18</xdr:row>
      <xdr:rowOff>76200</xdr:rowOff>
    </xdr:to>
    <xdr:sp macro="" textlink="">
      <xdr:nvSpPr>
        <xdr:cNvPr id="43" name="Rectangle 42">
          <a:extLst>
            <a:ext uri="{FF2B5EF4-FFF2-40B4-BE49-F238E27FC236}">
              <a16:creationId xmlns:a16="http://schemas.microsoft.com/office/drawing/2014/main" id="{C52F0870-887E-4B44-8BA1-BDB158765DBC}"/>
            </a:ext>
          </a:extLst>
        </xdr:cNvPr>
        <xdr:cNvSpPr/>
      </xdr:nvSpPr>
      <xdr:spPr>
        <a:xfrm>
          <a:off x="12519660" y="2560320"/>
          <a:ext cx="1958340" cy="807720"/>
        </a:xfrm>
        <a:prstGeom prst="rect">
          <a:avLst/>
        </a:prstGeom>
        <a:gradFill>
          <a:gsLst>
            <a:gs pos="81000">
              <a:srgbClr val="A02AC0"/>
            </a:gs>
            <a:gs pos="42000">
              <a:srgbClr val="8D24CE"/>
            </a:gs>
            <a:gs pos="0">
              <a:srgbClr val="610C9F"/>
            </a:gs>
            <a:gs pos="100000">
              <a:srgbClr val="CD62DC"/>
            </a:gs>
          </a:gsLst>
          <a:lin ang="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548640</xdr:colOff>
      <xdr:row>22</xdr:row>
      <xdr:rowOff>121920</xdr:rowOff>
    </xdr:from>
    <xdr:to>
      <xdr:col>17</xdr:col>
      <xdr:colOff>281940</xdr:colOff>
      <xdr:row>25</xdr:row>
      <xdr:rowOff>99060</xdr:rowOff>
    </xdr:to>
    <xdr:sp macro="" textlink="">
      <xdr:nvSpPr>
        <xdr:cNvPr id="44" name="Rectangle 43">
          <a:extLst>
            <a:ext uri="{FF2B5EF4-FFF2-40B4-BE49-F238E27FC236}">
              <a16:creationId xmlns:a16="http://schemas.microsoft.com/office/drawing/2014/main" id="{57736633-D5F5-47F3-9C53-B4F7470B64D4}"/>
            </a:ext>
          </a:extLst>
        </xdr:cNvPr>
        <xdr:cNvSpPr/>
      </xdr:nvSpPr>
      <xdr:spPr>
        <a:xfrm>
          <a:off x="12131040" y="4145280"/>
          <a:ext cx="342900" cy="52578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533400</xdr:colOff>
      <xdr:row>22</xdr:row>
      <xdr:rowOff>99060</xdr:rowOff>
    </xdr:from>
    <xdr:to>
      <xdr:col>18</xdr:col>
      <xdr:colOff>266700</xdr:colOff>
      <xdr:row>25</xdr:row>
      <xdr:rowOff>76200</xdr:rowOff>
    </xdr:to>
    <xdr:sp macro="" textlink="">
      <xdr:nvSpPr>
        <xdr:cNvPr id="45" name="Rectangle 44">
          <a:extLst>
            <a:ext uri="{FF2B5EF4-FFF2-40B4-BE49-F238E27FC236}">
              <a16:creationId xmlns:a16="http://schemas.microsoft.com/office/drawing/2014/main" id="{AB4A8FB6-81BC-404E-9095-388BE92B6AC2}"/>
            </a:ext>
          </a:extLst>
        </xdr:cNvPr>
        <xdr:cNvSpPr/>
      </xdr:nvSpPr>
      <xdr:spPr>
        <a:xfrm>
          <a:off x="12725400" y="4122420"/>
          <a:ext cx="342900" cy="52578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480060</xdr:colOff>
      <xdr:row>22</xdr:row>
      <xdr:rowOff>121920</xdr:rowOff>
    </xdr:from>
    <xdr:to>
      <xdr:col>19</xdr:col>
      <xdr:colOff>213360</xdr:colOff>
      <xdr:row>25</xdr:row>
      <xdr:rowOff>99060</xdr:rowOff>
    </xdr:to>
    <xdr:sp macro="" textlink="">
      <xdr:nvSpPr>
        <xdr:cNvPr id="47" name="Rectangle 46">
          <a:extLst>
            <a:ext uri="{FF2B5EF4-FFF2-40B4-BE49-F238E27FC236}">
              <a16:creationId xmlns:a16="http://schemas.microsoft.com/office/drawing/2014/main" id="{EFEE90D3-4EBF-43A4-A328-886514CDDA54}"/>
            </a:ext>
          </a:extLst>
        </xdr:cNvPr>
        <xdr:cNvSpPr/>
      </xdr:nvSpPr>
      <xdr:spPr>
        <a:xfrm>
          <a:off x="13281660" y="4145280"/>
          <a:ext cx="342900" cy="525780"/>
        </a:xfrm>
        <a:prstGeom prst="rect">
          <a:avLst/>
        </a:prstGeom>
        <a:gradFill>
          <a:gsLst>
            <a:gs pos="19000">
              <a:srgbClr val="A02AC0"/>
            </a:gs>
            <a:gs pos="0">
              <a:srgbClr val="CD62DC"/>
            </a:gs>
            <a:gs pos="100000">
              <a:srgbClr val="CD62DC"/>
            </a:gs>
            <a:gs pos="42000">
              <a:srgbClr val="610C9F"/>
            </a:gs>
            <a:gs pos="74000">
              <a:srgbClr val="610C9F"/>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0</xdr:colOff>
      <xdr:row>8</xdr:row>
      <xdr:rowOff>106680</xdr:rowOff>
    </xdr:from>
    <xdr:to>
      <xdr:col>18</xdr:col>
      <xdr:colOff>342900</xdr:colOff>
      <xdr:row>12</xdr:row>
      <xdr:rowOff>30480</xdr:rowOff>
    </xdr:to>
    <xdr:sp macro="" textlink="">
      <xdr:nvSpPr>
        <xdr:cNvPr id="48" name="Rectangle 47">
          <a:extLst>
            <a:ext uri="{FF2B5EF4-FFF2-40B4-BE49-F238E27FC236}">
              <a16:creationId xmlns:a16="http://schemas.microsoft.com/office/drawing/2014/main" id="{20B6B6E8-6FEF-473C-B221-6BD88770E793}"/>
            </a:ext>
          </a:extLst>
        </xdr:cNvPr>
        <xdr:cNvSpPr/>
      </xdr:nvSpPr>
      <xdr:spPr>
        <a:xfrm>
          <a:off x="12801600" y="1569720"/>
          <a:ext cx="342900" cy="655320"/>
        </a:xfrm>
        <a:prstGeom prst="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23</xdr:col>
      <xdr:colOff>312420</xdr:colOff>
      <xdr:row>4</xdr:row>
      <xdr:rowOff>144780</xdr:rowOff>
    </xdr:from>
    <xdr:to>
      <xdr:col>24</xdr:col>
      <xdr:colOff>312421</xdr:colOff>
      <xdr:row>22</xdr:row>
      <xdr:rowOff>120015</xdr:rowOff>
    </xdr:to>
    <mc:AlternateContent xmlns:mc="http://schemas.openxmlformats.org/markup-compatibility/2006" xmlns:a14="http://schemas.microsoft.com/office/drawing/2010/main">
      <mc:Choice Requires="a14">
        <xdr:graphicFrame macro="">
          <xdr:nvGraphicFramePr>
            <xdr:cNvPr id="50" name="Month Number">
              <a:extLst>
                <a:ext uri="{FF2B5EF4-FFF2-40B4-BE49-F238E27FC236}">
                  <a16:creationId xmlns:a16="http://schemas.microsoft.com/office/drawing/2014/main" id="{3D3D6E36-36AE-46C2-A3CE-904868596FD5}"/>
                </a:ext>
              </a:extLst>
            </xdr:cNvPr>
            <xdr:cNvGraphicFramePr/>
          </xdr:nvGraphicFramePr>
          <xdr:xfrm>
            <a:off x="0" y="0"/>
            <a:ext cx="0" cy="0"/>
          </xdr:xfrm>
          <a:graphic>
            <a:graphicData uri="http://schemas.microsoft.com/office/drawing/2010/slicer">
              <sle:slicer xmlns:sle="http://schemas.microsoft.com/office/drawing/2010/slicer" name="Month Number"/>
            </a:graphicData>
          </a:graphic>
        </xdr:graphicFrame>
      </mc:Choice>
      <mc:Fallback xmlns="">
        <xdr:sp macro="" textlink="">
          <xdr:nvSpPr>
            <xdr:cNvPr id="0" name=""/>
            <xdr:cNvSpPr>
              <a:spLocks noTextEdit="1"/>
            </xdr:cNvSpPr>
          </xdr:nvSpPr>
          <xdr:spPr>
            <a:xfrm>
              <a:off x="14752320" y="990600"/>
              <a:ext cx="609601" cy="3267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121920</xdr:colOff>
      <xdr:row>7</xdr:row>
      <xdr:rowOff>129540</xdr:rowOff>
    </xdr:from>
    <xdr:to>
      <xdr:col>3</xdr:col>
      <xdr:colOff>106680</xdr:colOff>
      <xdr:row>10</xdr:row>
      <xdr:rowOff>175260</xdr:rowOff>
    </xdr:to>
    <xdr:pic>
      <xdr:nvPicPr>
        <xdr:cNvPr id="51" name="Picture 50">
          <a:extLst>
            <a:ext uri="{FF2B5EF4-FFF2-40B4-BE49-F238E27FC236}">
              <a16:creationId xmlns:a16="http://schemas.microsoft.com/office/drawing/2014/main" id="{9F8A3B4F-96A8-475C-BB4A-1942B62AE23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41120" y="1524000"/>
          <a:ext cx="594360" cy="594360"/>
        </a:xfrm>
        <a:prstGeom prst="rect">
          <a:avLst/>
        </a:prstGeom>
      </xdr:spPr>
    </xdr:pic>
    <xdr:clientData/>
  </xdr:twoCellAnchor>
  <xdr:twoCellAnchor editAs="oneCell">
    <xdr:from>
      <xdr:col>2</xdr:col>
      <xdr:colOff>274320</xdr:colOff>
      <xdr:row>11</xdr:row>
      <xdr:rowOff>160020</xdr:rowOff>
    </xdr:from>
    <xdr:to>
      <xdr:col>2</xdr:col>
      <xdr:colOff>594359</xdr:colOff>
      <xdr:row>13</xdr:row>
      <xdr:rowOff>114299</xdr:rowOff>
    </xdr:to>
    <xdr:pic>
      <xdr:nvPicPr>
        <xdr:cNvPr id="52" name="Picture 51">
          <a:extLst>
            <a:ext uri="{FF2B5EF4-FFF2-40B4-BE49-F238E27FC236}">
              <a16:creationId xmlns:a16="http://schemas.microsoft.com/office/drawing/2014/main" id="{12418731-008B-4CFE-86D4-BF6A68F3999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493520" y="2286000"/>
          <a:ext cx="320039" cy="320039"/>
        </a:xfrm>
        <a:prstGeom prst="rect">
          <a:avLst/>
        </a:prstGeom>
      </xdr:spPr>
    </xdr:pic>
    <xdr:clientData/>
  </xdr:twoCellAnchor>
  <xdr:twoCellAnchor>
    <xdr:from>
      <xdr:col>17</xdr:col>
      <xdr:colOff>236220</xdr:colOff>
      <xdr:row>27</xdr:row>
      <xdr:rowOff>91440</xdr:rowOff>
    </xdr:from>
    <xdr:to>
      <xdr:col>17</xdr:col>
      <xdr:colOff>579120</xdr:colOff>
      <xdr:row>30</xdr:row>
      <xdr:rowOff>68580</xdr:rowOff>
    </xdr:to>
    <xdr:sp macro="" textlink="">
      <xdr:nvSpPr>
        <xdr:cNvPr id="54" name="Rectangle 53">
          <a:extLst>
            <a:ext uri="{FF2B5EF4-FFF2-40B4-BE49-F238E27FC236}">
              <a16:creationId xmlns:a16="http://schemas.microsoft.com/office/drawing/2014/main" id="{689B3A6F-A8FD-4090-AD31-364DE9F40E8A}"/>
            </a:ext>
          </a:extLst>
        </xdr:cNvPr>
        <xdr:cNvSpPr/>
      </xdr:nvSpPr>
      <xdr:spPr>
        <a:xfrm>
          <a:off x="11018520" y="5143500"/>
          <a:ext cx="342900" cy="525780"/>
        </a:xfrm>
        <a:prstGeom prst="rect">
          <a:avLst/>
        </a:prstGeom>
        <a:solidFill>
          <a:srgbClr val="8D24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129540</xdr:colOff>
      <xdr:row>27</xdr:row>
      <xdr:rowOff>91440</xdr:rowOff>
    </xdr:from>
    <xdr:to>
      <xdr:col>18</xdr:col>
      <xdr:colOff>472440</xdr:colOff>
      <xdr:row>30</xdr:row>
      <xdr:rowOff>68580</xdr:rowOff>
    </xdr:to>
    <xdr:sp macro="" textlink="">
      <xdr:nvSpPr>
        <xdr:cNvPr id="55" name="Rectangle 54">
          <a:extLst>
            <a:ext uri="{FF2B5EF4-FFF2-40B4-BE49-F238E27FC236}">
              <a16:creationId xmlns:a16="http://schemas.microsoft.com/office/drawing/2014/main" id="{334D646B-AB05-44E2-9D99-547C04264246}"/>
            </a:ext>
          </a:extLst>
        </xdr:cNvPr>
        <xdr:cNvSpPr/>
      </xdr:nvSpPr>
      <xdr:spPr>
        <a:xfrm>
          <a:off x="11521440" y="5143500"/>
          <a:ext cx="342900" cy="525780"/>
        </a:xfrm>
        <a:prstGeom prst="rect">
          <a:avLst/>
        </a:prstGeom>
        <a:solidFill>
          <a:srgbClr val="CD62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1</xdr:col>
      <xdr:colOff>30480</xdr:colOff>
      <xdr:row>1</xdr:row>
      <xdr:rowOff>38101</xdr:rowOff>
    </xdr:from>
    <xdr:to>
      <xdr:col>2</xdr:col>
      <xdr:colOff>321892</xdr:colOff>
      <xdr:row>3</xdr:row>
      <xdr:rowOff>152400</xdr:rowOff>
    </xdr:to>
    <xdr:pic>
      <xdr:nvPicPr>
        <xdr:cNvPr id="17" name="Picture 16">
          <a:extLst>
            <a:ext uri="{FF2B5EF4-FFF2-40B4-BE49-F238E27FC236}">
              <a16:creationId xmlns:a16="http://schemas.microsoft.com/office/drawing/2014/main" id="{DE19A332-2A10-DA07-3130-02BD46DEE4F3}"/>
            </a:ext>
          </a:extLst>
        </xdr:cNvPr>
        <xdr:cNvPicPr>
          <a:picLocks noChangeAspect="1"/>
        </xdr:cNvPicPr>
      </xdr:nvPicPr>
      <xdr:blipFill>
        <a:blip xmlns:r="http://schemas.openxmlformats.org/officeDocument/2006/relationships" r:embed="rId17"/>
        <a:stretch>
          <a:fillRect/>
        </a:stretch>
      </xdr:blipFill>
      <xdr:spPr>
        <a:xfrm>
          <a:off x="640080" y="228601"/>
          <a:ext cx="901012" cy="600074"/>
        </a:xfrm>
        <a:prstGeom prst="rect">
          <a:avLst/>
        </a:prstGeom>
      </xdr:spPr>
    </xdr:pic>
    <xdr:clientData/>
  </xdr:twoCellAnchor>
  <xdr:twoCellAnchor editAs="oneCell">
    <xdr:from>
      <xdr:col>4</xdr:col>
      <xdr:colOff>535306</xdr:colOff>
      <xdr:row>13</xdr:row>
      <xdr:rowOff>40006</xdr:rowOff>
    </xdr:from>
    <xdr:to>
      <xdr:col>5</xdr:col>
      <xdr:colOff>466726</xdr:colOff>
      <xdr:row>16</xdr:row>
      <xdr:rowOff>9526</xdr:rowOff>
    </xdr:to>
    <xdr:pic>
      <xdr:nvPicPr>
        <xdr:cNvPr id="18" name="Picture 17">
          <a:extLst>
            <a:ext uri="{FF2B5EF4-FFF2-40B4-BE49-F238E27FC236}">
              <a16:creationId xmlns:a16="http://schemas.microsoft.com/office/drawing/2014/main" id="{C4639595-852D-565C-E488-94B042B39CC3}"/>
            </a:ext>
          </a:extLst>
        </xdr:cNvPr>
        <xdr:cNvPicPr>
          <a:picLocks noChangeAspect="1"/>
        </xdr:cNvPicPr>
      </xdr:nvPicPr>
      <xdr:blipFill>
        <a:blip xmlns:r="http://schemas.openxmlformats.org/officeDocument/2006/relationships" r:embed="rId18"/>
        <a:stretch>
          <a:fillRect/>
        </a:stretch>
      </xdr:blipFill>
      <xdr:spPr>
        <a:xfrm>
          <a:off x="2973706" y="2621281"/>
          <a:ext cx="541020" cy="5410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183497</xdr:colOff>
      <xdr:row>3</xdr:row>
      <xdr:rowOff>54350</xdr:rowOff>
    </xdr:from>
    <xdr:to>
      <xdr:col>10</xdr:col>
      <xdr:colOff>52335</xdr:colOff>
      <xdr:row>10</xdr:row>
      <xdr:rowOff>136071</xdr:rowOff>
    </xdr:to>
    <xdr:sp macro="" textlink="">
      <xdr:nvSpPr>
        <xdr:cNvPr id="2" name="Rectangle: Rounded Corners 1">
          <a:extLst>
            <a:ext uri="{FF2B5EF4-FFF2-40B4-BE49-F238E27FC236}">
              <a16:creationId xmlns:a16="http://schemas.microsoft.com/office/drawing/2014/main" id="{8D45CD1B-4182-5DB8-2459-778E596852D2}"/>
            </a:ext>
          </a:extLst>
        </xdr:cNvPr>
        <xdr:cNvSpPr/>
      </xdr:nvSpPr>
      <xdr:spPr>
        <a:xfrm>
          <a:off x="3218937" y="619570"/>
          <a:ext cx="2904277" cy="1400567"/>
        </a:xfrm>
        <a:prstGeom prst="roundRect">
          <a:avLst>
            <a:gd name="adj" fmla="val 4948"/>
          </a:avLst>
        </a:prstGeom>
        <a:gradFill>
          <a:gsLst>
            <a:gs pos="100000">
              <a:srgbClr val="8D24CE"/>
            </a:gs>
            <a:gs pos="41000">
              <a:srgbClr val="CD62DC"/>
            </a:gs>
            <a:gs pos="77000">
              <a:srgbClr val="CD62DC"/>
            </a:gs>
          </a:gsLst>
          <a:lin ang="10800000" scaled="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107296</xdr:colOff>
      <xdr:row>3</xdr:row>
      <xdr:rowOff>42941</xdr:rowOff>
    </xdr:from>
    <xdr:to>
      <xdr:col>12</xdr:col>
      <xdr:colOff>450082</xdr:colOff>
      <xdr:row>6</xdr:row>
      <xdr:rowOff>161129</xdr:rowOff>
    </xdr:to>
    <xdr:sp macro="" textlink="">
      <xdr:nvSpPr>
        <xdr:cNvPr id="4" name="Rectangle: Rounded Corners 3">
          <a:extLst>
            <a:ext uri="{FF2B5EF4-FFF2-40B4-BE49-F238E27FC236}">
              <a16:creationId xmlns:a16="http://schemas.microsoft.com/office/drawing/2014/main" id="{E227CD01-D91C-9221-3AB6-357A5B42571D}"/>
            </a:ext>
          </a:extLst>
        </xdr:cNvPr>
        <xdr:cNvSpPr/>
      </xdr:nvSpPr>
      <xdr:spPr>
        <a:xfrm>
          <a:off x="6178175" y="608161"/>
          <a:ext cx="1556962" cy="683408"/>
        </a:xfrm>
        <a:prstGeom prst="roundRect">
          <a:avLst>
            <a:gd name="adj" fmla="val 9723"/>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106355</xdr:colOff>
      <xdr:row>7</xdr:row>
      <xdr:rowOff>21065</xdr:rowOff>
    </xdr:from>
    <xdr:to>
      <xdr:col>12</xdr:col>
      <xdr:colOff>460549</xdr:colOff>
      <xdr:row>10</xdr:row>
      <xdr:rowOff>139253</xdr:rowOff>
    </xdr:to>
    <xdr:sp macro="" textlink="">
      <xdr:nvSpPr>
        <xdr:cNvPr id="5" name="Rectangle: Rounded Corners 4">
          <a:extLst>
            <a:ext uri="{FF2B5EF4-FFF2-40B4-BE49-F238E27FC236}">
              <a16:creationId xmlns:a16="http://schemas.microsoft.com/office/drawing/2014/main" id="{F387EC4A-1476-4BBA-A727-8D0816D98F10}"/>
            </a:ext>
          </a:extLst>
        </xdr:cNvPr>
        <xdr:cNvSpPr/>
      </xdr:nvSpPr>
      <xdr:spPr>
        <a:xfrm>
          <a:off x="6177234" y="1339911"/>
          <a:ext cx="1568370" cy="683408"/>
        </a:xfrm>
        <a:prstGeom prst="roundRect">
          <a:avLst>
            <a:gd name="adj" fmla="val 8334"/>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523351</xdr:colOff>
      <xdr:row>3</xdr:row>
      <xdr:rowOff>31401</xdr:rowOff>
    </xdr:from>
    <xdr:to>
      <xdr:col>15</xdr:col>
      <xdr:colOff>439614</xdr:colOff>
      <xdr:row>17</xdr:row>
      <xdr:rowOff>20934</xdr:rowOff>
    </xdr:to>
    <xdr:sp macro="" textlink="">
      <xdr:nvSpPr>
        <xdr:cNvPr id="6" name="Rectangle: Rounded Corners 5">
          <a:extLst>
            <a:ext uri="{FF2B5EF4-FFF2-40B4-BE49-F238E27FC236}">
              <a16:creationId xmlns:a16="http://schemas.microsoft.com/office/drawing/2014/main" id="{E3F000D1-FD17-493B-92FD-E084D36051E8}"/>
            </a:ext>
          </a:extLst>
        </xdr:cNvPr>
        <xdr:cNvSpPr/>
      </xdr:nvSpPr>
      <xdr:spPr>
        <a:xfrm>
          <a:off x="7808406" y="596621"/>
          <a:ext cx="1737527" cy="2627225"/>
        </a:xfrm>
        <a:prstGeom prst="roundRect">
          <a:avLst>
            <a:gd name="adj" fmla="val 5993"/>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201554</xdr:colOff>
      <xdr:row>11</xdr:row>
      <xdr:rowOff>2014</xdr:rowOff>
    </xdr:from>
    <xdr:to>
      <xdr:col>12</xdr:col>
      <xdr:colOff>481483</xdr:colOff>
      <xdr:row>17</xdr:row>
      <xdr:rowOff>20934</xdr:rowOff>
    </xdr:to>
    <xdr:sp macro="" textlink="">
      <xdr:nvSpPr>
        <xdr:cNvPr id="7" name="Rectangle: Rounded Corners 6">
          <a:extLst>
            <a:ext uri="{FF2B5EF4-FFF2-40B4-BE49-F238E27FC236}">
              <a16:creationId xmlns:a16="http://schemas.microsoft.com/office/drawing/2014/main" id="{EDAEFEFF-9515-4579-9063-A8CEC8EDDA09}"/>
            </a:ext>
          </a:extLst>
        </xdr:cNvPr>
        <xdr:cNvSpPr/>
      </xdr:nvSpPr>
      <xdr:spPr>
        <a:xfrm>
          <a:off x="3236994" y="2074487"/>
          <a:ext cx="4529544" cy="1149359"/>
        </a:xfrm>
        <a:prstGeom prst="roundRect">
          <a:avLst>
            <a:gd name="adj" fmla="val 5993"/>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177939</xdr:colOff>
      <xdr:row>17</xdr:row>
      <xdr:rowOff>76449</xdr:rowOff>
    </xdr:from>
    <xdr:to>
      <xdr:col>15</xdr:col>
      <xdr:colOff>439616</xdr:colOff>
      <xdr:row>25</xdr:row>
      <xdr:rowOff>127000</xdr:rowOff>
    </xdr:to>
    <xdr:sp macro="" textlink="MaxDebit">
      <xdr:nvSpPr>
        <xdr:cNvPr id="8" name="Rectangle: Rounded Corners 7">
          <a:extLst>
            <a:ext uri="{FF2B5EF4-FFF2-40B4-BE49-F238E27FC236}">
              <a16:creationId xmlns:a16="http://schemas.microsoft.com/office/drawing/2014/main" id="{BD2797FE-2D68-4C85-987E-D0251F1CFB2C}"/>
            </a:ext>
          </a:extLst>
        </xdr:cNvPr>
        <xdr:cNvSpPr/>
      </xdr:nvSpPr>
      <xdr:spPr>
        <a:xfrm>
          <a:off x="3213379" y="3279361"/>
          <a:ext cx="6332556" cy="1557804"/>
        </a:xfrm>
        <a:prstGeom prst="roundRect">
          <a:avLst>
            <a:gd name="adj" fmla="val 5993"/>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125605</xdr:colOff>
      <xdr:row>3</xdr:row>
      <xdr:rowOff>74341</xdr:rowOff>
    </xdr:from>
    <xdr:to>
      <xdr:col>5</xdr:col>
      <xdr:colOff>141315</xdr:colOff>
      <xdr:row>25</xdr:row>
      <xdr:rowOff>139701</xdr:rowOff>
    </xdr:to>
    <xdr:sp macro="" textlink="">
      <xdr:nvSpPr>
        <xdr:cNvPr id="9" name="Rectangle: Rounded Corners 8">
          <a:extLst>
            <a:ext uri="{FF2B5EF4-FFF2-40B4-BE49-F238E27FC236}">
              <a16:creationId xmlns:a16="http://schemas.microsoft.com/office/drawing/2014/main" id="{935CF3F3-58E9-428B-95B0-CCB7ED037EBD}"/>
            </a:ext>
          </a:extLst>
        </xdr:cNvPr>
        <xdr:cNvSpPr/>
      </xdr:nvSpPr>
      <xdr:spPr>
        <a:xfrm>
          <a:off x="2553957" y="639561"/>
          <a:ext cx="622798" cy="4210305"/>
        </a:xfrm>
        <a:prstGeom prst="roundRect">
          <a:avLst>
            <a:gd name="adj" fmla="val 5993"/>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555078</xdr:colOff>
      <xdr:row>3</xdr:row>
      <xdr:rowOff>141077</xdr:rowOff>
    </xdr:from>
    <xdr:to>
      <xdr:col>9</xdr:col>
      <xdr:colOff>408790</xdr:colOff>
      <xdr:row>5</xdr:row>
      <xdr:rowOff>65599</xdr:rowOff>
    </xdr:to>
    <xdr:pic>
      <xdr:nvPicPr>
        <xdr:cNvPr id="10" name="Picture 9">
          <a:extLst>
            <a:ext uri="{FF2B5EF4-FFF2-40B4-BE49-F238E27FC236}">
              <a16:creationId xmlns:a16="http://schemas.microsoft.com/office/drawing/2014/main" id="{DC6A42D0-B183-41B5-A115-A71B127AE5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1781" y="706297"/>
          <a:ext cx="460800" cy="301335"/>
        </a:xfrm>
        <a:prstGeom prst="rect">
          <a:avLst/>
        </a:prstGeom>
      </xdr:spPr>
    </xdr:pic>
    <xdr:clientData/>
  </xdr:twoCellAnchor>
  <xdr:twoCellAnchor>
    <xdr:from>
      <xdr:col>8</xdr:col>
      <xdr:colOff>355881</xdr:colOff>
      <xdr:row>4</xdr:row>
      <xdr:rowOff>177941</xdr:rowOff>
    </xdr:from>
    <xdr:to>
      <xdr:col>10</xdr:col>
      <xdr:colOff>52337</xdr:colOff>
      <xdr:row>6</xdr:row>
      <xdr:rowOff>41869</xdr:rowOff>
    </xdr:to>
    <xdr:sp macro="" textlink="">
      <xdr:nvSpPr>
        <xdr:cNvPr id="11" name="TextBox 10">
          <a:extLst>
            <a:ext uri="{FF2B5EF4-FFF2-40B4-BE49-F238E27FC236}">
              <a16:creationId xmlns:a16="http://schemas.microsoft.com/office/drawing/2014/main" id="{EF4D160D-83C0-4EEF-761C-786177A09D4C}"/>
            </a:ext>
          </a:extLst>
        </xdr:cNvPr>
        <xdr:cNvSpPr txBox="1"/>
      </xdr:nvSpPr>
      <xdr:spPr>
        <a:xfrm>
          <a:off x="5212584" y="931567"/>
          <a:ext cx="910632" cy="24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n-lt"/>
              <a:cs typeface="Arial" panose="020B0604020202020204" pitchFamily="34" charset="0"/>
            </a:rPr>
            <a:t>MasterCard</a:t>
          </a:r>
        </a:p>
      </xdr:txBody>
    </xdr:sp>
    <xdr:clientData/>
  </xdr:twoCellAnchor>
  <xdr:oneCellAnchor>
    <xdr:from>
      <xdr:col>10</xdr:col>
      <xdr:colOff>83737</xdr:colOff>
      <xdr:row>3</xdr:row>
      <xdr:rowOff>20934</xdr:rowOff>
    </xdr:from>
    <xdr:ext cx="921099" cy="264560"/>
    <xdr:sp macro="" textlink="">
      <xdr:nvSpPr>
        <xdr:cNvPr id="15" name="TextBox 14">
          <a:extLst>
            <a:ext uri="{FF2B5EF4-FFF2-40B4-BE49-F238E27FC236}">
              <a16:creationId xmlns:a16="http://schemas.microsoft.com/office/drawing/2014/main" id="{3B6E86EE-BC9B-A248-9A13-6F872E113F72}"/>
            </a:ext>
          </a:extLst>
        </xdr:cNvPr>
        <xdr:cNvSpPr txBox="1"/>
      </xdr:nvSpPr>
      <xdr:spPr>
        <a:xfrm>
          <a:off x="6154616" y="586154"/>
          <a:ext cx="92109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Spending</a:t>
          </a:r>
          <a:r>
            <a:rPr lang="en-US" sz="1100" b="1" baseline="0"/>
            <a:t> </a:t>
          </a:r>
          <a:endParaRPr lang="en-US" sz="1100" b="1"/>
        </a:p>
      </xdr:txBody>
    </xdr:sp>
    <xdr:clientData/>
  </xdr:oneCellAnchor>
  <xdr:oneCellAnchor>
    <xdr:from>
      <xdr:col>10</xdr:col>
      <xdr:colOff>89599</xdr:colOff>
      <xdr:row>6</xdr:row>
      <xdr:rowOff>173334</xdr:rowOff>
    </xdr:from>
    <xdr:ext cx="921099" cy="264560"/>
    <xdr:sp macro="" textlink="">
      <xdr:nvSpPr>
        <xdr:cNvPr id="17" name="TextBox 16">
          <a:extLst>
            <a:ext uri="{FF2B5EF4-FFF2-40B4-BE49-F238E27FC236}">
              <a16:creationId xmlns:a16="http://schemas.microsoft.com/office/drawing/2014/main" id="{2359DE4E-FB01-4449-B58E-132BF398726D}"/>
            </a:ext>
          </a:extLst>
        </xdr:cNvPr>
        <xdr:cNvSpPr txBox="1"/>
      </xdr:nvSpPr>
      <xdr:spPr>
        <a:xfrm>
          <a:off x="6160478" y="1303774"/>
          <a:ext cx="92109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Income</a:t>
          </a:r>
          <a:endParaRPr lang="en-US" sz="1100" b="1"/>
        </a:p>
      </xdr:txBody>
    </xdr:sp>
    <xdr:clientData/>
  </xdr:oneCellAnchor>
  <xdr:oneCellAnchor>
    <xdr:from>
      <xdr:col>12</xdr:col>
      <xdr:colOff>450083</xdr:colOff>
      <xdr:row>3</xdr:row>
      <xdr:rowOff>20934</xdr:rowOff>
    </xdr:from>
    <xdr:ext cx="1590989" cy="310492"/>
    <xdr:sp macro="" textlink="">
      <xdr:nvSpPr>
        <xdr:cNvPr id="18" name="TextBox 17">
          <a:extLst>
            <a:ext uri="{FF2B5EF4-FFF2-40B4-BE49-F238E27FC236}">
              <a16:creationId xmlns:a16="http://schemas.microsoft.com/office/drawing/2014/main" id="{B5D6FC2D-50D2-4EB5-B78A-4F103B72BB0D}"/>
            </a:ext>
          </a:extLst>
        </xdr:cNvPr>
        <xdr:cNvSpPr txBox="1"/>
      </xdr:nvSpPr>
      <xdr:spPr>
        <a:xfrm>
          <a:off x="7735138" y="586154"/>
          <a:ext cx="1590989" cy="310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b="1">
              <a:solidFill>
                <a:schemeClr val="bg1">
                  <a:lumMod val="95000"/>
                </a:schemeClr>
              </a:solidFill>
            </a:rPr>
            <a:t>Top Spending</a:t>
          </a:r>
          <a:r>
            <a:rPr lang="en-US" sz="1100" b="1" baseline="0"/>
            <a:t> </a:t>
          </a:r>
          <a:endParaRPr lang="en-US" sz="1100" b="1"/>
        </a:p>
      </xdr:txBody>
    </xdr:sp>
    <xdr:clientData/>
  </xdr:oneCellAnchor>
  <xdr:twoCellAnchor>
    <xdr:from>
      <xdr:col>13</xdr:col>
      <xdr:colOff>0</xdr:colOff>
      <xdr:row>12</xdr:row>
      <xdr:rowOff>56623</xdr:rowOff>
    </xdr:from>
    <xdr:to>
      <xdr:col>13</xdr:col>
      <xdr:colOff>365760</xdr:colOff>
      <xdr:row>14</xdr:row>
      <xdr:rowOff>2204</xdr:rowOff>
    </xdr:to>
    <xdr:grpSp>
      <xdr:nvGrpSpPr>
        <xdr:cNvPr id="50" name="Group 49">
          <a:extLst>
            <a:ext uri="{FF2B5EF4-FFF2-40B4-BE49-F238E27FC236}">
              <a16:creationId xmlns:a16="http://schemas.microsoft.com/office/drawing/2014/main" id="{1BDCDB60-9EA9-44A1-9E01-631733C69ACB}"/>
            </a:ext>
          </a:extLst>
        </xdr:cNvPr>
        <xdr:cNvGrpSpPr/>
      </xdr:nvGrpSpPr>
      <xdr:grpSpPr>
        <a:xfrm>
          <a:off x="7960179" y="2369837"/>
          <a:ext cx="365760" cy="331117"/>
          <a:chOff x="6316980" y="2895600"/>
          <a:chExt cx="381000" cy="312420"/>
        </a:xfrm>
      </xdr:grpSpPr>
      <xdr:sp macro="" textlink="">
        <xdr:nvSpPr>
          <xdr:cNvPr id="51" name="Rectangle: Rounded Corners 50">
            <a:extLst>
              <a:ext uri="{FF2B5EF4-FFF2-40B4-BE49-F238E27FC236}">
                <a16:creationId xmlns:a16="http://schemas.microsoft.com/office/drawing/2014/main" id="{CFFC3BD8-F47B-5C98-0FFD-1D99AE283D4F}"/>
              </a:ext>
            </a:extLst>
          </xdr:cNvPr>
          <xdr:cNvSpPr/>
        </xdr:nvSpPr>
        <xdr:spPr>
          <a:xfrm>
            <a:off x="6316980" y="2895600"/>
            <a:ext cx="381000" cy="312420"/>
          </a:xfrm>
          <a:prstGeom prst="roundRect">
            <a:avLst/>
          </a:prstGeom>
          <a:solidFill>
            <a:srgbClr val="2E1FBF"/>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52" name="Picture 51">
            <a:extLst>
              <a:ext uri="{FF2B5EF4-FFF2-40B4-BE49-F238E27FC236}">
                <a16:creationId xmlns:a16="http://schemas.microsoft.com/office/drawing/2014/main" id="{76D1D621-9572-7140-4FD7-E414733338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xdr:spPr>
      </xdr:pic>
    </xdr:grpSp>
    <xdr:clientData/>
  </xdr:twoCellAnchor>
  <xdr:twoCellAnchor>
    <xdr:from>
      <xdr:col>13</xdr:col>
      <xdr:colOff>0</xdr:colOff>
      <xdr:row>14</xdr:row>
      <xdr:rowOff>149999</xdr:rowOff>
    </xdr:from>
    <xdr:to>
      <xdr:col>13</xdr:col>
      <xdr:colOff>365760</xdr:colOff>
      <xdr:row>16</xdr:row>
      <xdr:rowOff>100846</xdr:rowOff>
    </xdr:to>
    <xdr:grpSp>
      <xdr:nvGrpSpPr>
        <xdr:cNvPr id="53" name="Group 52">
          <a:extLst>
            <a:ext uri="{FF2B5EF4-FFF2-40B4-BE49-F238E27FC236}">
              <a16:creationId xmlns:a16="http://schemas.microsoft.com/office/drawing/2014/main" id="{1FC8ECB7-973E-4F69-ACDC-9197D75D26CB}"/>
            </a:ext>
          </a:extLst>
        </xdr:cNvPr>
        <xdr:cNvGrpSpPr/>
      </xdr:nvGrpSpPr>
      <xdr:grpSpPr>
        <a:xfrm>
          <a:off x="7960179" y="2848749"/>
          <a:ext cx="365760" cy="336383"/>
          <a:chOff x="6316980" y="3421380"/>
          <a:chExt cx="381000" cy="312420"/>
        </a:xfrm>
      </xdr:grpSpPr>
      <xdr:sp macro="" textlink="">
        <xdr:nvSpPr>
          <xdr:cNvPr id="54" name="Rectangle: Rounded Corners 53">
            <a:extLst>
              <a:ext uri="{FF2B5EF4-FFF2-40B4-BE49-F238E27FC236}">
                <a16:creationId xmlns:a16="http://schemas.microsoft.com/office/drawing/2014/main" id="{4012292F-4B17-65F2-C724-DED5D764FEB8}"/>
              </a:ext>
            </a:extLst>
          </xdr:cNvPr>
          <xdr:cNvSpPr/>
        </xdr:nvSpPr>
        <xdr:spPr>
          <a:xfrm>
            <a:off x="6316980" y="3421380"/>
            <a:ext cx="381000" cy="312420"/>
          </a:xfrm>
          <a:prstGeom prst="roundRect">
            <a:avLst/>
          </a:prstGeom>
          <a:solidFill>
            <a:srgbClr val="FF0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55" name="Picture 54">
            <a:extLst>
              <a:ext uri="{FF2B5EF4-FFF2-40B4-BE49-F238E27FC236}">
                <a16:creationId xmlns:a16="http://schemas.microsoft.com/office/drawing/2014/main" id="{95C48EB1-4A70-57AE-51C1-33D766978BB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xdr:spPr>
      </xdr:pic>
    </xdr:grpSp>
    <xdr:clientData/>
  </xdr:twoCellAnchor>
  <xdr:twoCellAnchor>
    <xdr:from>
      <xdr:col>13</xdr:col>
      <xdr:colOff>20934</xdr:colOff>
      <xdr:row>9</xdr:row>
      <xdr:rowOff>135021</xdr:rowOff>
    </xdr:from>
    <xdr:to>
      <xdr:col>13</xdr:col>
      <xdr:colOff>386694</xdr:colOff>
      <xdr:row>11</xdr:row>
      <xdr:rowOff>80601</xdr:rowOff>
    </xdr:to>
    <xdr:grpSp>
      <xdr:nvGrpSpPr>
        <xdr:cNvPr id="56" name="Group 55">
          <a:extLst>
            <a:ext uri="{FF2B5EF4-FFF2-40B4-BE49-F238E27FC236}">
              <a16:creationId xmlns:a16="http://schemas.microsoft.com/office/drawing/2014/main" id="{C802B0D4-36C7-45AD-851A-8B31F0AF8640}"/>
            </a:ext>
          </a:extLst>
        </xdr:cNvPr>
        <xdr:cNvGrpSpPr/>
      </xdr:nvGrpSpPr>
      <xdr:grpSpPr>
        <a:xfrm>
          <a:off x="7981113" y="1869932"/>
          <a:ext cx="365760" cy="331115"/>
          <a:chOff x="6316980" y="2438400"/>
          <a:chExt cx="381000" cy="312420"/>
        </a:xfrm>
      </xdr:grpSpPr>
      <xdr:sp macro="" textlink="">
        <xdr:nvSpPr>
          <xdr:cNvPr id="57" name="Rectangle: Rounded Corners 56">
            <a:extLst>
              <a:ext uri="{FF2B5EF4-FFF2-40B4-BE49-F238E27FC236}">
                <a16:creationId xmlns:a16="http://schemas.microsoft.com/office/drawing/2014/main" id="{A4EF39C3-E37D-043C-C164-90AFA1BD4398}"/>
              </a:ext>
            </a:extLst>
          </xdr:cNvPr>
          <xdr:cNvSpPr/>
        </xdr:nvSpPr>
        <xdr:spPr>
          <a:xfrm>
            <a:off x="6316980" y="2438400"/>
            <a:ext cx="381000" cy="312420"/>
          </a:xfrm>
          <a:prstGeom prst="roundRect">
            <a:avLst/>
          </a:prstGeom>
          <a:solidFill>
            <a:schemeClr val="accent6">
              <a:lumMod val="75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58" name="Picture 57">
            <a:extLst>
              <a:ext uri="{FF2B5EF4-FFF2-40B4-BE49-F238E27FC236}">
                <a16:creationId xmlns:a16="http://schemas.microsoft.com/office/drawing/2014/main" id="{071BD63D-945A-1D96-3DB6-E9C155345F6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xdr:spPr>
      </xdr:pic>
    </xdr:grpSp>
    <xdr:clientData/>
  </xdr:twoCellAnchor>
  <xdr:twoCellAnchor>
    <xdr:from>
      <xdr:col>13</xdr:col>
      <xdr:colOff>0</xdr:colOff>
      <xdr:row>7</xdr:row>
      <xdr:rowOff>47207</xdr:rowOff>
    </xdr:from>
    <xdr:to>
      <xdr:col>13</xdr:col>
      <xdr:colOff>365760</xdr:colOff>
      <xdr:row>8</xdr:row>
      <xdr:rowOff>173607</xdr:rowOff>
    </xdr:to>
    <xdr:grpSp>
      <xdr:nvGrpSpPr>
        <xdr:cNvPr id="59" name="Group 58">
          <a:extLst>
            <a:ext uri="{FF2B5EF4-FFF2-40B4-BE49-F238E27FC236}">
              <a16:creationId xmlns:a16="http://schemas.microsoft.com/office/drawing/2014/main" id="{3A1E4A9E-8C20-4330-9B97-7DF51EC677D3}"/>
            </a:ext>
          </a:extLst>
        </xdr:cNvPr>
        <xdr:cNvGrpSpPr/>
      </xdr:nvGrpSpPr>
      <xdr:grpSpPr>
        <a:xfrm>
          <a:off x="7960179" y="1396582"/>
          <a:ext cx="365760" cy="319168"/>
          <a:chOff x="6316980" y="1920240"/>
          <a:chExt cx="381000" cy="312420"/>
        </a:xfrm>
      </xdr:grpSpPr>
      <xdr:sp macro="" textlink="">
        <xdr:nvSpPr>
          <xdr:cNvPr id="60" name="Rectangle: Rounded Corners 59">
            <a:extLst>
              <a:ext uri="{FF2B5EF4-FFF2-40B4-BE49-F238E27FC236}">
                <a16:creationId xmlns:a16="http://schemas.microsoft.com/office/drawing/2014/main" id="{40536E37-2428-D5D3-CDBB-B04B21A0D8BE}"/>
              </a:ext>
            </a:extLst>
          </xdr:cNvPr>
          <xdr:cNvSpPr/>
        </xdr:nvSpPr>
        <xdr:spPr>
          <a:xfrm>
            <a:off x="6316980" y="1920240"/>
            <a:ext cx="381000" cy="312420"/>
          </a:xfrm>
          <a:prstGeom prst="roundRect">
            <a:avLst/>
          </a:prstGeom>
          <a:solidFill>
            <a:srgbClr val="FFC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61" name="Picture 60">
            <a:extLst>
              <a:ext uri="{FF2B5EF4-FFF2-40B4-BE49-F238E27FC236}">
                <a16:creationId xmlns:a16="http://schemas.microsoft.com/office/drawing/2014/main" id="{C35918DD-1E5D-DF13-924E-5AAC1610D88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xdr:spPr>
      </xdr:pic>
    </xdr:grpSp>
    <xdr:clientData/>
  </xdr:twoCellAnchor>
  <xdr:twoCellAnchor>
    <xdr:from>
      <xdr:col>13</xdr:col>
      <xdr:colOff>0</xdr:colOff>
      <xdr:row>5</xdr:row>
      <xdr:rowOff>10467</xdr:rowOff>
    </xdr:from>
    <xdr:to>
      <xdr:col>13</xdr:col>
      <xdr:colOff>365760</xdr:colOff>
      <xdr:row>6</xdr:row>
      <xdr:rowOff>136867</xdr:rowOff>
    </xdr:to>
    <xdr:grpSp>
      <xdr:nvGrpSpPr>
        <xdr:cNvPr id="62" name="Group 61">
          <a:extLst>
            <a:ext uri="{FF2B5EF4-FFF2-40B4-BE49-F238E27FC236}">
              <a16:creationId xmlns:a16="http://schemas.microsoft.com/office/drawing/2014/main" id="{6F4119A6-A945-4A01-A753-C7F8706CE280}"/>
            </a:ext>
          </a:extLst>
        </xdr:cNvPr>
        <xdr:cNvGrpSpPr/>
      </xdr:nvGrpSpPr>
      <xdr:grpSpPr>
        <a:xfrm>
          <a:off x="7960179" y="974306"/>
          <a:ext cx="365760" cy="319168"/>
          <a:chOff x="7544646" y="1242907"/>
          <a:chExt cx="381000" cy="319193"/>
        </a:xfrm>
      </xdr:grpSpPr>
      <xdr:sp macro="" textlink="">
        <xdr:nvSpPr>
          <xdr:cNvPr id="63" name="Rectangle: Rounded Corners 62">
            <a:extLst>
              <a:ext uri="{FF2B5EF4-FFF2-40B4-BE49-F238E27FC236}">
                <a16:creationId xmlns:a16="http://schemas.microsoft.com/office/drawing/2014/main" id="{DFC1403E-34B6-C39D-8F1C-1DA74CF6D9F9}"/>
              </a:ext>
            </a:extLst>
          </xdr:cNvPr>
          <xdr:cNvSpPr/>
        </xdr:nvSpPr>
        <xdr:spPr>
          <a:xfrm>
            <a:off x="7544646" y="1242907"/>
            <a:ext cx="381000" cy="319193"/>
          </a:xfrm>
          <a:prstGeom prst="roundRect">
            <a:avLst/>
          </a:prstGeom>
          <a:solidFill>
            <a:srgbClr val="A02AC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64" name="Picture 63">
            <a:extLst>
              <a:ext uri="{FF2B5EF4-FFF2-40B4-BE49-F238E27FC236}">
                <a16:creationId xmlns:a16="http://schemas.microsoft.com/office/drawing/2014/main" id="{FBCD971F-C726-0C89-FD48-B4B06E70BFD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xdr:spPr>
      </xdr:pic>
    </xdr:grpSp>
    <xdr:clientData/>
  </xdr:twoCellAnchor>
  <xdr:twoCellAnchor>
    <xdr:from>
      <xdr:col>10</xdr:col>
      <xdr:colOff>125604</xdr:colOff>
      <xdr:row>1</xdr:row>
      <xdr:rowOff>111604</xdr:rowOff>
    </xdr:from>
    <xdr:to>
      <xdr:col>12</xdr:col>
      <xdr:colOff>349399</xdr:colOff>
      <xdr:row>3</xdr:row>
      <xdr:rowOff>0</xdr:rowOff>
    </xdr:to>
    <xdr:sp macro="" textlink="">
      <xdr:nvSpPr>
        <xdr:cNvPr id="65" name="Rectangle: Rounded Corners 64">
          <a:hlinkClick xmlns:r="http://schemas.openxmlformats.org/officeDocument/2006/relationships" r:id="rId7"/>
          <a:extLst>
            <a:ext uri="{FF2B5EF4-FFF2-40B4-BE49-F238E27FC236}">
              <a16:creationId xmlns:a16="http://schemas.microsoft.com/office/drawing/2014/main" id="{1388835B-DD55-43EC-AC9C-16F1C6E069BF}"/>
            </a:ext>
          </a:extLst>
        </xdr:cNvPr>
        <xdr:cNvSpPr/>
      </xdr:nvSpPr>
      <xdr:spPr>
        <a:xfrm>
          <a:off x="6196483" y="300011"/>
          <a:ext cx="1437971" cy="265209"/>
        </a:xfrm>
        <a:prstGeom prst="roundRect">
          <a:avLst>
            <a:gd name="adj" fmla="val 9723"/>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512885</xdr:colOff>
      <xdr:row>1</xdr:row>
      <xdr:rowOff>106998</xdr:rowOff>
    </xdr:from>
    <xdr:to>
      <xdr:col>15</xdr:col>
      <xdr:colOff>418680</xdr:colOff>
      <xdr:row>2</xdr:row>
      <xdr:rowOff>183801</xdr:rowOff>
    </xdr:to>
    <xdr:sp macro="" textlink="">
      <xdr:nvSpPr>
        <xdr:cNvPr id="66" name="Rectangle: Rounded Corners 65">
          <a:extLst>
            <a:ext uri="{FF2B5EF4-FFF2-40B4-BE49-F238E27FC236}">
              <a16:creationId xmlns:a16="http://schemas.microsoft.com/office/drawing/2014/main" id="{3E39B286-E432-44AF-833B-8F60CC542D4D}"/>
            </a:ext>
          </a:extLst>
        </xdr:cNvPr>
        <xdr:cNvSpPr/>
      </xdr:nvSpPr>
      <xdr:spPr>
        <a:xfrm>
          <a:off x="7797940" y="295405"/>
          <a:ext cx="1727059" cy="265209"/>
        </a:xfrm>
        <a:prstGeom prst="roundRect">
          <a:avLst>
            <a:gd name="adj" fmla="val 9723"/>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527678</xdr:colOff>
      <xdr:row>1</xdr:row>
      <xdr:rowOff>115137</xdr:rowOff>
    </xdr:from>
    <xdr:to>
      <xdr:col>13</xdr:col>
      <xdr:colOff>139666</xdr:colOff>
      <xdr:row>2</xdr:row>
      <xdr:rowOff>153427</xdr:rowOff>
    </xdr:to>
    <xdr:pic>
      <xdr:nvPicPr>
        <xdr:cNvPr id="67" name="Picture 66">
          <a:extLst>
            <a:ext uri="{FF2B5EF4-FFF2-40B4-BE49-F238E27FC236}">
              <a16:creationId xmlns:a16="http://schemas.microsoft.com/office/drawing/2014/main" id="{ED6EEBFB-6050-437C-8E63-246B0B0C0C8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812733" y="303544"/>
          <a:ext cx="219076" cy="226696"/>
        </a:xfrm>
        <a:prstGeom prst="rect">
          <a:avLst/>
        </a:prstGeom>
      </xdr:spPr>
    </xdr:pic>
    <xdr:clientData/>
  </xdr:twoCellAnchor>
  <xdr:twoCellAnchor editAs="oneCell">
    <xdr:from>
      <xdr:col>10</xdr:col>
      <xdr:colOff>177940</xdr:colOff>
      <xdr:row>1</xdr:row>
      <xdr:rowOff>159170</xdr:rowOff>
    </xdr:from>
    <xdr:to>
      <xdr:col>10</xdr:col>
      <xdr:colOff>357940</xdr:colOff>
      <xdr:row>2</xdr:row>
      <xdr:rowOff>158384</xdr:rowOff>
    </xdr:to>
    <xdr:pic>
      <xdr:nvPicPr>
        <xdr:cNvPr id="68" name="Picture 67">
          <a:extLst>
            <a:ext uri="{FF2B5EF4-FFF2-40B4-BE49-F238E27FC236}">
              <a16:creationId xmlns:a16="http://schemas.microsoft.com/office/drawing/2014/main" id="{7D7AF35C-4B0E-499F-BD9E-FCD9F876189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248819" y="347577"/>
          <a:ext cx="180000" cy="187620"/>
        </a:xfrm>
        <a:prstGeom prst="rect">
          <a:avLst/>
        </a:prstGeom>
      </xdr:spPr>
    </xdr:pic>
    <xdr:clientData/>
  </xdr:twoCellAnchor>
  <xdr:oneCellAnchor>
    <xdr:from>
      <xdr:col>10</xdr:col>
      <xdr:colOff>376814</xdr:colOff>
      <xdr:row>1</xdr:row>
      <xdr:rowOff>104670</xdr:rowOff>
    </xdr:from>
    <xdr:ext cx="822341" cy="264560"/>
    <xdr:sp macro="" textlink="">
      <xdr:nvSpPr>
        <xdr:cNvPr id="77" name="TextBox 76">
          <a:extLst>
            <a:ext uri="{FF2B5EF4-FFF2-40B4-BE49-F238E27FC236}">
              <a16:creationId xmlns:a16="http://schemas.microsoft.com/office/drawing/2014/main" id="{AC46AB4E-68F5-1477-9C9D-D58561AEBE86}"/>
            </a:ext>
          </a:extLst>
        </xdr:cNvPr>
        <xdr:cNvSpPr txBox="1"/>
      </xdr:nvSpPr>
      <xdr:spPr>
        <a:xfrm>
          <a:off x="6447693" y="293077"/>
          <a:ext cx="82234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CD62DC"/>
              </a:solidFill>
            </a:rPr>
            <a:t>Dashboard</a:t>
          </a:r>
        </a:p>
      </xdr:txBody>
    </xdr:sp>
    <xdr:clientData/>
  </xdr:oneCellAnchor>
  <xdr:oneCellAnchor>
    <xdr:from>
      <xdr:col>13</xdr:col>
      <xdr:colOff>225669</xdr:colOff>
      <xdr:row>1</xdr:row>
      <xdr:rowOff>100064</xdr:rowOff>
    </xdr:from>
    <xdr:ext cx="916661" cy="264560"/>
    <xdr:sp macro="" textlink="">
      <xdr:nvSpPr>
        <xdr:cNvPr id="80" name="TextBox 79">
          <a:hlinkClick xmlns:r="http://schemas.openxmlformats.org/officeDocument/2006/relationships" r:id="rId10"/>
          <a:extLst>
            <a:ext uri="{FF2B5EF4-FFF2-40B4-BE49-F238E27FC236}">
              <a16:creationId xmlns:a16="http://schemas.microsoft.com/office/drawing/2014/main" id="{1BE308B0-B0E8-4152-BA74-DF5AD06E067B}"/>
            </a:ext>
          </a:extLst>
        </xdr:cNvPr>
        <xdr:cNvSpPr txBox="1"/>
      </xdr:nvSpPr>
      <xdr:spPr>
        <a:xfrm>
          <a:off x="8117812" y="288471"/>
          <a:ext cx="9166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CD62DC"/>
              </a:solidFill>
            </a:rPr>
            <a:t>Spreadsheet</a:t>
          </a:r>
        </a:p>
      </xdr:txBody>
    </xdr:sp>
    <xdr:clientData/>
  </xdr:oneCellAnchor>
  <xdr:twoCellAnchor editAs="oneCell">
    <xdr:from>
      <xdr:col>5</xdr:col>
      <xdr:colOff>243423</xdr:colOff>
      <xdr:row>12</xdr:row>
      <xdr:rowOff>96218</xdr:rowOff>
    </xdr:from>
    <xdr:to>
      <xdr:col>5</xdr:col>
      <xdr:colOff>459423</xdr:colOff>
      <xdr:row>13</xdr:row>
      <xdr:rowOff>126140</xdr:rowOff>
    </xdr:to>
    <xdr:pic>
      <xdr:nvPicPr>
        <xdr:cNvPr id="81" name="Picture 80">
          <a:extLst>
            <a:ext uri="{FF2B5EF4-FFF2-40B4-BE49-F238E27FC236}">
              <a16:creationId xmlns:a16="http://schemas.microsoft.com/office/drawing/2014/main" id="{15ACCCCF-8C96-4A11-8768-95465A4E5F3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278863" y="2357097"/>
          <a:ext cx="216000" cy="218329"/>
        </a:xfrm>
        <a:prstGeom prst="rect">
          <a:avLst/>
        </a:prstGeom>
      </xdr:spPr>
    </xdr:pic>
    <xdr:clientData/>
  </xdr:twoCellAnchor>
  <xdr:twoCellAnchor editAs="oneCell">
    <xdr:from>
      <xdr:col>5</xdr:col>
      <xdr:colOff>239654</xdr:colOff>
      <xdr:row>15</xdr:row>
      <xdr:rowOff>156377</xdr:rowOff>
    </xdr:from>
    <xdr:to>
      <xdr:col>5</xdr:col>
      <xdr:colOff>455654</xdr:colOff>
      <xdr:row>16</xdr:row>
      <xdr:rowOff>186300</xdr:rowOff>
    </xdr:to>
    <xdr:pic>
      <xdr:nvPicPr>
        <xdr:cNvPr id="82" name="Picture 81">
          <a:extLst>
            <a:ext uri="{FF2B5EF4-FFF2-40B4-BE49-F238E27FC236}">
              <a16:creationId xmlns:a16="http://schemas.microsoft.com/office/drawing/2014/main" id="{6C5AC51F-D432-42AC-9B6B-192BD6F629BB}"/>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275094" y="2982476"/>
          <a:ext cx="216000" cy="218329"/>
        </a:xfrm>
        <a:prstGeom prst="rect">
          <a:avLst/>
        </a:prstGeom>
      </xdr:spPr>
    </xdr:pic>
    <xdr:clientData/>
  </xdr:twoCellAnchor>
  <xdr:twoCellAnchor editAs="oneCell">
    <xdr:from>
      <xdr:col>5</xdr:col>
      <xdr:colOff>245349</xdr:colOff>
      <xdr:row>14</xdr:row>
      <xdr:rowOff>27063</xdr:rowOff>
    </xdr:from>
    <xdr:to>
      <xdr:col>5</xdr:col>
      <xdr:colOff>461349</xdr:colOff>
      <xdr:row>15</xdr:row>
      <xdr:rowOff>56984</xdr:rowOff>
    </xdr:to>
    <xdr:pic>
      <xdr:nvPicPr>
        <xdr:cNvPr id="83" name="Picture 82">
          <a:extLst>
            <a:ext uri="{FF2B5EF4-FFF2-40B4-BE49-F238E27FC236}">
              <a16:creationId xmlns:a16="http://schemas.microsoft.com/office/drawing/2014/main" id="{EF19CBBF-3E94-4744-AE7D-D62BC4A6B82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280789" y="2664755"/>
          <a:ext cx="216000" cy="218328"/>
        </a:xfrm>
        <a:prstGeom prst="rect">
          <a:avLst/>
        </a:prstGeom>
      </xdr:spPr>
    </xdr:pic>
    <xdr:clientData/>
  </xdr:twoCellAnchor>
  <xdr:oneCellAnchor>
    <xdr:from>
      <xdr:col>5</xdr:col>
      <xdr:colOff>189663</xdr:colOff>
      <xdr:row>10</xdr:row>
      <xdr:rowOff>168729</xdr:rowOff>
    </xdr:from>
    <xdr:ext cx="1129183" cy="264560"/>
    <xdr:sp macro="" textlink="">
      <xdr:nvSpPr>
        <xdr:cNvPr id="84" name="TextBox 83">
          <a:extLst>
            <a:ext uri="{FF2B5EF4-FFF2-40B4-BE49-F238E27FC236}">
              <a16:creationId xmlns:a16="http://schemas.microsoft.com/office/drawing/2014/main" id="{514C3EC1-4A02-4972-B5B4-CDD867BAB1B5}"/>
            </a:ext>
          </a:extLst>
        </xdr:cNvPr>
        <xdr:cNvSpPr txBox="1"/>
      </xdr:nvSpPr>
      <xdr:spPr>
        <a:xfrm>
          <a:off x="3225103" y="2052795"/>
          <a:ext cx="112918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Income Source</a:t>
          </a:r>
          <a:endParaRPr lang="en-US" sz="1100" b="1"/>
        </a:p>
      </xdr:txBody>
    </xdr:sp>
    <xdr:clientData/>
  </xdr:oneCellAnchor>
  <xdr:oneCellAnchor>
    <xdr:from>
      <xdr:col>5</xdr:col>
      <xdr:colOff>467668</xdr:colOff>
      <xdr:row>12</xdr:row>
      <xdr:rowOff>80387</xdr:rowOff>
    </xdr:from>
    <xdr:ext cx="1129183" cy="264560"/>
    <xdr:sp macro="" textlink="">
      <xdr:nvSpPr>
        <xdr:cNvPr id="85" name="TextBox 84">
          <a:extLst>
            <a:ext uri="{FF2B5EF4-FFF2-40B4-BE49-F238E27FC236}">
              <a16:creationId xmlns:a16="http://schemas.microsoft.com/office/drawing/2014/main" id="{E207B9C7-8B07-4415-8904-4BC361CABADC}"/>
            </a:ext>
          </a:extLst>
        </xdr:cNvPr>
        <xdr:cNvSpPr txBox="1"/>
      </xdr:nvSpPr>
      <xdr:spPr>
        <a:xfrm>
          <a:off x="3503108" y="2341266"/>
          <a:ext cx="112918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Data</a:t>
          </a:r>
          <a:endParaRPr lang="en-US" sz="1100" b="1"/>
        </a:p>
      </xdr:txBody>
    </xdr:sp>
    <xdr:clientData/>
  </xdr:oneCellAnchor>
  <xdr:oneCellAnchor>
    <xdr:from>
      <xdr:col>5</xdr:col>
      <xdr:colOff>463062</xdr:colOff>
      <xdr:row>14</xdr:row>
      <xdr:rowOff>2512</xdr:rowOff>
    </xdr:from>
    <xdr:ext cx="1129183" cy="264560"/>
    <xdr:sp macro="" textlink="">
      <xdr:nvSpPr>
        <xdr:cNvPr id="86" name="TextBox 85">
          <a:extLst>
            <a:ext uri="{FF2B5EF4-FFF2-40B4-BE49-F238E27FC236}">
              <a16:creationId xmlns:a16="http://schemas.microsoft.com/office/drawing/2014/main" id="{4AAA7B69-DD45-4C22-AC0D-C758D3317C11}"/>
            </a:ext>
          </a:extLst>
        </xdr:cNvPr>
        <xdr:cNvSpPr txBox="1"/>
      </xdr:nvSpPr>
      <xdr:spPr>
        <a:xfrm>
          <a:off x="3498502" y="2640204"/>
          <a:ext cx="112918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Youtube</a:t>
          </a:r>
          <a:endParaRPr lang="en-US" sz="1100" b="1"/>
        </a:p>
      </xdr:txBody>
    </xdr:sp>
    <xdr:clientData/>
  </xdr:oneCellAnchor>
  <xdr:oneCellAnchor>
    <xdr:from>
      <xdr:col>5</xdr:col>
      <xdr:colOff>458456</xdr:colOff>
      <xdr:row>15</xdr:row>
      <xdr:rowOff>123510</xdr:rowOff>
    </xdr:from>
    <xdr:ext cx="1129183" cy="264560"/>
    <xdr:sp macro="" textlink="">
      <xdr:nvSpPr>
        <xdr:cNvPr id="87" name="TextBox 86">
          <a:extLst>
            <a:ext uri="{FF2B5EF4-FFF2-40B4-BE49-F238E27FC236}">
              <a16:creationId xmlns:a16="http://schemas.microsoft.com/office/drawing/2014/main" id="{D382EAA0-20C6-4965-947F-9C0DD1A4B174}"/>
            </a:ext>
          </a:extLst>
        </xdr:cNvPr>
        <xdr:cNvSpPr txBox="1"/>
      </xdr:nvSpPr>
      <xdr:spPr>
        <a:xfrm>
          <a:off x="3493896" y="2949609"/>
          <a:ext cx="112918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Teachable</a:t>
          </a:r>
          <a:endParaRPr lang="en-US" sz="1100" b="1"/>
        </a:p>
      </xdr:txBody>
    </xdr:sp>
    <xdr:clientData/>
  </xdr:oneCellAnchor>
  <xdr:oneCellAnchor>
    <xdr:from>
      <xdr:col>11</xdr:col>
      <xdr:colOff>575687</xdr:colOff>
      <xdr:row>17</xdr:row>
      <xdr:rowOff>73269</xdr:rowOff>
    </xdr:from>
    <xdr:ext cx="2313214" cy="264560"/>
    <xdr:sp macro="" textlink="">
      <xdr:nvSpPr>
        <xdr:cNvPr id="88" name="TextBox 87">
          <a:extLst>
            <a:ext uri="{FF2B5EF4-FFF2-40B4-BE49-F238E27FC236}">
              <a16:creationId xmlns:a16="http://schemas.microsoft.com/office/drawing/2014/main" id="{CE2C67CA-3114-4879-B286-5EB7A1F684B4}"/>
            </a:ext>
          </a:extLst>
        </xdr:cNvPr>
        <xdr:cNvSpPr txBox="1"/>
      </xdr:nvSpPr>
      <xdr:spPr>
        <a:xfrm>
          <a:off x="7253654" y="3276181"/>
          <a:ext cx="23132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b="1">
              <a:solidFill>
                <a:schemeClr val="bg1">
                  <a:lumMod val="95000"/>
                </a:schemeClr>
              </a:solidFill>
            </a:rPr>
            <a:t>Weekly</a:t>
          </a:r>
          <a:r>
            <a:rPr lang="en-US" sz="1050" b="1" baseline="0">
              <a:solidFill>
                <a:schemeClr val="bg1">
                  <a:lumMod val="95000"/>
                </a:schemeClr>
              </a:solidFill>
            </a:rPr>
            <a:t> Trend Income and Spending</a:t>
          </a:r>
          <a:endParaRPr lang="en-US" sz="1050" b="1"/>
        </a:p>
      </xdr:txBody>
    </xdr:sp>
    <xdr:clientData/>
  </xdr:oneCellAnchor>
  <xdr:oneCellAnchor>
    <xdr:from>
      <xdr:col>5</xdr:col>
      <xdr:colOff>173335</xdr:colOff>
      <xdr:row>17</xdr:row>
      <xdr:rowOff>47729</xdr:rowOff>
    </xdr:from>
    <xdr:ext cx="2412022" cy="264560"/>
    <xdr:sp macro="" textlink="">
      <xdr:nvSpPr>
        <xdr:cNvPr id="89" name="TextBox 88">
          <a:extLst>
            <a:ext uri="{FF2B5EF4-FFF2-40B4-BE49-F238E27FC236}">
              <a16:creationId xmlns:a16="http://schemas.microsoft.com/office/drawing/2014/main" id="{A6F6D855-5DF8-48E5-A6C1-C9D86E1700B5}"/>
            </a:ext>
          </a:extLst>
        </xdr:cNvPr>
        <xdr:cNvSpPr txBox="1"/>
      </xdr:nvSpPr>
      <xdr:spPr>
        <a:xfrm>
          <a:off x="3208775" y="3250641"/>
          <a:ext cx="241202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b="1">
              <a:solidFill>
                <a:schemeClr val="bg1">
                  <a:lumMod val="95000"/>
                </a:schemeClr>
              </a:solidFill>
            </a:rPr>
            <a:t>Monthly</a:t>
          </a:r>
          <a:r>
            <a:rPr lang="en-US" sz="1050" b="1" baseline="0">
              <a:solidFill>
                <a:schemeClr val="bg1">
                  <a:lumMod val="95000"/>
                </a:schemeClr>
              </a:solidFill>
            </a:rPr>
            <a:t> Trend Income and Spending</a:t>
          </a:r>
          <a:endParaRPr lang="en-US" sz="1050" b="1"/>
        </a:p>
      </xdr:txBody>
    </xdr:sp>
    <xdr:clientData/>
  </xdr:oneCellAnchor>
  <xdr:oneCellAnchor>
    <xdr:from>
      <xdr:col>13</xdr:col>
      <xdr:colOff>388338</xdr:colOff>
      <xdr:row>5</xdr:row>
      <xdr:rowOff>20934</xdr:rowOff>
    </xdr:from>
    <xdr:ext cx="679300" cy="264560"/>
    <xdr:sp macro="" textlink="">
      <xdr:nvSpPr>
        <xdr:cNvPr id="90" name="TextBox 89">
          <a:extLst>
            <a:ext uri="{FF2B5EF4-FFF2-40B4-BE49-F238E27FC236}">
              <a16:creationId xmlns:a16="http://schemas.microsoft.com/office/drawing/2014/main" id="{34DC8ED7-F62F-4811-962A-21E2B3DE2D2E}"/>
            </a:ext>
          </a:extLst>
        </xdr:cNvPr>
        <xdr:cNvSpPr txBox="1"/>
      </xdr:nvSpPr>
      <xdr:spPr>
        <a:xfrm>
          <a:off x="8280481" y="962967"/>
          <a:ext cx="679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Housing</a:t>
          </a:r>
          <a:endParaRPr lang="en-US" sz="1100" b="1"/>
        </a:p>
      </xdr:txBody>
    </xdr:sp>
    <xdr:clientData/>
  </xdr:oneCellAnchor>
  <xdr:oneCellAnchor>
    <xdr:from>
      <xdr:col>13</xdr:col>
      <xdr:colOff>383733</xdr:colOff>
      <xdr:row>7</xdr:row>
      <xdr:rowOff>68664</xdr:rowOff>
    </xdr:from>
    <xdr:ext cx="799042" cy="264560"/>
    <xdr:sp macro="" textlink="">
      <xdr:nvSpPr>
        <xdr:cNvPr id="91" name="TextBox 90">
          <a:extLst>
            <a:ext uri="{FF2B5EF4-FFF2-40B4-BE49-F238E27FC236}">
              <a16:creationId xmlns:a16="http://schemas.microsoft.com/office/drawing/2014/main" id="{E8AC623F-24D8-44D6-A162-55E5C6A0AF46}"/>
            </a:ext>
          </a:extLst>
        </xdr:cNvPr>
        <xdr:cNvSpPr txBox="1"/>
      </xdr:nvSpPr>
      <xdr:spPr>
        <a:xfrm>
          <a:off x="8275876" y="1387510"/>
          <a:ext cx="7990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Groceries</a:t>
          </a:r>
          <a:endParaRPr lang="en-US" sz="1100" b="1"/>
        </a:p>
      </xdr:txBody>
    </xdr:sp>
    <xdr:clientData/>
  </xdr:oneCellAnchor>
  <xdr:oneCellAnchor>
    <xdr:from>
      <xdr:col>13</xdr:col>
      <xdr:colOff>398805</xdr:colOff>
      <xdr:row>9</xdr:row>
      <xdr:rowOff>157006</xdr:rowOff>
    </xdr:from>
    <xdr:ext cx="679300" cy="264560"/>
    <xdr:sp macro="" textlink="">
      <xdr:nvSpPr>
        <xdr:cNvPr id="93" name="TextBox 92">
          <a:extLst>
            <a:ext uri="{FF2B5EF4-FFF2-40B4-BE49-F238E27FC236}">
              <a16:creationId xmlns:a16="http://schemas.microsoft.com/office/drawing/2014/main" id="{46CE907A-A344-4EF7-B9C5-4E09EE2A8FFE}"/>
            </a:ext>
          </a:extLst>
        </xdr:cNvPr>
        <xdr:cNvSpPr txBox="1"/>
      </xdr:nvSpPr>
      <xdr:spPr>
        <a:xfrm>
          <a:off x="8290948" y="1852665"/>
          <a:ext cx="679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Clothing</a:t>
          </a:r>
          <a:endParaRPr lang="en-US" sz="1100" b="1"/>
        </a:p>
      </xdr:txBody>
    </xdr:sp>
    <xdr:clientData/>
  </xdr:oneCellAnchor>
  <xdr:oneCellAnchor>
    <xdr:from>
      <xdr:col>13</xdr:col>
      <xdr:colOff>377870</xdr:colOff>
      <xdr:row>12</xdr:row>
      <xdr:rowOff>83736</xdr:rowOff>
    </xdr:from>
    <xdr:ext cx="1087514" cy="264560"/>
    <xdr:sp macro="" textlink="">
      <xdr:nvSpPr>
        <xdr:cNvPr id="94" name="TextBox 93">
          <a:extLst>
            <a:ext uri="{FF2B5EF4-FFF2-40B4-BE49-F238E27FC236}">
              <a16:creationId xmlns:a16="http://schemas.microsoft.com/office/drawing/2014/main" id="{2287FB1F-7EBA-4CE9-900D-83095DA13F70}"/>
            </a:ext>
          </a:extLst>
        </xdr:cNvPr>
        <xdr:cNvSpPr txBox="1"/>
      </xdr:nvSpPr>
      <xdr:spPr>
        <a:xfrm>
          <a:off x="8270013" y="2344615"/>
          <a:ext cx="10875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Entertainment</a:t>
          </a:r>
          <a:endParaRPr lang="en-US" sz="1100" b="1"/>
        </a:p>
      </xdr:txBody>
    </xdr:sp>
    <xdr:clientData/>
  </xdr:oneCellAnchor>
  <xdr:oneCellAnchor>
    <xdr:from>
      <xdr:col>13</xdr:col>
      <xdr:colOff>367403</xdr:colOff>
      <xdr:row>14</xdr:row>
      <xdr:rowOff>146539</xdr:rowOff>
    </xdr:from>
    <xdr:ext cx="857239" cy="264560"/>
    <xdr:sp macro="" textlink="">
      <xdr:nvSpPr>
        <xdr:cNvPr id="95" name="TextBox 94">
          <a:extLst>
            <a:ext uri="{FF2B5EF4-FFF2-40B4-BE49-F238E27FC236}">
              <a16:creationId xmlns:a16="http://schemas.microsoft.com/office/drawing/2014/main" id="{B692E89C-1F4A-4729-8088-9A4EACF88339}"/>
            </a:ext>
          </a:extLst>
        </xdr:cNvPr>
        <xdr:cNvSpPr txBox="1"/>
      </xdr:nvSpPr>
      <xdr:spPr>
        <a:xfrm>
          <a:off x="8259546" y="2784231"/>
          <a:ext cx="85723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lumMod val="95000"/>
                </a:schemeClr>
              </a:solidFill>
            </a:rPr>
            <a:t>Cash</a:t>
          </a:r>
          <a:r>
            <a:rPr lang="en-US" sz="1100" b="1" baseline="0">
              <a:solidFill>
                <a:schemeClr val="bg1">
                  <a:lumMod val="95000"/>
                </a:schemeClr>
              </a:solidFill>
            </a:rPr>
            <a:t> Loan</a:t>
          </a:r>
          <a:endParaRPr lang="en-US" sz="1100" b="1"/>
        </a:p>
      </xdr:txBody>
    </xdr:sp>
    <xdr:clientData/>
  </xdr:oneCellAnchor>
  <xdr:oneCellAnchor>
    <xdr:from>
      <xdr:col>5</xdr:col>
      <xdr:colOff>250275</xdr:colOff>
      <xdr:row>4</xdr:row>
      <xdr:rowOff>59702</xdr:rowOff>
    </xdr:from>
    <xdr:ext cx="1591922" cy="275243"/>
    <xdr:sp macro="" textlink="">
      <xdr:nvSpPr>
        <xdr:cNvPr id="96" name="TextBox 95">
          <a:extLst>
            <a:ext uri="{FF2B5EF4-FFF2-40B4-BE49-F238E27FC236}">
              <a16:creationId xmlns:a16="http://schemas.microsoft.com/office/drawing/2014/main" id="{220AFB29-8A23-4FDE-AE46-B2B3BF3EAE36}"/>
            </a:ext>
          </a:extLst>
        </xdr:cNvPr>
        <xdr:cNvSpPr txBox="1"/>
      </xdr:nvSpPr>
      <xdr:spPr>
        <a:xfrm>
          <a:off x="3285715" y="813328"/>
          <a:ext cx="1591922" cy="2752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solidFill>
                <a:schemeClr val="bg1">
                  <a:lumMod val="95000"/>
                </a:schemeClr>
              </a:solidFill>
            </a:rPr>
            <a:t>Available Balance</a:t>
          </a:r>
          <a:endParaRPr lang="en-US" sz="900" b="1"/>
        </a:p>
      </xdr:txBody>
    </xdr:sp>
    <xdr:clientData/>
  </xdr:oneCellAnchor>
  <xdr:oneCellAnchor>
    <xdr:from>
      <xdr:col>5</xdr:col>
      <xdr:colOff>439615</xdr:colOff>
      <xdr:row>8</xdr:row>
      <xdr:rowOff>115138</xdr:rowOff>
    </xdr:from>
    <xdr:ext cx="1652312" cy="319062"/>
    <xdr:sp macro="" textlink="'CALCULATIONS '!C4">
      <xdr:nvSpPr>
        <xdr:cNvPr id="99" name="TextBox 98">
          <a:extLst>
            <a:ext uri="{FF2B5EF4-FFF2-40B4-BE49-F238E27FC236}">
              <a16:creationId xmlns:a16="http://schemas.microsoft.com/office/drawing/2014/main" id="{FF697DF1-3C0C-D72C-CC14-CB2D6FDC3F7B}"/>
            </a:ext>
          </a:extLst>
        </xdr:cNvPr>
        <xdr:cNvSpPr txBox="1"/>
      </xdr:nvSpPr>
      <xdr:spPr>
        <a:xfrm>
          <a:off x="3475055" y="1622391"/>
          <a:ext cx="1652312" cy="319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970996A-92FD-4B7E-A48A-5B626E05831F}" type="TxLink">
            <a:rPr lang="en-US" sz="1400" b="1" i="0" u="none" strike="noStrike">
              <a:solidFill>
                <a:schemeClr val="bg1">
                  <a:lumMod val="95000"/>
                </a:schemeClr>
              </a:solidFill>
              <a:latin typeface="Bahnschrift"/>
            </a:rPr>
            <a:pPr/>
            <a:t>**** **** **** 0000</a:t>
          </a:fld>
          <a:endParaRPr lang="en-US" sz="1400" b="1">
            <a:solidFill>
              <a:schemeClr val="bg1">
                <a:lumMod val="95000"/>
              </a:schemeClr>
            </a:solidFill>
          </a:endParaRPr>
        </a:p>
      </xdr:txBody>
    </xdr:sp>
    <xdr:clientData/>
  </xdr:oneCellAnchor>
  <xdr:oneCellAnchor>
    <xdr:from>
      <xdr:col>8</xdr:col>
      <xdr:colOff>439616</xdr:colOff>
      <xdr:row>8</xdr:row>
      <xdr:rowOff>115138</xdr:rowOff>
    </xdr:from>
    <xdr:ext cx="596253" cy="251208"/>
    <xdr:sp macro="" textlink="'CALCULATIONS '!D4">
      <xdr:nvSpPr>
        <xdr:cNvPr id="100" name="TextBox 99">
          <a:extLst>
            <a:ext uri="{FF2B5EF4-FFF2-40B4-BE49-F238E27FC236}">
              <a16:creationId xmlns:a16="http://schemas.microsoft.com/office/drawing/2014/main" id="{23694320-6BC4-438F-A620-6A95E1552399}"/>
            </a:ext>
          </a:extLst>
        </xdr:cNvPr>
        <xdr:cNvSpPr txBox="1"/>
      </xdr:nvSpPr>
      <xdr:spPr>
        <a:xfrm>
          <a:off x="5296319" y="1622391"/>
          <a:ext cx="596253" cy="2512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7FB45CB4-9FD1-467D-B8BE-59AF8000DA06}" type="TxLink">
            <a:rPr lang="en-US" sz="1400" b="1" i="0" u="none" strike="noStrike">
              <a:solidFill>
                <a:schemeClr val="bg1">
                  <a:lumMod val="95000"/>
                </a:schemeClr>
              </a:solidFill>
              <a:latin typeface="Bahnschrift"/>
            </a:rPr>
            <a:pPr/>
            <a:t>10/26</a:t>
          </a:fld>
          <a:endParaRPr lang="en-US" sz="1400" b="1">
            <a:solidFill>
              <a:schemeClr val="bg1">
                <a:lumMod val="95000"/>
              </a:schemeClr>
            </a:solidFill>
          </a:endParaRPr>
        </a:p>
      </xdr:txBody>
    </xdr:sp>
    <xdr:clientData/>
  </xdr:oneCellAnchor>
  <xdr:oneCellAnchor>
    <xdr:from>
      <xdr:col>10</xdr:col>
      <xdr:colOff>62803</xdr:colOff>
      <xdr:row>8</xdr:row>
      <xdr:rowOff>10465</xdr:rowOff>
    </xdr:from>
    <xdr:ext cx="722225" cy="261677"/>
    <xdr:sp macro="" textlink="Income">
      <xdr:nvSpPr>
        <xdr:cNvPr id="101" name="TextBox 100">
          <a:extLst>
            <a:ext uri="{FF2B5EF4-FFF2-40B4-BE49-F238E27FC236}">
              <a16:creationId xmlns:a16="http://schemas.microsoft.com/office/drawing/2014/main" id="{7F556AD5-24BD-981B-3F9D-6D810191DE5D}"/>
            </a:ext>
          </a:extLst>
        </xdr:cNvPr>
        <xdr:cNvSpPr txBox="1"/>
      </xdr:nvSpPr>
      <xdr:spPr>
        <a:xfrm>
          <a:off x="6133682" y="1517718"/>
          <a:ext cx="722225" cy="261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BFD78B0F-69AC-46BA-89F8-D6925C286DE0}" type="TxLink">
            <a:rPr lang="en-US" sz="1400" b="1" i="0" u="none" strike="noStrike">
              <a:solidFill>
                <a:schemeClr val="bg1">
                  <a:lumMod val="95000"/>
                </a:schemeClr>
              </a:solidFill>
              <a:latin typeface="Calibri"/>
              <a:cs typeface="Calibri"/>
            </a:rPr>
            <a:pPr/>
            <a:t> $5,100 </a:t>
          </a:fld>
          <a:endParaRPr lang="en-US" sz="1400" b="1">
            <a:solidFill>
              <a:schemeClr val="bg1">
                <a:lumMod val="95000"/>
              </a:schemeClr>
            </a:solidFill>
          </a:endParaRPr>
        </a:p>
      </xdr:txBody>
    </xdr:sp>
    <xdr:clientData/>
  </xdr:oneCellAnchor>
  <xdr:oneCellAnchor>
    <xdr:from>
      <xdr:col>10</xdr:col>
      <xdr:colOff>41868</xdr:colOff>
      <xdr:row>4</xdr:row>
      <xdr:rowOff>52336</xdr:rowOff>
    </xdr:from>
    <xdr:ext cx="858055" cy="240741"/>
    <xdr:sp macro="" textlink="Spending">
      <xdr:nvSpPr>
        <xdr:cNvPr id="102" name="TextBox 101">
          <a:extLst>
            <a:ext uri="{FF2B5EF4-FFF2-40B4-BE49-F238E27FC236}">
              <a16:creationId xmlns:a16="http://schemas.microsoft.com/office/drawing/2014/main" id="{D3237E29-8534-D871-8B53-8E2C22B4C120}"/>
            </a:ext>
          </a:extLst>
        </xdr:cNvPr>
        <xdr:cNvSpPr txBox="1"/>
      </xdr:nvSpPr>
      <xdr:spPr>
        <a:xfrm>
          <a:off x="6112747" y="805962"/>
          <a:ext cx="858055" cy="24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C5448E16-D79E-4D4C-BBA9-8C92260F614D}" type="TxLink">
            <a:rPr lang="en-US" sz="1400" b="1" i="0" u="none" strike="noStrike">
              <a:solidFill>
                <a:schemeClr val="bg1">
                  <a:lumMod val="95000"/>
                </a:schemeClr>
              </a:solidFill>
              <a:latin typeface="Calibri"/>
              <a:cs typeface="Calibri"/>
            </a:rPr>
            <a:pPr/>
            <a:t> $3,099 </a:t>
          </a:fld>
          <a:endParaRPr lang="en-US" sz="1400" b="1">
            <a:solidFill>
              <a:schemeClr val="bg1">
                <a:lumMod val="95000"/>
              </a:schemeClr>
            </a:solidFill>
          </a:endParaRPr>
        </a:p>
      </xdr:txBody>
    </xdr:sp>
    <xdr:clientData/>
  </xdr:oneCellAnchor>
  <xdr:oneCellAnchor>
    <xdr:from>
      <xdr:col>5</xdr:col>
      <xdr:colOff>219808</xdr:colOff>
      <xdr:row>5</xdr:row>
      <xdr:rowOff>20934</xdr:rowOff>
    </xdr:from>
    <xdr:ext cx="942032" cy="311496"/>
    <xdr:sp macro="" textlink="Balance">
      <xdr:nvSpPr>
        <xdr:cNvPr id="103" name="TextBox 102">
          <a:extLst>
            <a:ext uri="{FF2B5EF4-FFF2-40B4-BE49-F238E27FC236}">
              <a16:creationId xmlns:a16="http://schemas.microsoft.com/office/drawing/2014/main" id="{842BF584-9403-AA2C-46C8-C901CB4A3D00}"/>
            </a:ext>
          </a:extLst>
        </xdr:cNvPr>
        <xdr:cNvSpPr txBox="1"/>
      </xdr:nvSpPr>
      <xdr:spPr>
        <a:xfrm>
          <a:off x="3255248" y="962967"/>
          <a:ext cx="9420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D7CEE3E-FF83-4A22-9892-6781F4961452}" type="TxLink">
            <a:rPr lang="en-US" sz="1400" b="1" i="0" u="none" strike="noStrike">
              <a:solidFill>
                <a:schemeClr val="bg1">
                  <a:lumMod val="95000"/>
                </a:schemeClr>
              </a:solidFill>
              <a:latin typeface="Calibri"/>
              <a:cs typeface="Calibri"/>
            </a:rPr>
            <a:pPr/>
            <a:t> $2,001 </a:t>
          </a:fld>
          <a:endParaRPr lang="en-US" sz="1400" b="1">
            <a:solidFill>
              <a:schemeClr val="bg1">
                <a:lumMod val="95000"/>
              </a:schemeClr>
            </a:solidFill>
          </a:endParaRPr>
        </a:p>
      </xdr:txBody>
    </xdr:sp>
    <xdr:clientData/>
  </xdr:oneCellAnchor>
  <xdr:twoCellAnchor editAs="oneCell">
    <xdr:from>
      <xdr:col>4</xdr:col>
      <xdr:colOff>240438</xdr:colOff>
      <xdr:row>3</xdr:row>
      <xdr:rowOff>129293</xdr:rowOff>
    </xdr:from>
    <xdr:to>
      <xdr:col>4</xdr:col>
      <xdr:colOff>575078</xdr:colOff>
      <xdr:row>5</xdr:row>
      <xdr:rowOff>94203</xdr:rowOff>
    </xdr:to>
    <xdr:pic>
      <xdr:nvPicPr>
        <xdr:cNvPr id="104" name="Picture 103">
          <a:extLst>
            <a:ext uri="{FF2B5EF4-FFF2-40B4-BE49-F238E27FC236}">
              <a16:creationId xmlns:a16="http://schemas.microsoft.com/office/drawing/2014/main" id="{07A791AB-04DD-46E6-8424-BFC02CEF818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8790" y="694513"/>
          <a:ext cx="334640" cy="341723"/>
        </a:xfrm>
        <a:prstGeom prst="rect">
          <a:avLst/>
        </a:prstGeom>
      </xdr:spPr>
    </xdr:pic>
    <xdr:clientData/>
  </xdr:twoCellAnchor>
  <xdr:twoCellAnchor>
    <xdr:from>
      <xdr:col>4</xdr:col>
      <xdr:colOff>125604</xdr:colOff>
      <xdr:row>1</xdr:row>
      <xdr:rowOff>94203</xdr:rowOff>
    </xdr:from>
    <xdr:to>
      <xdr:col>10</xdr:col>
      <xdr:colOff>62802</xdr:colOff>
      <xdr:row>3</xdr:row>
      <xdr:rowOff>20934</xdr:rowOff>
    </xdr:to>
    <xdr:sp macro="" textlink="">
      <xdr:nvSpPr>
        <xdr:cNvPr id="105" name="Rectangle: Rounded Corners 104">
          <a:extLst>
            <a:ext uri="{FF2B5EF4-FFF2-40B4-BE49-F238E27FC236}">
              <a16:creationId xmlns:a16="http://schemas.microsoft.com/office/drawing/2014/main" id="{3E8C84BE-F269-4BB2-8B62-CF556E3FF05C}"/>
            </a:ext>
          </a:extLst>
        </xdr:cNvPr>
        <xdr:cNvSpPr/>
      </xdr:nvSpPr>
      <xdr:spPr>
        <a:xfrm>
          <a:off x="2553956" y="282610"/>
          <a:ext cx="3579725" cy="303544"/>
        </a:xfrm>
        <a:prstGeom prst="roundRect">
          <a:avLst>
            <a:gd name="adj" fmla="val 9723"/>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Personal Finance</a:t>
          </a:r>
          <a:r>
            <a:rPr lang="en-US" sz="1600" b="1" baseline="0"/>
            <a:t> </a:t>
          </a:r>
          <a:r>
            <a:rPr lang="en-US" sz="1600" b="1" baseline="0">
              <a:solidFill>
                <a:srgbClr val="CD62DC"/>
              </a:solidFill>
            </a:rPr>
            <a:t>Tracker</a:t>
          </a:r>
          <a:endParaRPr lang="en-US" sz="1600" b="1">
            <a:solidFill>
              <a:srgbClr val="CD62DC"/>
            </a:solidFill>
          </a:endParaRPr>
        </a:p>
      </xdr:txBody>
    </xdr:sp>
    <xdr:clientData/>
  </xdr:twoCellAnchor>
  <xdr:oneCellAnchor>
    <xdr:from>
      <xdr:col>18</xdr:col>
      <xdr:colOff>157006</xdr:colOff>
      <xdr:row>8</xdr:row>
      <xdr:rowOff>0</xdr:rowOff>
    </xdr:from>
    <xdr:ext cx="184731" cy="264560"/>
    <xdr:sp macro="" textlink="">
      <xdr:nvSpPr>
        <xdr:cNvPr id="106" name="TextBox 105">
          <a:extLst>
            <a:ext uri="{FF2B5EF4-FFF2-40B4-BE49-F238E27FC236}">
              <a16:creationId xmlns:a16="http://schemas.microsoft.com/office/drawing/2014/main" id="{A05F81A4-8CC5-DFF1-B0E6-6D8541F2C55B}"/>
            </a:ext>
          </a:extLst>
        </xdr:cNvPr>
        <xdr:cNvSpPr txBox="1"/>
      </xdr:nvSpPr>
      <xdr:spPr>
        <a:xfrm>
          <a:off x="11084588" y="15072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136070</xdr:colOff>
      <xdr:row>17</xdr:row>
      <xdr:rowOff>31402</xdr:rowOff>
    </xdr:from>
    <xdr:ext cx="596621" cy="282610"/>
    <xdr:sp macro="" textlink="MaxDebit">
      <xdr:nvSpPr>
        <xdr:cNvPr id="107" name="TextBox 106">
          <a:extLst>
            <a:ext uri="{FF2B5EF4-FFF2-40B4-BE49-F238E27FC236}">
              <a16:creationId xmlns:a16="http://schemas.microsoft.com/office/drawing/2014/main" id="{308FE938-38BE-4277-C21E-EA970DBCAE49}"/>
            </a:ext>
          </a:extLst>
        </xdr:cNvPr>
        <xdr:cNvSpPr txBox="1"/>
      </xdr:nvSpPr>
      <xdr:spPr>
        <a:xfrm>
          <a:off x="5599861" y="3234314"/>
          <a:ext cx="596621" cy="282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634CA72-AB7E-4F52-B8AC-DD2FA6C67930}" type="TxLink">
            <a:rPr lang="en-US" sz="1200" b="1" i="0" u="none" strike="noStrike">
              <a:solidFill>
                <a:schemeClr val="bg1">
                  <a:lumMod val="95000"/>
                </a:schemeClr>
              </a:solidFill>
              <a:latin typeface="Calibri"/>
              <a:cs typeface="Calibri"/>
            </a:rPr>
            <a:pPr/>
            <a:t> $900 </a:t>
          </a:fld>
          <a:endParaRPr lang="en-US" sz="1200" b="1">
            <a:solidFill>
              <a:schemeClr val="bg1">
                <a:lumMod val="95000"/>
              </a:schemeClr>
            </a:solidFill>
          </a:endParaRPr>
        </a:p>
      </xdr:txBody>
    </xdr:sp>
    <xdr:clientData/>
  </xdr:oneCellAnchor>
  <xdr:oneCellAnchor>
    <xdr:from>
      <xdr:col>10</xdr:col>
      <xdr:colOff>351272</xdr:colOff>
      <xdr:row>17</xdr:row>
      <xdr:rowOff>37263</xdr:rowOff>
    </xdr:from>
    <xdr:ext cx="726832" cy="255815"/>
    <xdr:sp macro="" textlink="MaxCredit">
      <xdr:nvSpPr>
        <xdr:cNvPr id="108" name="TextBox 107">
          <a:extLst>
            <a:ext uri="{FF2B5EF4-FFF2-40B4-BE49-F238E27FC236}">
              <a16:creationId xmlns:a16="http://schemas.microsoft.com/office/drawing/2014/main" id="{D18C2A00-9187-4DE0-AC1F-EF7FE92EE932}"/>
            </a:ext>
          </a:extLst>
        </xdr:cNvPr>
        <xdr:cNvSpPr txBox="1"/>
      </xdr:nvSpPr>
      <xdr:spPr>
        <a:xfrm>
          <a:off x="6422151" y="3240175"/>
          <a:ext cx="726832" cy="2558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A9BFAC6-4086-49F5-A20E-23F9E1FCAC88}" type="TxLink">
            <a:rPr lang="en-US" sz="1200" b="1" i="0" u="none" strike="noStrike">
              <a:solidFill>
                <a:schemeClr val="bg1">
                  <a:lumMod val="95000"/>
                </a:schemeClr>
              </a:solidFill>
              <a:latin typeface="Calibri"/>
              <a:cs typeface="Calibri"/>
            </a:rPr>
            <a:pPr/>
            <a:t> $5,000 </a:t>
          </a:fld>
          <a:endParaRPr lang="en-US" sz="1200" b="1">
            <a:solidFill>
              <a:schemeClr val="bg1">
                <a:lumMod val="95000"/>
              </a:schemeClr>
            </a:solidFill>
          </a:endParaRPr>
        </a:p>
      </xdr:txBody>
    </xdr:sp>
    <xdr:clientData/>
  </xdr:oneCellAnchor>
  <xdr:twoCellAnchor>
    <xdr:from>
      <xdr:col>11</xdr:col>
      <xdr:colOff>219809</xdr:colOff>
      <xdr:row>7</xdr:row>
      <xdr:rowOff>188406</xdr:rowOff>
    </xdr:from>
    <xdr:to>
      <xdr:col>12</xdr:col>
      <xdr:colOff>471017</xdr:colOff>
      <xdr:row>10</xdr:row>
      <xdr:rowOff>31401</xdr:rowOff>
    </xdr:to>
    <xdr:graphicFrame macro="">
      <xdr:nvGraphicFramePr>
        <xdr:cNvPr id="109" name="Chart 108">
          <a:extLst>
            <a:ext uri="{FF2B5EF4-FFF2-40B4-BE49-F238E27FC236}">
              <a16:creationId xmlns:a16="http://schemas.microsoft.com/office/drawing/2014/main" id="{71009B06-235D-4A46-BB30-F6816D632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253832</xdr:colOff>
      <xdr:row>4</xdr:row>
      <xdr:rowOff>73270</xdr:rowOff>
    </xdr:from>
    <xdr:to>
      <xdr:col>12</xdr:col>
      <xdr:colOff>544285</xdr:colOff>
      <xdr:row>6</xdr:row>
      <xdr:rowOff>94203</xdr:rowOff>
    </xdr:to>
    <xdr:graphicFrame macro="">
      <xdr:nvGraphicFramePr>
        <xdr:cNvPr id="110" name="Chart 109">
          <a:extLst>
            <a:ext uri="{FF2B5EF4-FFF2-40B4-BE49-F238E27FC236}">
              <a16:creationId xmlns:a16="http://schemas.microsoft.com/office/drawing/2014/main" id="{92E41D56-56A5-4E79-84D9-7B21BF168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8</xdr:col>
      <xdr:colOff>565221</xdr:colOff>
      <xdr:row>18</xdr:row>
      <xdr:rowOff>1</xdr:rowOff>
    </xdr:from>
    <xdr:ext cx="868764" cy="209339"/>
    <xdr:sp macro="" textlink="">
      <xdr:nvSpPr>
        <xdr:cNvPr id="111" name="TextBox 110">
          <a:extLst>
            <a:ext uri="{FF2B5EF4-FFF2-40B4-BE49-F238E27FC236}">
              <a16:creationId xmlns:a16="http://schemas.microsoft.com/office/drawing/2014/main" id="{1E4C0532-4A02-78F0-53D2-FAC471779972}"/>
            </a:ext>
          </a:extLst>
        </xdr:cNvPr>
        <xdr:cNvSpPr txBox="1"/>
      </xdr:nvSpPr>
      <xdr:spPr>
        <a:xfrm>
          <a:off x="5421924" y="3391320"/>
          <a:ext cx="868764" cy="209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000" b="1">
              <a:solidFill>
                <a:srgbClr val="A02AC0"/>
              </a:solidFill>
            </a:rPr>
            <a:t>Max Spending</a:t>
          </a:r>
        </a:p>
      </xdr:txBody>
    </xdr:sp>
    <xdr:clientData/>
  </xdr:oneCellAnchor>
  <xdr:oneCellAnchor>
    <xdr:from>
      <xdr:col>10</xdr:col>
      <xdr:colOff>225669</xdr:colOff>
      <xdr:row>18</xdr:row>
      <xdr:rowOff>5863</xdr:rowOff>
    </xdr:from>
    <xdr:ext cx="936172" cy="248851"/>
    <xdr:sp macro="" textlink="">
      <xdr:nvSpPr>
        <xdr:cNvPr id="112" name="TextBox 111">
          <a:extLst>
            <a:ext uri="{FF2B5EF4-FFF2-40B4-BE49-F238E27FC236}">
              <a16:creationId xmlns:a16="http://schemas.microsoft.com/office/drawing/2014/main" id="{AD305949-5313-43CC-B5B2-D12031B6CC0D}"/>
            </a:ext>
          </a:extLst>
        </xdr:cNvPr>
        <xdr:cNvSpPr txBox="1"/>
      </xdr:nvSpPr>
      <xdr:spPr>
        <a:xfrm>
          <a:off x="6296548" y="3397182"/>
          <a:ext cx="936172"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a:solidFill>
                <a:srgbClr val="A02AC0"/>
              </a:solidFill>
            </a:rPr>
            <a:t>Max Spending</a:t>
          </a:r>
        </a:p>
      </xdr:txBody>
    </xdr:sp>
    <xdr:clientData/>
  </xdr:oneCellAnchor>
  <xdr:oneCellAnchor>
    <xdr:from>
      <xdr:col>7</xdr:col>
      <xdr:colOff>372208</xdr:colOff>
      <xdr:row>12</xdr:row>
      <xdr:rowOff>89598</xdr:rowOff>
    </xdr:from>
    <xdr:ext cx="858055" cy="240741"/>
    <xdr:sp macro="" textlink="dwd">
      <xdr:nvSpPr>
        <xdr:cNvPr id="114" name="TextBox 113">
          <a:extLst>
            <a:ext uri="{FF2B5EF4-FFF2-40B4-BE49-F238E27FC236}">
              <a16:creationId xmlns:a16="http://schemas.microsoft.com/office/drawing/2014/main" id="{8ACA2F6F-C282-4248-82E1-7B8D2530B731}"/>
            </a:ext>
          </a:extLst>
        </xdr:cNvPr>
        <xdr:cNvSpPr txBox="1"/>
      </xdr:nvSpPr>
      <xdr:spPr>
        <a:xfrm>
          <a:off x="4621823" y="2350477"/>
          <a:ext cx="858055" cy="24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70C2C530-96E7-4612-A222-810B80DD414B}" type="TxLink">
            <a:rPr lang="en-US" sz="1200" b="1" i="0" u="none" strike="noStrike">
              <a:solidFill>
                <a:schemeClr val="bg1">
                  <a:lumMod val="95000"/>
                </a:schemeClr>
              </a:solidFill>
              <a:latin typeface="Calibri"/>
              <a:cs typeface="Calibri"/>
            </a:rPr>
            <a:pPr/>
            <a:t> $5,000 </a:t>
          </a:fld>
          <a:endParaRPr lang="en-US" sz="1200" b="1">
            <a:solidFill>
              <a:schemeClr val="bg1">
                <a:lumMod val="95000"/>
              </a:schemeClr>
            </a:solidFill>
          </a:endParaRPr>
        </a:p>
      </xdr:txBody>
    </xdr:sp>
    <xdr:clientData/>
  </xdr:oneCellAnchor>
  <xdr:oneCellAnchor>
    <xdr:from>
      <xdr:col>7</xdr:col>
      <xdr:colOff>367602</xdr:colOff>
      <xdr:row>14</xdr:row>
      <xdr:rowOff>22190</xdr:rowOff>
    </xdr:from>
    <xdr:ext cx="858055" cy="240741"/>
    <xdr:sp macro="" textlink="teach">
      <xdr:nvSpPr>
        <xdr:cNvPr id="115" name="TextBox 114">
          <a:extLst>
            <a:ext uri="{FF2B5EF4-FFF2-40B4-BE49-F238E27FC236}">
              <a16:creationId xmlns:a16="http://schemas.microsoft.com/office/drawing/2014/main" id="{89F3672D-7F2B-4B1E-96A4-4F2CD575ACEB}"/>
            </a:ext>
          </a:extLst>
        </xdr:cNvPr>
        <xdr:cNvSpPr txBox="1"/>
      </xdr:nvSpPr>
      <xdr:spPr>
        <a:xfrm>
          <a:off x="4617217" y="2659882"/>
          <a:ext cx="858055" cy="24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FAE48B7F-05CC-481B-B835-2874435BB605}" type="TxLink">
            <a:rPr lang="en-US" sz="1200" b="1" i="0" u="none" strike="noStrike">
              <a:solidFill>
                <a:schemeClr val="bg1">
                  <a:lumMod val="95000"/>
                </a:schemeClr>
              </a:solidFill>
              <a:latin typeface="Calibri"/>
              <a:cs typeface="Calibri"/>
            </a:rPr>
            <a:pPr/>
            <a:t> $100 </a:t>
          </a:fld>
          <a:endParaRPr lang="en-US" sz="1200" b="1">
            <a:solidFill>
              <a:schemeClr val="bg1">
                <a:lumMod val="95000"/>
              </a:schemeClr>
            </a:solidFill>
          </a:endParaRPr>
        </a:p>
      </xdr:txBody>
    </xdr:sp>
    <xdr:clientData/>
  </xdr:oneCellAnchor>
  <xdr:oneCellAnchor>
    <xdr:from>
      <xdr:col>7</xdr:col>
      <xdr:colOff>352530</xdr:colOff>
      <xdr:row>15</xdr:row>
      <xdr:rowOff>122255</xdr:rowOff>
    </xdr:from>
    <xdr:ext cx="858055" cy="240741"/>
    <xdr:sp macro="" textlink="yt">
      <xdr:nvSpPr>
        <xdr:cNvPr id="116" name="TextBox 115">
          <a:extLst>
            <a:ext uri="{FF2B5EF4-FFF2-40B4-BE49-F238E27FC236}">
              <a16:creationId xmlns:a16="http://schemas.microsoft.com/office/drawing/2014/main" id="{43807CCD-BCFD-497E-96E9-98A534380E0B}"/>
            </a:ext>
          </a:extLst>
        </xdr:cNvPr>
        <xdr:cNvSpPr txBox="1"/>
      </xdr:nvSpPr>
      <xdr:spPr>
        <a:xfrm>
          <a:off x="4602145" y="2948354"/>
          <a:ext cx="858055" cy="24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D0BEAD2-FAF0-4230-BAC6-B9E7B4898276}" type="TxLink">
            <a:rPr lang="en-US" sz="1200" b="1" i="0" u="none" strike="noStrike">
              <a:solidFill>
                <a:schemeClr val="bg1">
                  <a:lumMod val="95000"/>
                </a:schemeClr>
              </a:solidFill>
              <a:latin typeface="Calibri"/>
              <a:cs typeface="Calibri"/>
            </a:rPr>
            <a:pPr/>
            <a:t> $5,100 </a:t>
          </a:fld>
          <a:endParaRPr lang="en-US" sz="1200" b="1">
            <a:solidFill>
              <a:schemeClr val="bg1">
                <a:lumMod val="95000"/>
              </a:schemeClr>
            </a:solidFill>
          </a:endParaRPr>
        </a:p>
      </xdr:txBody>
    </xdr:sp>
    <xdr:clientData/>
  </xdr:oneCellAnchor>
  <xdr:twoCellAnchor>
    <xdr:from>
      <xdr:col>9</xdr:col>
      <xdr:colOff>240742</xdr:colOff>
      <xdr:row>11</xdr:row>
      <xdr:rowOff>136070</xdr:rowOff>
    </xdr:from>
    <xdr:to>
      <xdr:col>11</xdr:col>
      <xdr:colOff>596620</xdr:colOff>
      <xdr:row>17</xdr:row>
      <xdr:rowOff>136070</xdr:rowOff>
    </xdr:to>
    <xdr:graphicFrame macro="">
      <xdr:nvGraphicFramePr>
        <xdr:cNvPr id="118" name="Chart 117">
          <a:extLst>
            <a:ext uri="{FF2B5EF4-FFF2-40B4-BE49-F238E27FC236}">
              <a16:creationId xmlns:a16="http://schemas.microsoft.com/office/drawing/2014/main" id="{BA9A9CB4-7E21-469F-BBB9-6DB8E9722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10</xdr:col>
      <xdr:colOff>86417</xdr:colOff>
      <xdr:row>12</xdr:row>
      <xdr:rowOff>179955</xdr:rowOff>
    </xdr:from>
    <xdr:to>
      <xdr:col>10</xdr:col>
      <xdr:colOff>433635</xdr:colOff>
      <xdr:row>14</xdr:row>
      <xdr:rowOff>155016</xdr:rowOff>
    </xdr:to>
    <xdr:pic>
      <xdr:nvPicPr>
        <xdr:cNvPr id="119" name="Picture 118">
          <a:extLst>
            <a:ext uri="{FF2B5EF4-FFF2-40B4-BE49-F238E27FC236}">
              <a16:creationId xmlns:a16="http://schemas.microsoft.com/office/drawing/2014/main" id="{11016CC6-7074-4FE3-A2F4-7F0B185643B7}"/>
            </a:ext>
          </a:extLst>
        </xdr:cNvPr>
        <xdr:cNvPicPr>
          <a:picLocks noChangeAspect="1"/>
        </xdr:cNvPicPr>
      </xdr:nvPicPr>
      <xdr:blipFill>
        <a:blip xmlns:r="http://schemas.openxmlformats.org/officeDocument/2006/relationships" r:embed="rId18">
          <a:alphaModFix amt="50000"/>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6157296" y="2440834"/>
          <a:ext cx="347218" cy="351874"/>
        </a:xfrm>
        <a:prstGeom prst="rect">
          <a:avLst/>
        </a:prstGeom>
      </xdr:spPr>
    </xdr:pic>
    <xdr:clientData/>
  </xdr:twoCellAnchor>
  <xdr:twoCellAnchor editAs="oneCell">
    <xdr:from>
      <xdr:col>12</xdr:col>
      <xdr:colOff>83736</xdr:colOff>
      <xdr:row>11</xdr:row>
      <xdr:rowOff>41059</xdr:rowOff>
    </xdr:from>
    <xdr:to>
      <xdr:col>12</xdr:col>
      <xdr:colOff>430449</xdr:colOff>
      <xdr:row>13</xdr:row>
      <xdr:rowOff>10468</xdr:rowOff>
    </xdr:to>
    <xdr:pic>
      <xdr:nvPicPr>
        <xdr:cNvPr id="120" name="Picture 119">
          <a:extLst>
            <a:ext uri="{FF2B5EF4-FFF2-40B4-BE49-F238E27FC236}">
              <a16:creationId xmlns:a16="http://schemas.microsoft.com/office/drawing/2014/main" id="{4DCE569E-B207-4D37-9E0D-2DE2375D73C2}"/>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7368791" y="2113532"/>
          <a:ext cx="346713" cy="346222"/>
        </a:xfrm>
        <a:prstGeom prst="rect">
          <a:avLst/>
        </a:prstGeom>
      </xdr:spPr>
    </xdr:pic>
    <xdr:clientData/>
  </xdr:twoCellAnchor>
  <xdr:oneCellAnchor>
    <xdr:from>
      <xdr:col>13</xdr:col>
      <xdr:colOff>367602</xdr:colOff>
      <xdr:row>8</xdr:row>
      <xdr:rowOff>22190</xdr:rowOff>
    </xdr:from>
    <xdr:ext cx="858055" cy="240741"/>
    <xdr:sp macro="" textlink="Groc">
      <xdr:nvSpPr>
        <xdr:cNvPr id="121" name="TextBox 120">
          <a:extLst>
            <a:ext uri="{FF2B5EF4-FFF2-40B4-BE49-F238E27FC236}">
              <a16:creationId xmlns:a16="http://schemas.microsoft.com/office/drawing/2014/main" id="{86C13945-7D6C-4A95-828F-5B02ED9658E6}"/>
            </a:ext>
          </a:extLst>
        </xdr:cNvPr>
        <xdr:cNvSpPr txBox="1"/>
      </xdr:nvSpPr>
      <xdr:spPr>
        <a:xfrm>
          <a:off x="8259745" y="1529443"/>
          <a:ext cx="858055" cy="24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DBD3C71A-DEAC-4928-8B41-4EFF7E88191D}" type="TxLink">
            <a:rPr lang="en-US" sz="1200" b="1" i="0" u="none" strike="noStrike">
              <a:solidFill>
                <a:schemeClr val="bg1">
                  <a:lumMod val="95000"/>
                </a:schemeClr>
              </a:solidFill>
              <a:latin typeface="Calibri"/>
              <a:cs typeface="Calibri"/>
            </a:rPr>
            <a:pPr/>
            <a:t> $617 </a:t>
          </a:fld>
          <a:endParaRPr lang="en-US" sz="1200" b="1">
            <a:solidFill>
              <a:schemeClr val="bg1">
                <a:lumMod val="95000"/>
              </a:schemeClr>
            </a:solidFill>
          </a:endParaRPr>
        </a:p>
      </xdr:txBody>
    </xdr:sp>
    <xdr:clientData/>
  </xdr:oneCellAnchor>
  <xdr:oneCellAnchor>
    <xdr:from>
      <xdr:col>13</xdr:col>
      <xdr:colOff>376813</xdr:colOff>
      <xdr:row>10</xdr:row>
      <xdr:rowOff>111789</xdr:rowOff>
    </xdr:from>
    <xdr:ext cx="676766" cy="254558"/>
    <xdr:sp macro="" textlink="Clothes">
      <xdr:nvSpPr>
        <xdr:cNvPr id="122" name="TextBox 121">
          <a:extLst>
            <a:ext uri="{FF2B5EF4-FFF2-40B4-BE49-F238E27FC236}">
              <a16:creationId xmlns:a16="http://schemas.microsoft.com/office/drawing/2014/main" id="{5ED956C5-6C09-40B7-9D83-61D5C4931497}"/>
            </a:ext>
          </a:extLst>
        </xdr:cNvPr>
        <xdr:cNvSpPr txBox="1"/>
      </xdr:nvSpPr>
      <xdr:spPr>
        <a:xfrm>
          <a:off x="8268956" y="1995855"/>
          <a:ext cx="676766" cy="25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65B904FF-009F-4611-B5DE-99512F8A206B}" type="TxLink">
            <a:rPr lang="en-US" sz="1200" b="1" i="0" u="none" strike="noStrike">
              <a:solidFill>
                <a:schemeClr val="bg1">
                  <a:lumMod val="95000"/>
                </a:schemeClr>
              </a:solidFill>
              <a:latin typeface="Calibri"/>
              <a:cs typeface="Calibri"/>
            </a:rPr>
            <a:pPr/>
            <a:t> $395 </a:t>
          </a:fld>
          <a:endParaRPr lang="en-US" sz="1200" b="1">
            <a:solidFill>
              <a:schemeClr val="bg1">
                <a:lumMod val="95000"/>
              </a:schemeClr>
            </a:solidFill>
          </a:endParaRPr>
        </a:p>
      </xdr:txBody>
    </xdr:sp>
    <xdr:clientData/>
  </xdr:oneCellAnchor>
  <xdr:oneCellAnchor>
    <xdr:from>
      <xdr:col>13</xdr:col>
      <xdr:colOff>379325</xdr:colOff>
      <xdr:row>13</xdr:row>
      <xdr:rowOff>44380</xdr:rowOff>
    </xdr:from>
    <xdr:ext cx="858055" cy="240741"/>
    <xdr:sp macro="" textlink="ent">
      <xdr:nvSpPr>
        <xdr:cNvPr id="123" name="TextBox 122">
          <a:extLst>
            <a:ext uri="{FF2B5EF4-FFF2-40B4-BE49-F238E27FC236}">
              <a16:creationId xmlns:a16="http://schemas.microsoft.com/office/drawing/2014/main" id="{BF5FDBF8-47B0-4969-B75D-BF43372E9442}"/>
            </a:ext>
          </a:extLst>
        </xdr:cNvPr>
        <xdr:cNvSpPr txBox="1"/>
      </xdr:nvSpPr>
      <xdr:spPr>
        <a:xfrm>
          <a:off x="8271468" y="2493666"/>
          <a:ext cx="858055" cy="24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5F9954C6-B644-42B0-9955-9517F5668675}" type="TxLink">
            <a:rPr lang="en-US" sz="1200" b="1" i="0" u="none" strike="noStrike">
              <a:solidFill>
                <a:schemeClr val="bg1">
                  <a:lumMod val="95000"/>
                </a:schemeClr>
              </a:solidFill>
              <a:latin typeface="Calibri"/>
              <a:cs typeface="Calibri"/>
            </a:rPr>
            <a:pPr/>
            <a:t> $268 </a:t>
          </a:fld>
          <a:endParaRPr lang="en-US" sz="1200" b="1">
            <a:solidFill>
              <a:schemeClr val="bg1">
                <a:lumMod val="95000"/>
              </a:schemeClr>
            </a:solidFill>
          </a:endParaRPr>
        </a:p>
      </xdr:txBody>
    </xdr:sp>
    <xdr:clientData/>
  </xdr:oneCellAnchor>
  <xdr:oneCellAnchor>
    <xdr:from>
      <xdr:col>13</xdr:col>
      <xdr:colOff>343318</xdr:colOff>
      <xdr:row>15</xdr:row>
      <xdr:rowOff>102578</xdr:rowOff>
    </xdr:from>
    <xdr:ext cx="858055" cy="240741"/>
    <xdr:sp macro="" textlink="cashloan">
      <xdr:nvSpPr>
        <xdr:cNvPr id="124" name="TextBox 123">
          <a:extLst>
            <a:ext uri="{FF2B5EF4-FFF2-40B4-BE49-F238E27FC236}">
              <a16:creationId xmlns:a16="http://schemas.microsoft.com/office/drawing/2014/main" id="{F1A96CF1-59DF-4EB3-9337-D926E49560F3}"/>
            </a:ext>
          </a:extLst>
        </xdr:cNvPr>
        <xdr:cNvSpPr txBox="1"/>
      </xdr:nvSpPr>
      <xdr:spPr>
        <a:xfrm>
          <a:off x="8235461" y="2928677"/>
          <a:ext cx="858055" cy="24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5B1DD5AE-4BB5-4D3E-9E8B-E490EDA272B2}" type="TxLink">
            <a:rPr lang="en-US" sz="1200" b="1" i="0" u="none" strike="noStrike">
              <a:solidFill>
                <a:schemeClr val="bg1">
                  <a:lumMod val="95000"/>
                </a:schemeClr>
              </a:solidFill>
              <a:latin typeface="Calibri"/>
              <a:cs typeface="Calibri"/>
            </a:rPr>
            <a:pPr/>
            <a:t> $158 </a:t>
          </a:fld>
          <a:endParaRPr lang="en-US" sz="1200" b="1">
            <a:solidFill>
              <a:schemeClr val="bg1">
                <a:lumMod val="95000"/>
              </a:schemeClr>
            </a:solidFill>
          </a:endParaRPr>
        </a:p>
      </xdr:txBody>
    </xdr:sp>
    <xdr:clientData/>
  </xdr:oneCellAnchor>
  <xdr:oneCellAnchor>
    <xdr:from>
      <xdr:col>13</xdr:col>
      <xdr:colOff>355041</xdr:colOff>
      <xdr:row>5</xdr:row>
      <xdr:rowOff>166636</xdr:rowOff>
    </xdr:from>
    <xdr:ext cx="858055" cy="240741"/>
    <xdr:sp macro="" textlink="Rent">
      <xdr:nvSpPr>
        <xdr:cNvPr id="126" name="TextBox 125">
          <a:extLst>
            <a:ext uri="{FF2B5EF4-FFF2-40B4-BE49-F238E27FC236}">
              <a16:creationId xmlns:a16="http://schemas.microsoft.com/office/drawing/2014/main" id="{299B3BE1-25F3-41A9-AFCA-BE5EEB9A566F}"/>
            </a:ext>
          </a:extLst>
        </xdr:cNvPr>
        <xdr:cNvSpPr txBox="1"/>
      </xdr:nvSpPr>
      <xdr:spPr>
        <a:xfrm>
          <a:off x="8247184" y="1108669"/>
          <a:ext cx="858055" cy="24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71619C98-5747-4FAF-B5C4-7A0D627A5ECE}" type="TxLink">
            <a:rPr lang="en-US" sz="1200" b="1" i="0" u="none" strike="noStrike">
              <a:solidFill>
                <a:schemeClr val="bg1">
                  <a:lumMod val="95000"/>
                </a:schemeClr>
              </a:solidFill>
              <a:latin typeface="Calibri"/>
              <a:cs typeface="Calibri"/>
            </a:rPr>
            <a:pPr/>
            <a:t> $900 </a:t>
          </a:fld>
          <a:endParaRPr lang="en-US" sz="1200" b="1">
            <a:solidFill>
              <a:schemeClr val="bg1">
                <a:lumMod val="95000"/>
              </a:schemeClr>
            </a:solidFill>
          </a:endParaRPr>
        </a:p>
      </xdr:txBody>
    </xdr:sp>
    <xdr:clientData/>
  </xdr:oneCellAnchor>
  <xdr:twoCellAnchor>
    <xdr:from>
      <xdr:col>10</xdr:col>
      <xdr:colOff>418681</xdr:colOff>
      <xdr:row>19</xdr:row>
      <xdr:rowOff>41869</xdr:rowOff>
    </xdr:from>
    <xdr:to>
      <xdr:col>15</xdr:col>
      <xdr:colOff>429149</xdr:colOff>
      <xdr:row>26</xdr:row>
      <xdr:rowOff>24951</xdr:rowOff>
    </xdr:to>
    <xdr:graphicFrame macro="">
      <xdr:nvGraphicFramePr>
        <xdr:cNvPr id="12" name="Chart 11">
          <a:extLst>
            <a:ext uri="{FF2B5EF4-FFF2-40B4-BE49-F238E27FC236}">
              <a16:creationId xmlns:a16="http://schemas.microsoft.com/office/drawing/2014/main" id="{04704A04-0AB5-417A-B86C-860F58D41C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5</xdr:col>
      <xdr:colOff>146538</xdr:colOff>
      <xdr:row>18</xdr:row>
      <xdr:rowOff>177938</xdr:rowOff>
    </xdr:from>
    <xdr:to>
      <xdr:col>11</xdr:col>
      <xdr:colOff>345412</xdr:colOff>
      <xdr:row>25</xdr:row>
      <xdr:rowOff>161021</xdr:rowOff>
    </xdr:to>
    <xdr:graphicFrame macro="">
      <xdr:nvGraphicFramePr>
        <xdr:cNvPr id="13" name="Chart 12">
          <a:extLst>
            <a:ext uri="{FF2B5EF4-FFF2-40B4-BE49-F238E27FC236}">
              <a16:creationId xmlns:a16="http://schemas.microsoft.com/office/drawing/2014/main" id="{FB588850-29E2-482F-97BD-A68FB7A6E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4</xdr:col>
      <xdr:colOff>146538</xdr:colOff>
      <xdr:row>6</xdr:row>
      <xdr:rowOff>177939</xdr:rowOff>
    </xdr:from>
    <xdr:to>
      <xdr:col>5</xdr:col>
      <xdr:colOff>136071</xdr:colOff>
      <xdr:row>24</xdr:row>
      <xdr:rowOff>52335</xdr:rowOff>
    </xdr:to>
    <mc:AlternateContent xmlns:mc="http://schemas.openxmlformats.org/markup-compatibility/2006" xmlns:a14="http://schemas.microsoft.com/office/drawing/2010/main">
      <mc:Choice Requires="a14">
        <xdr:graphicFrame macro="">
          <xdr:nvGraphicFramePr>
            <xdr:cNvPr id="14" name="short date">
              <a:extLst>
                <a:ext uri="{FF2B5EF4-FFF2-40B4-BE49-F238E27FC236}">
                  <a16:creationId xmlns:a16="http://schemas.microsoft.com/office/drawing/2014/main" id="{0917C7D9-0107-415D-894D-65563EAD016D}"/>
                </a:ext>
              </a:extLst>
            </xdr:cNvPr>
            <xdr:cNvGraphicFramePr/>
          </xdr:nvGraphicFramePr>
          <xdr:xfrm>
            <a:off x="0" y="0"/>
            <a:ext cx="0" cy="0"/>
          </xdr:xfrm>
          <a:graphic>
            <a:graphicData uri="http://schemas.microsoft.com/office/drawing/2010/slicer">
              <sle:slicer xmlns:sle="http://schemas.microsoft.com/office/drawing/2010/slicer" name="short date"/>
            </a:graphicData>
          </a:graphic>
        </xdr:graphicFrame>
      </mc:Choice>
      <mc:Fallback xmlns="">
        <xdr:sp macro="" textlink="">
          <xdr:nvSpPr>
            <xdr:cNvPr id="0" name=""/>
            <xdr:cNvSpPr>
              <a:spLocks noTextEdit="1"/>
            </xdr:cNvSpPr>
          </xdr:nvSpPr>
          <xdr:spPr>
            <a:xfrm>
              <a:off x="2595824" y="1334546"/>
              <a:ext cx="601854" cy="33442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376813</xdr:colOff>
      <xdr:row>6</xdr:row>
      <xdr:rowOff>125604</xdr:rowOff>
    </xdr:from>
    <xdr:to>
      <xdr:col>6</xdr:col>
      <xdr:colOff>89765</xdr:colOff>
      <xdr:row>8</xdr:row>
      <xdr:rowOff>84070</xdr:rowOff>
    </xdr:to>
    <xdr:pic>
      <xdr:nvPicPr>
        <xdr:cNvPr id="20" name="Picture 19">
          <a:extLst>
            <a:ext uri="{FF2B5EF4-FFF2-40B4-BE49-F238E27FC236}">
              <a16:creationId xmlns:a16="http://schemas.microsoft.com/office/drawing/2014/main" id="{026C5398-2237-4615-9FDE-F818C32ADBF5}"/>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412253" y="1256044"/>
          <a:ext cx="320039" cy="335279"/>
        </a:xfrm>
        <a:prstGeom prst="rect">
          <a:avLst/>
        </a:prstGeom>
      </xdr:spPr>
    </xdr:pic>
    <xdr:clientData/>
  </xdr:twoCellAnchor>
  <xdr:twoCellAnchor editAs="oneCell">
    <xdr:from>
      <xdr:col>4</xdr:col>
      <xdr:colOff>104670</xdr:colOff>
      <xdr:row>23</xdr:row>
      <xdr:rowOff>104669</xdr:rowOff>
    </xdr:from>
    <xdr:to>
      <xdr:col>5</xdr:col>
      <xdr:colOff>173382</xdr:colOff>
      <xdr:row>25</xdr:row>
      <xdr:rowOff>177939</xdr:rowOff>
    </xdr:to>
    <xdr:pic>
      <xdr:nvPicPr>
        <xdr:cNvPr id="21" name="Picture 20">
          <a:extLst>
            <a:ext uri="{FF2B5EF4-FFF2-40B4-BE49-F238E27FC236}">
              <a16:creationId xmlns:a16="http://schemas.microsoft.com/office/drawing/2014/main" id="{15A3272E-AE8D-4D99-9A00-AA12950E3068}"/>
            </a:ext>
          </a:extLst>
        </xdr:cNvPr>
        <xdr:cNvPicPr>
          <a:picLocks noChangeAspect="1"/>
        </xdr:cNvPicPr>
      </xdr:nvPicPr>
      <xdr:blipFill>
        <a:blip xmlns:r="http://schemas.openxmlformats.org/officeDocument/2006/relationships" r:embed="rId23"/>
        <a:stretch>
          <a:fillRect/>
        </a:stretch>
      </xdr:blipFill>
      <xdr:spPr>
        <a:xfrm>
          <a:off x="2533022" y="4438021"/>
          <a:ext cx="675800" cy="450083"/>
        </a:xfrm>
        <a:prstGeom prst="rect">
          <a:avLst/>
        </a:prstGeom>
      </xdr:spPr>
    </xdr:pic>
    <xdr:clientData/>
  </xdr:twoCellAnchor>
  <xdr:twoCellAnchor editAs="oneCell">
    <xdr:from>
      <xdr:col>4</xdr:col>
      <xdr:colOff>282609</xdr:colOff>
      <xdr:row>21</xdr:row>
      <xdr:rowOff>107440</xdr:rowOff>
    </xdr:from>
    <xdr:to>
      <xdr:col>5</xdr:col>
      <xdr:colOff>0</xdr:colOff>
      <xdr:row>23</xdr:row>
      <xdr:rowOff>83735</xdr:rowOff>
    </xdr:to>
    <xdr:pic>
      <xdr:nvPicPr>
        <xdr:cNvPr id="22" name="Picture 21">
          <a:extLst>
            <a:ext uri="{FF2B5EF4-FFF2-40B4-BE49-F238E27FC236}">
              <a16:creationId xmlns:a16="http://schemas.microsoft.com/office/drawing/2014/main" id="{836546DF-4398-4B0E-9EDE-648075801B61}"/>
            </a:ext>
          </a:extLst>
        </xdr:cNvPr>
        <xdr:cNvPicPr>
          <a:picLocks noChangeAspect="1"/>
        </xdr:cNvPicPr>
      </xdr:nvPicPr>
      <xdr:blipFill>
        <a:blip xmlns:r="http://schemas.openxmlformats.org/officeDocument/2006/relationships" r:embed="rId24"/>
        <a:stretch>
          <a:fillRect/>
        </a:stretch>
      </xdr:blipFill>
      <xdr:spPr>
        <a:xfrm>
          <a:off x="2710961" y="4063978"/>
          <a:ext cx="324479" cy="35310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esktop/Excel%20Project/Personal%20Fin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Sheet4"/>
      <sheetName val="Calculations"/>
      <sheetName val="Dashboard"/>
      <sheetName val="Sheet1"/>
      <sheetName val="Sheet3"/>
      <sheetName val="Personal Finance"/>
    </sheetNames>
    <sheetDataSet>
      <sheetData sheetId="0"/>
      <sheetData sheetId="1"/>
      <sheetData sheetId="2"/>
      <sheetData sheetId="3"/>
      <sheetData sheetId="4"/>
      <sheetData sheetId="5"/>
      <sheetData sheetId="6" refreshError="1"/>
    </sheetDataSet>
  </externalBook>
</externalLink>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68.786678819444" backgroundQuery="1" createdVersion="8" refreshedVersion="8" minRefreshableVersion="3" recordCount="0" supportSubquery="1" supportAdvancedDrill="1" xr:uid="{E5B87CC4-B925-487C-930D-2795C8D6B482}">
  <cacheSource type="external" connectionId="1"/>
  <cacheFields count="0"/>
  <cacheHierarchies count="33">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 1].[Date]" caption="Date" attribute="1" time="1" defaultMemberUniqueName="[Table1 1].[Date].[All]" allUniqueName="[Table1 1].[Date].[All]" dimensionUniqueName="[Table1 1]" displayFolder="" count="0" memberValueDatatype="7" unbalanced="0"/>
    <cacheHierarchy uniqueName="[Table1 1].[Description]" caption="Description" attribute="1" defaultMemberUniqueName="[Table1 1].[Description].[All]" allUniqueName="[Table1 1].[Description].[All]" dimensionUniqueName="[Table1 1]" displayFolder="" count="0" memberValueDatatype="130" unbalanced="0"/>
    <cacheHierarchy uniqueName="[Table1 1].[Debit]" caption="Debit" attribute="1" defaultMemberUniqueName="[Table1 1].[Debit].[All]" allUniqueName="[Table1 1].[Debit].[All]" dimensionUniqueName="[Table1 1]" displayFolder="" count="0" memberValueDatatype="5" unbalanced="0"/>
    <cacheHierarchy uniqueName="[Table1 1].[Credit]" caption="Credit" attribute="1" defaultMemberUniqueName="[Table1 1].[Credit].[All]" allUniqueName="[Table1 1].[Credit].[All]" dimensionUniqueName="[Table1 1]" displayFolder="" count="0" memberValueDatatype="20" unbalanced="0"/>
    <cacheHierarchy uniqueName="[Table1 1].[Sub-category]" caption="Sub-category" attribute="1" defaultMemberUniqueName="[Table1 1].[Sub-category].[All]" allUniqueName="[Table1 1].[Sub-category].[All]" dimensionUniqueName="[Table1 1]" displayFolder="" count="0" memberValueDatatype="130" unbalanced="0"/>
    <cacheHierarchy uniqueName="[Table1 1].[Category]" caption="Category" attribute="1" defaultMemberUniqueName="[Table1 1].[Category].[All]" allUniqueName="[Table1 1].[Category].[All]" dimensionUniqueName="[Table1 1]" displayFolder="" count="0" memberValueDatatype="130" unbalanced="0"/>
    <cacheHierarchy uniqueName="[Table1 1].[Category Type]" caption="Category Type" attribute="1" defaultMemberUniqueName="[Table1 1].[Category Type].[All]" allUniqueName="[Table1 1].[Category Type].[All]" dimensionUniqueName="[Table1 1]" displayFolder="" count="0" memberValueDatatype="130" unbalanced="0"/>
    <cacheHierarchy uniqueName="[Table1 1].[short date]" caption="short date" attribute="1" defaultMemberUniqueName="[Table1 1].[short date].[All]" allUniqueName="[Table1 1].[short date].[All]" dimensionUniqueName="[Table1 1]" displayFolder="" count="0" memberValueDatatype="130" unbalanced="0"/>
    <cacheHierarchy uniqueName="[Table1 1].[Month Name]" caption="Month Name" attribute="1" defaultMemberUniqueName="[Table1 1].[Month Name].[All]" allUniqueName="[Table1 1].[Month Name].[All]" dimensionUniqueName="[Table1 1]" displayFolder="" count="0" memberValueDatatype="130" unbalanced="0"/>
    <cacheHierarchy uniqueName="[Table1 1].[Month Number]" caption="Month Number" attribute="1" defaultMemberUniqueName="[Table1 1].[Month Number].[All]" allUniqueName="[Table1 1].[Month Number].[All]" dimensionUniqueName="[Table1 1]" displayFolder="" count="0" memberValueDatatype="20" unbalanced="0"/>
    <cacheHierarchy uniqueName="[Table1 1].[Week Day]" caption="Week Day" attribute="1" defaultMemberUniqueName="[Table1 1].[Week Day].[All]" allUniqueName="[Table1 1].[Week Day].[All]" dimensionUniqueName="[Table1 1]" displayFolder="" count="0" memberValueDatatype="130" unbalanced="0"/>
    <cacheHierarchy uniqueName="[Table1 1].[Net Amount]" caption="Net Amount" attribute="1" defaultMemberUniqueName="[Table1 1].[Net Amount].[All]" allUniqueName="[Table1 1].[Net Amount].[All]" dimensionUniqueName="[Table1 1]" displayFolder="" count="0" memberValueDatatype="5"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Table1 1]" caption="__XL_Count Table1 1" measure="1" displayFolder="" measureGroup="Table1 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3">
    <dimension measure="1" name="Measures" uniqueName="[Measures]" caption="Measures"/>
    <dimension name="Table1" uniqueName="[Table1]" caption="Table1"/>
    <dimension name="Table1 1" uniqueName="[Table1 1]" caption="Table1 1"/>
  </dimensions>
  <measureGroups count="2">
    <measureGroup name="Table1" caption="Table1"/>
    <measureGroup name="Table1 1" caption="Table1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68.929542361111" createdVersion="8" refreshedVersion="8" minRefreshableVersion="3" recordCount="486" xr:uid="{365F4AFE-7E64-4F1D-924B-D9D050A2B1CD}">
  <cacheSource type="worksheet">
    <worksheetSource name="Table1"/>
  </cacheSource>
  <cacheFields count="11">
    <cacheField name="Date" numFmtId="14">
      <sharedItems containsSemiMixedTypes="0" containsNonDate="0" containsDate="1" containsString="0" minDate="2021-01-04T00:00:00" maxDate="2021-11-01T00:00:00"/>
    </cacheField>
    <cacheField name="Description" numFmtId="0">
      <sharedItems/>
    </cacheField>
    <cacheField name="Debit" numFmtId="167">
      <sharedItems containsString="0" containsBlank="1" containsNumber="1" minValue="5" maxValue="900"/>
    </cacheField>
    <cacheField name="Credit" numFmtId="167">
      <sharedItems containsString="0" containsBlank="1" containsNumber="1" containsInteger="1" minValue="100" maxValue="5000"/>
    </cacheField>
    <cacheField name="Sub-category" numFmtId="0">
      <sharedItems count="18">
        <s v="Data with Decision"/>
        <s v="Coffee"/>
        <s v="Rent"/>
        <s v="Cash loan"/>
        <s v="Groceries"/>
        <s v="Gas/Electrics"/>
        <s v="Entertainment"/>
        <s v="Clothes"/>
        <s v="Restaurant"/>
        <s v="Taxi"/>
        <s v="YouTube"/>
        <s v="Teachable"/>
        <s v="Phone"/>
        <s v="Gifts"/>
        <s v="Donation"/>
        <s v="Fueling"/>
        <s v="Doctor"/>
        <s v="Furnishings"/>
      </sharedItems>
    </cacheField>
    <cacheField name="Category" numFmtId="0">
      <sharedItems/>
    </cacheField>
    <cacheField name="Category Type" numFmtId="0">
      <sharedItems count="2">
        <s v="Income"/>
        <s v="Expense"/>
      </sharedItems>
    </cacheField>
    <cacheField name="short date" numFmtId="0">
      <sharedItems count="10">
        <s v="Jan"/>
        <s v="Feb"/>
        <s v="Mar"/>
        <s v="Apr"/>
        <s v="May"/>
        <s v="Jun"/>
        <s v="Jul"/>
        <s v="Aug"/>
        <s v="Sep"/>
        <s v="Oct"/>
      </sharedItems>
    </cacheField>
    <cacheField name="Month Number" numFmtId="0">
      <sharedItems containsSemiMixedTypes="0" containsString="0" containsNumber="1" containsInteger="1" minValue="1" maxValue="10" count="10">
        <n v="1"/>
        <n v="2"/>
        <n v="3"/>
        <n v="4"/>
        <n v="5"/>
        <n v="6"/>
        <n v="7"/>
        <n v="8"/>
        <n v="9"/>
        <n v="10"/>
      </sharedItems>
    </cacheField>
    <cacheField name="Week Day" numFmtId="0">
      <sharedItems count="7">
        <s v="Mon"/>
        <s v="Tue"/>
        <s v="Wed"/>
        <s v="Thu"/>
        <s v="Fri"/>
        <s v="Sat"/>
        <s v="Sun"/>
      </sharedItems>
    </cacheField>
    <cacheField name="Net Amount" numFmtId="164">
      <sharedItems containsSemiMixedTypes="0" containsString="0" containsNumber="1" minValue="-900" maxValue="5000"/>
    </cacheField>
  </cacheFields>
  <extLst>
    <ext xmlns:x14="http://schemas.microsoft.com/office/spreadsheetml/2009/9/main" uri="{725AE2AE-9491-48be-B2B4-4EB974FC3084}">
      <x14:pivotCacheDefinition pivotCacheId="82764302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38657407" backgroundQuery="1" createdVersion="3" refreshedVersion="7" minRefreshableVersion="3" recordCount="0" supportSubquery="1" supportAdvancedDrill="1" xr:uid="{1717CCA3-483D-4CA0-91B0-F6DB9D0605F2}">
  <cacheSource type="external" connectionId="1">
    <extLst>
      <ext xmlns:x14="http://schemas.microsoft.com/office/spreadsheetml/2009/9/main" uri="{F057638F-6D5F-4e77-A914-E7F072B9BCA8}">
        <x14:sourceConnection name="ThisWorkbookDataModel"/>
      </ext>
    </extLst>
  </cacheSource>
  <cacheFields count="0"/>
  <cacheHierarchies count="33">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 1].[Date]" caption="Date" attribute="1" time="1" defaultMemberUniqueName="[Table1 1].[Date].[All]" allUniqueName="[Table1 1].[Date].[All]" dimensionUniqueName="[Table1 1]" displayFolder="" count="0" memberValueDatatype="7" unbalanced="0"/>
    <cacheHierarchy uniqueName="[Table1 1].[Description]" caption="Description" attribute="1" defaultMemberUniqueName="[Table1 1].[Description].[All]" allUniqueName="[Table1 1].[Description].[All]" dimensionUniqueName="[Table1 1]" displayFolder="" count="0" memberValueDatatype="130" unbalanced="0"/>
    <cacheHierarchy uniqueName="[Table1 1].[Debit]" caption="Debit" attribute="1" defaultMemberUniqueName="[Table1 1].[Debit].[All]" allUniqueName="[Table1 1].[Debit].[All]" dimensionUniqueName="[Table1 1]" displayFolder="" count="0" memberValueDatatype="5" unbalanced="0"/>
    <cacheHierarchy uniqueName="[Table1 1].[Credit]" caption="Credit" attribute="1" defaultMemberUniqueName="[Table1 1].[Credit].[All]" allUniqueName="[Table1 1].[Credit].[All]" dimensionUniqueName="[Table1 1]" displayFolder="" count="0" memberValueDatatype="20" unbalanced="0"/>
    <cacheHierarchy uniqueName="[Table1 1].[Sub-category]" caption="Sub-category" attribute="1" defaultMemberUniqueName="[Table1 1].[Sub-category].[All]" allUniqueName="[Table1 1].[Sub-category].[All]" dimensionUniqueName="[Table1 1]" displayFolder="" count="0" memberValueDatatype="130" unbalanced="0"/>
    <cacheHierarchy uniqueName="[Table1 1].[Category]" caption="Category" attribute="1" defaultMemberUniqueName="[Table1 1].[Category].[All]" allUniqueName="[Table1 1].[Category].[All]" dimensionUniqueName="[Table1 1]" displayFolder="" count="0" memberValueDatatype="130" unbalanced="0"/>
    <cacheHierarchy uniqueName="[Table1 1].[Category Type]" caption="Category Type" attribute="1" defaultMemberUniqueName="[Table1 1].[Category Type].[All]" allUniqueName="[Table1 1].[Category Type].[All]" dimensionUniqueName="[Table1 1]" displayFolder="" count="0" memberValueDatatype="130" unbalanced="0"/>
    <cacheHierarchy uniqueName="[Table1 1].[short date]" caption="short date" attribute="1" defaultMemberUniqueName="[Table1 1].[short date].[All]" allUniqueName="[Table1 1].[short date].[All]" dimensionUniqueName="[Table1 1]" displayFolder="" count="0" memberValueDatatype="130" unbalanced="0"/>
    <cacheHierarchy uniqueName="[Table1 1].[Month Name]" caption="Month Name" attribute="1" defaultMemberUniqueName="[Table1 1].[Month Name].[All]" allUniqueName="[Table1 1].[Month Name].[All]" dimensionUniqueName="[Table1 1]" displayFolder="" count="0" memberValueDatatype="130" unbalanced="0"/>
    <cacheHierarchy uniqueName="[Table1 1].[Month Number]" caption="Month Number" attribute="1" defaultMemberUniqueName="[Table1 1].[Month Number].[All]" allUniqueName="[Table1 1].[Month Number].[All]" dimensionUniqueName="[Table1 1]" displayFolder="" count="0" memberValueDatatype="20" unbalanced="0"/>
    <cacheHierarchy uniqueName="[Table1 1].[Week Day]" caption="Week Day" attribute="1" defaultMemberUniqueName="[Table1 1].[Week Day].[All]" allUniqueName="[Table1 1].[Week Day].[All]" dimensionUniqueName="[Table1 1]" displayFolder="" count="0" memberValueDatatype="130" unbalanced="0"/>
    <cacheHierarchy uniqueName="[Table1 1].[Net Amount]" caption="Net Amount" attribute="1" defaultMemberUniqueName="[Table1 1].[Net Amount].[All]" allUniqueName="[Table1 1].[Net Amount].[All]" dimensionUniqueName="[Table1 1]" displayFolder="" count="0" memberValueDatatype="5"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Table1 1]" caption="__XL_Count Table1 1" measure="1" displayFolder="" measureGroup="Table1 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3">
    <dimension measure="1" name="Measures" uniqueName="[Measures]" caption="Measures"/>
    <dimension name="Table1" uniqueName="[Table1]" caption="Table1"/>
    <dimension name="Table1 1" uniqueName="[Table1 1]" caption="Table1 1"/>
  </dimensions>
  <measureGroups count="2">
    <measureGroup name="Table1" caption="Table1"/>
    <measureGroup name="Table1 1" caption="Table1 1"/>
  </measureGroups>
  <maps count="2">
    <map measureGroup="0" dimension="1"/>
    <map measureGroup="1" dimension="2"/>
  </maps>
  <extLst>
    <ext xmlns:x14="http://schemas.microsoft.com/office/spreadsheetml/2009/9/main" uri="{725AE2AE-9491-48be-B2B4-4EB974FC3084}">
      <x14:pivotCacheDefinition slicerData="1" pivotCacheId="83507597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d v="2021-01-04T00:00:00"/>
    <s v="Data With Decision"/>
    <m/>
    <n v="5000"/>
    <x v="0"/>
    <s v="Salary"/>
    <x v="0"/>
    <x v="0"/>
    <x v="0"/>
    <x v="0"/>
    <n v="5000"/>
  </r>
  <r>
    <d v="2021-01-04T00:00:00"/>
    <s v="Drink"/>
    <n v="5"/>
    <m/>
    <x v="1"/>
    <s v="Dining Out"/>
    <x v="1"/>
    <x v="0"/>
    <x v="0"/>
    <x v="0"/>
    <n v="-5"/>
  </r>
  <r>
    <d v="2021-01-05T00:00:00"/>
    <s v="Estate Mangement"/>
    <n v="900"/>
    <m/>
    <x v="2"/>
    <s v="Living Expenses"/>
    <x v="1"/>
    <x v="0"/>
    <x v="0"/>
    <x v="1"/>
    <n v="-900"/>
  </r>
  <r>
    <d v="2021-01-05T00:00:00"/>
    <s v="Financail upgrade"/>
    <n v="150"/>
    <m/>
    <x v="3"/>
    <s v="Transport"/>
    <x v="1"/>
    <x v="0"/>
    <x v="0"/>
    <x v="1"/>
    <n v="-150"/>
  </r>
  <r>
    <d v="2021-01-05T00:00:00"/>
    <s v="Drink"/>
    <n v="5"/>
    <m/>
    <x v="1"/>
    <s v="Dining Out"/>
    <x v="1"/>
    <x v="0"/>
    <x v="0"/>
    <x v="1"/>
    <n v="-5"/>
  </r>
  <r>
    <d v="2021-01-06T00:00:00"/>
    <s v="Drink"/>
    <n v="5"/>
    <m/>
    <x v="1"/>
    <s v="Dining Out"/>
    <x v="1"/>
    <x v="0"/>
    <x v="0"/>
    <x v="2"/>
    <n v="-5"/>
  </r>
  <r>
    <d v="2021-01-07T00:00:00"/>
    <s v="Drink"/>
    <n v="5"/>
    <m/>
    <x v="1"/>
    <s v="Dining Out"/>
    <x v="1"/>
    <x v="0"/>
    <x v="0"/>
    <x v="3"/>
    <n v="-5"/>
  </r>
  <r>
    <d v="2021-01-08T00:00:00"/>
    <s v="Drink"/>
    <n v="5"/>
    <m/>
    <x v="1"/>
    <s v="Dining Out"/>
    <x v="1"/>
    <x v="0"/>
    <x v="0"/>
    <x v="4"/>
    <n v="-5"/>
  </r>
  <r>
    <d v="2021-01-08T00:00:00"/>
    <s v="Green's"/>
    <n v="155"/>
    <m/>
    <x v="4"/>
    <s v="Living Expenses"/>
    <x v="1"/>
    <x v="0"/>
    <x v="0"/>
    <x v="4"/>
    <n v="-155"/>
  </r>
  <r>
    <d v="2021-01-11T00:00:00"/>
    <s v="Power source"/>
    <n v="50"/>
    <m/>
    <x v="5"/>
    <s v="Living Expenses"/>
    <x v="1"/>
    <x v="0"/>
    <x v="0"/>
    <x v="0"/>
    <n v="-50"/>
  </r>
  <r>
    <d v="2021-01-11T00:00:00"/>
    <s v="Drink"/>
    <n v="5"/>
    <m/>
    <x v="1"/>
    <s v="Dining Out"/>
    <x v="1"/>
    <x v="0"/>
    <x v="0"/>
    <x v="0"/>
    <n v="-5"/>
  </r>
  <r>
    <d v="2021-01-12T00:00:00"/>
    <s v="Drink"/>
    <n v="5"/>
    <m/>
    <x v="1"/>
    <s v="Dining Out"/>
    <x v="1"/>
    <x v="0"/>
    <x v="0"/>
    <x v="1"/>
    <n v="-5"/>
  </r>
  <r>
    <d v="2021-01-13T00:00:00"/>
    <s v="Fuel"/>
    <n v="77"/>
    <m/>
    <x v="1"/>
    <s v="Dining Out"/>
    <x v="1"/>
    <x v="0"/>
    <x v="0"/>
    <x v="2"/>
    <n v="-77"/>
  </r>
  <r>
    <d v="2021-01-13T00:00:00"/>
    <s v="Drink"/>
    <n v="5"/>
    <m/>
    <x v="1"/>
    <s v="Dining Out"/>
    <x v="1"/>
    <x v="0"/>
    <x v="0"/>
    <x v="2"/>
    <n v="-5"/>
  </r>
  <r>
    <d v="2021-01-14T00:00:00"/>
    <s v="Drink"/>
    <n v="5"/>
    <m/>
    <x v="1"/>
    <s v="Dining Out"/>
    <x v="1"/>
    <x v="0"/>
    <x v="0"/>
    <x v="3"/>
    <n v="-5"/>
  </r>
  <r>
    <d v="2021-01-15T00:00:00"/>
    <s v="Green's"/>
    <n v="135"/>
    <m/>
    <x v="4"/>
    <s v="Living Expenses"/>
    <x v="1"/>
    <x v="0"/>
    <x v="0"/>
    <x v="4"/>
    <n v="-135"/>
  </r>
  <r>
    <d v="2021-01-15T00:00:00"/>
    <s v="Drink"/>
    <n v="5"/>
    <m/>
    <x v="1"/>
    <s v="Dining Out"/>
    <x v="1"/>
    <x v="0"/>
    <x v="0"/>
    <x v="4"/>
    <n v="-5"/>
  </r>
  <r>
    <d v="2021-01-16T00:00:00"/>
    <s v="Drink"/>
    <n v="5"/>
    <m/>
    <x v="1"/>
    <s v="Dining Out"/>
    <x v="1"/>
    <x v="0"/>
    <x v="0"/>
    <x v="5"/>
    <n v="-5"/>
  </r>
  <r>
    <d v="2021-01-16T00:00:00"/>
    <s v="Cinemas"/>
    <n v="40"/>
    <m/>
    <x v="6"/>
    <s v="Discretionary"/>
    <x v="1"/>
    <x v="0"/>
    <x v="0"/>
    <x v="5"/>
    <n v="-40"/>
  </r>
  <r>
    <d v="2021-01-16T00:00:00"/>
    <s v="Fashionistas"/>
    <n v="98"/>
    <m/>
    <x v="7"/>
    <s v="Discretionary"/>
    <x v="1"/>
    <x v="0"/>
    <x v="0"/>
    <x v="5"/>
    <n v="-98"/>
  </r>
  <r>
    <d v="2021-01-16T00:00:00"/>
    <s v="Burger"/>
    <n v="52"/>
    <m/>
    <x v="8"/>
    <s v="Dining Out"/>
    <x v="1"/>
    <x v="0"/>
    <x v="0"/>
    <x v="5"/>
    <n v="-52"/>
  </r>
  <r>
    <d v="2021-01-17T00:00:00"/>
    <s v="Uba"/>
    <n v="28"/>
    <m/>
    <x v="9"/>
    <s v="Transport"/>
    <x v="1"/>
    <x v="0"/>
    <x v="0"/>
    <x v="6"/>
    <n v="-28"/>
  </r>
  <r>
    <d v="2021-01-18T00:00:00"/>
    <s v="Onlne earning"/>
    <m/>
    <n v="4500"/>
    <x v="10"/>
    <s v="Passive"/>
    <x v="0"/>
    <x v="0"/>
    <x v="0"/>
    <x v="0"/>
    <n v="4500"/>
  </r>
  <r>
    <d v="2021-01-18T00:00:00"/>
    <s v="Drink"/>
    <n v="5"/>
    <m/>
    <x v="1"/>
    <s v="Dining Out"/>
    <x v="1"/>
    <x v="0"/>
    <x v="0"/>
    <x v="0"/>
    <n v="-5"/>
  </r>
  <r>
    <d v="2021-01-19T00:00:00"/>
    <s v="Drink"/>
    <n v="5"/>
    <m/>
    <x v="1"/>
    <s v="Dining Out"/>
    <x v="1"/>
    <x v="0"/>
    <x v="0"/>
    <x v="1"/>
    <n v="-5"/>
  </r>
  <r>
    <d v="2021-01-19T00:00:00"/>
    <s v="Onlne earning"/>
    <m/>
    <n v="4500"/>
    <x v="11"/>
    <s v="Passive"/>
    <x v="0"/>
    <x v="0"/>
    <x v="0"/>
    <x v="1"/>
    <n v="4500"/>
  </r>
  <r>
    <d v="2021-01-19T00:00:00"/>
    <s v="Phone"/>
    <n v="40"/>
    <m/>
    <x v="12"/>
    <s v="Living Expenses"/>
    <x v="1"/>
    <x v="0"/>
    <x v="0"/>
    <x v="1"/>
    <n v="-40"/>
  </r>
  <r>
    <d v="2021-01-20T00:00:00"/>
    <s v="Sallah give away"/>
    <n v="45"/>
    <m/>
    <x v="13"/>
    <s v="Discretionary"/>
    <x v="1"/>
    <x v="0"/>
    <x v="0"/>
    <x v="2"/>
    <n v="-45"/>
  </r>
  <r>
    <d v="2021-01-20T00:00:00"/>
    <s v="Online streaming"/>
    <n v="32"/>
    <m/>
    <x v="6"/>
    <s v="Discretionary"/>
    <x v="1"/>
    <x v="0"/>
    <x v="0"/>
    <x v="2"/>
    <n v="-32"/>
  </r>
  <r>
    <d v="2021-01-20T00:00:00"/>
    <s v="Drink"/>
    <n v="5"/>
    <m/>
    <x v="1"/>
    <s v="Dining Out"/>
    <x v="1"/>
    <x v="0"/>
    <x v="0"/>
    <x v="2"/>
    <n v="-5"/>
  </r>
  <r>
    <d v="2021-01-21T00:00:00"/>
    <s v="Drink"/>
    <n v="5"/>
    <m/>
    <x v="1"/>
    <s v="Dining Out"/>
    <x v="1"/>
    <x v="0"/>
    <x v="0"/>
    <x v="3"/>
    <n v="-5"/>
  </r>
  <r>
    <d v="2021-01-22T00:00:00"/>
    <s v="Drink"/>
    <n v="5"/>
    <m/>
    <x v="1"/>
    <s v="Dining Out"/>
    <x v="1"/>
    <x v="0"/>
    <x v="0"/>
    <x v="4"/>
    <n v="-5"/>
  </r>
  <r>
    <d v="2021-01-22T00:00:00"/>
    <s v="Green's"/>
    <n v="170"/>
    <m/>
    <x v="4"/>
    <s v="Living Expenses"/>
    <x v="1"/>
    <x v="0"/>
    <x v="0"/>
    <x v="4"/>
    <n v="-170"/>
  </r>
  <r>
    <d v="2021-01-23T00:00:00"/>
    <s v="Suya"/>
    <n v="37"/>
    <m/>
    <x v="8"/>
    <s v="Dining Out"/>
    <x v="1"/>
    <x v="0"/>
    <x v="0"/>
    <x v="5"/>
    <n v="-37"/>
  </r>
  <r>
    <d v="2021-01-24T00:00:00"/>
    <s v="Oha soup/White soup"/>
    <n v="12"/>
    <m/>
    <x v="8"/>
    <s v="Dining Out"/>
    <x v="1"/>
    <x v="0"/>
    <x v="0"/>
    <x v="6"/>
    <n v="-12"/>
  </r>
  <r>
    <d v="2021-01-25T00:00:00"/>
    <s v="Orphanage"/>
    <n v="55"/>
    <m/>
    <x v="14"/>
    <s v="Charity"/>
    <x v="1"/>
    <x v="0"/>
    <x v="0"/>
    <x v="0"/>
    <n v="-55"/>
  </r>
  <r>
    <d v="2021-01-25T00:00:00"/>
    <s v="Fuel"/>
    <n v="63"/>
    <m/>
    <x v="15"/>
    <s v="Transport"/>
    <x v="1"/>
    <x v="0"/>
    <x v="0"/>
    <x v="0"/>
    <n v="-63"/>
  </r>
  <r>
    <d v="2021-01-25T00:00:00"/>
    <s v="Drink"/>
    <n v="5"/>
    <m/>
    <x v="1"/>
    <s v="Dining Out"/>
    <x v="1"/>
    <x v="0"/>
    <x v="0"/>
    <x v="0"/>
    <n v="-5"/>
  </r>
  <r>
    <d v="2021-01-26T00:00:00"/>
    <s v="Drink"/>
    <n v="5"/>
    <m/>
    <x v="1"/>
    <s v="Dining Out"/>
    <x v="1"/>
    <x v="0"/>
    <x v="0"/>
    <x v="1"/>
    <n v="-5"/>
  </r>
  <r>
    <d v="2021-01-27T00:00:00"/>
    <s v="Drink"/>
    <n v="5"/>
    <m/>
    <x v="1"/>
    <s v="Dining Out"/>
    <x v="1"/>
    <x v="0"/>
    <x v="0"/>
    <x v="2"/>
    <n v="-5"/>
  </r>
  <r>
    <d v="2021-01-28T00:00:00"/>
    <s v="Drink"/>
    <n v="5"/>
    <m/>
    <x v="1"/>
    <s v="Dining Out"/>
    <x v="1"/>
    <x v="0"/>
    <x v="0"/>
    <x v="3"/>
    <n v="-5"/>
  </r>
  <r>
    <d v="2021-01-29T00:00:00"/>
    <s v="Drink"/>
    <n v="5"/>
    <m/>
    <x v="1"/>
    <s v="Dining Out"/>
    <x v="1"/>
    <x v="0"/>
    <x v="0"/>
    <x v="4"/>
    <n v="-5"/>
  </r>
  <r>
    <d v="2021-01-29T00:00:00"/>
    <s v="Green's"/>
    <n v="162"/>
    <m/>
    <x v="4"/>
    <s v="Living Expenses"/>
    <x v="1"/>
    <x v="0"/>
    <x v="0"/>
    <x v="4"/>
    <n v="-162"/>
  </r>
  <r>
    <d v="2021-01-30T00:00:00"/>
    <s v="Trainers"/>
    <n v="125"/>
    <m/>
    <x v="7"/>
    <s v="Discretionary"/>
    <x v="1"/>
    <x v="0"/>
    <x v="0"/>
    <x v="5"/>
    <n v="-125"/>
  </r>
  <r>
    <d v="2021-01-30T00:00:00"/>
    <s v="Hangingout/Ticket"/>
    <n v="175"/>
    <m/>
    <x v="6"/>
    <s v="Discretionary"/>
    <x v="1"/>
    <x v="0"/>
    <x v="0"/>
    <x v="5"/>
    <n v="-175"/>
  </r>
  <r>
    <d v="2021-01-31T00:00:00"/>
    <s v="Fashionistas"/>
    <n v="145"/>
    <m/>
    <x v="7"/>
    <s v="Discretionary"/>
    <x v="1"/>
    <x v="0"/>
    <x v="0"/>
    <x v="6"/>
    <n v="-145"/>
  </r>
  <r>
    <d v="2021-01-31T00:00:00"/>
    <s v="Uba"/>
    <n v="23"/>
    <m/>
    <x v="9"/>
    <s v="Transport"/>
    <x v="1"/>
    <x v="0"/>
    <x v="0"/>
    <x v="6"/>
    <n v="-23"/>
  </r>
  <r>
    <d v="2021-02-01T00:00:00"/>
    <s v="Data With Decision"/>
    <m/>
    <n v="5000"/>
    <x v="0"/>
    <s v="Salary"/>
    <x v="0"/>
    <x v="1"/>
    <x v="1"/>
    <x v="0"/>
    <n v="5000"/>
  </r>
  <r>
    <d v="2021-02-01T00:00:00"/>
    <s v="Drink"/>
    <n v="5"/>
    <m/>
    <x v="1"/>
    <s v="Dining Out"/>
    <x v="1"/>
    <x v="1"/>
    <x v="1"/>
    <x v="0"/>
    <n v="-5"/>
  </r>
  <r>
    <d v="2021-02-02T00:00:00"/>
    <s v="Estate Mangement"/>
    <n v="900"/>
    <m/>
    <x v="2"/>
    <s v="Living Expenses"/>
    <x v="1"/>
    <x v="1"/>
    <x v="1"/>
    <x v="1"/>
    <n v="-900"/>
  </r>
  <r>
    <d v="2021-02-02T00:00:00"/>
    <s v="Financail upgrade"/>
    <n v="150"/>
    <m/>
    <x v="3"/>
    <s v="Transport"/>
    <x v="1"/>
    <x v="1"/>
    <x v="1"/>
    <x v="1"/>
    <n v="-150"/>
  </r>
  <r>
    <d v="2021-02-02T00:00:00"/>
    <s v="Drink"/>
    <n v="5"/>
    <m/>
    <x v="1"/>
    <s v="Dining Out"/>
    <x v="1"/>
    <x v="1"/>
    <x v="1"/>
    <x v="1"/>
    <n v="-5"/>
  </r>
  <r>
    <d v="2021-02-03T00:00:00"/>
    <s v="Drink"/>
    <n v="5"/>
    <m/>
    <x v="1"/>
    <s v="Dining Out"/>
    <x v="1"/>
    <x v="1"/>
    <x v="1"/>
    <x v="2"/>
    <n v="-5"/>
  </r>
  <r>
    <d v="2021-02-04T00:00:00"/>
    <s v="Drink"/>
    <n v="5"/>
    <m/>
    <x v="1"/>
    <s v="Dining Out"/>
    <x v="1"/>
    <x v="1"/>
    <x v="1"/>
    <x v="3"/>
    <n v="-5"/>
  </r>
  <r>
    <d v="2021-02-05T00:00:00"/>
    <s v="Drink"/>
    <n v="5"/>
    <m/>
    <x v="1"/>
    <s v="Dining Out"/>
    <x v="1"/>
    <x v="1"/>
    <x v="1"/>
    <x v="4"/>
    <n v="-5"/>
  </r>
  <r>
    <d v="2021-02-05T00:00:00"/>
    <s v="Green's"/>
    <n v="205"/>
    <m/>
    <x v="4"/>
    <s v="Living Expenses"/>
    <x v="1"/>
    <x v="1"/>
    <x v="1"/>
    <x v="4"/>
    <n v="-205"/>
  </r>
  <r>
    <d v="2021-02-08T00:00:00"/>
    <s v="Power source"/>
    <n v="51.1"/>
    <m/>
    <x v="5"/>
    <s v="Living Expenses"/>
    <x v="1"/>
    <x v="1"/>
    <x v="1"/>
    <x v="0"/>
    <n v="-51.1"/>
  </r>
  <r>
    <d v="2021-02-08T00:00:00"/>
    <s v="Drink"/>
    <n v="5"/>
    <m/>
    <x v="1"/>
    <s v="Dining Out"/>
    <x v="1"/>
    <x v="1"/>
    <x v="1"/>
    <x v="0"/>
    <n v="-5"/>
  </r>
  <r>
    <d v="2021-02-09T00:00:00"/>
    <s v="Drink"/>
    <n v="5"/>
    <m/>
    <x v="1"/>
    <s v="Dining Out"/>
    <x v="1"/>
    <x v="1"/>
    <x v="1"/>
    <x v="1"/>
    <n v="-5"/>
  </r>
  <r>
    <d v="2021-02-10T00:00:00"/>
    <s v="Fuel"/>
    <n v="78"/>
    <m/>
    <x v="15"/>
    <s v="Transport"/>
    <x v="1"/>
    <x v="1"/>
    <x v="1"/>
    <x v="2"/>
    <n v="-78"/>
  </r>
  <r>
    <d v="2021-02-10T00:00:00"/>
    <s v="Drink"/>
    <n v="5"/>
    <m/>
    <x v="1"/>
    <s v="Dining Out"/>
    <x v="1"/>
    <x v="1"/>
    <x v="1"/>
    <x v="2"/>
    <n v="-5"/>
  </r>
  <r>
    <d v="2021-02-11T00:00:00"/>
    <s v="Drink"/>
    <n v="5"/>
    <m/>
    <x v="1"/>
    <s v="Dining Out"/>
    <x v="1"/>
    <x v="1"/>
    <x v="1"/>
    <x v="3"/>
    <n v="-5"/>
  </r>
  <r>
    <d v="2021-02-12T00:00:00"/>
    <s v="Green's"/>
    <n v="135.9"/>
    <m/>
    <x v="4"/>
    <s v="Living Expenses"/>
    <x v="1"/>
    <x v="1"/>
    <x v="1"/>
    <x v="4"/>
    <n v="-135.9"/>
  </r>
  <r>
    <d v="2021-02-12T00:00:00"/>
    <s v="Drink"/>
    <n v="5"/>
    <m/>
    <x v="1"/>
    <s v="Dining Out"/>
    <x v="1"/>
    <x v="1"/>
    <x v="1"/>
    <x v="4"/>
    <n v="-5"/>
  </r>
  <r>
    <d v="2021-02-13T00:00:00"/>
    <s v="Drink"/>
    <n v="5"/>
    <m/>
    <x v="1"/>
    <s v="Dining Out"/>
    <x v="1"/>
    <x v="1"/>
    <x v="1"/>
    <x v="5"/>
    <n v="-5"/>
  </r>
  <r>
    <d v="2021-02-13T00:00:00"/>
    <s v="Cinemas"/>
    <n v="40.9"/>
    <m/>
    <x v="6"/>
    <s v="Discretionary"/>
    <x v="1"/>
    <x v="1"/>
    <x v="1"/>
    <x v="5"/>
    <n v="-40.9"/>
  </r>
  <r>
    <d v="2021-02-13T00:00:00"/>
    <s v="Fashionistas"/>
    <n v="99"/>
    <m/>
    <x v="7"/>
    <s v="Discretionary"/>
    <x v="1"/>
    <x v="1"/>
    <x v="1"/>
    <x v="5"/>
    <n v="-99"/>
  </r>
  <r>
    <d v="2021-02-13T00:00:00"/>
    <s v="Burger"/>
    <n v="53"/>
    <m/>
    <x v="8"/>
    <s v="Dining Out"/>
    <x v="1"/>
    <x v="1"/>
    <x v="1"/>
    <x v="5"/>
    <n v="-53"/>
  </r>
  <r>
    <d v="2021-02-14T00:00:00"/>
    <s v="Uba"/>
    <n v="28.9"/>
    <m/>
    <x v="9"/>
    <s v="Transport"/>
    <x v="1"/>
    <x v="1"/>
    <x v="1"/>
    <x v="6"/>
    <n v="-28.9"/>
  </r>
  <r>
    <d v="2021-02-15T00:00:00"/>
    <s v="Onlne earning"/>
    <m/>
    <n v="800"/>
    <x v="10"/>
    <s v="Passive"/>
    <x v="0"/>
    <x v="1"/>
    <x v="1"/>
    <x v="0"/>
    <n v="800"/>
  </r>
  <r>
    <d v="2021-02-15T00:00:00"/>
    <s v="Drink"/>
    <n v="5"/>
    <m/>
    <x v="1"/>
    <s v="Dining Out"/>
    <x v="1"/>
    <x v="1"/>
    <x v="1"/>
    <x v="0"/>
    <n v="-5"/>
  </r>
  <r>
    <d v="2021-02-16T00:00:00"/>
    <s v="Drink"/>
    <n v="5"/>
    <m/>
    <x v="1"/>
    <s v="Dining Out"/>
    <x v="1"/>
    <x v="1"/>
    <x v="1"/>
    <x v="1"/>
    <n v="-5"/>
  </r>
  <r>
    <d v="2021-02-16T00:00:00"/>
    <s v="Phone"/>
    <n v="40"/>
    <m/>
    <x v="12"/>
    <s v="Living Expenses"/>
    <x v="1"/>
    <x v="1"/>
    <x v="1"/>
    <x v="1"/>
    <n v="-40"/>
  </r>
  <r>
    <d v="2021-02-17T00:00:00"/>
    <s v="Sallah give away"/>
    <n v="45.9"/>
    <m/>
    <x v="13"/>
    <s v="Discretionary"/>
    <x v="1"/>
    <x v="1"/>
    <x v="1"/>
    <x v="2"/>
    <n v="-45.9"/>
  </r>
  <r>
    <d v="2021-02-17T00:00:00"/>
    <s v="Online streaming"/>
    <n v="35"/>
    <m/>
    <x v="6"/>
    <s v="Discretionary"/>
    <x v="1"/>
    <x v="1"/>
    <x v="1"/>
    <x v="2"/>
    <n v="-35"/>
  </r>
  <r>
    <d v="2021-02-17T00:00:00"/>
    <s v="Drink"/>
    <n v="5"/>
    <m/>
    <x v="1"/>
    <s v="Dining Out"/>
    <x v="1"/>
    <x v="1"/>
    <x v="1"/>
    <x v="2"/>
    <n v="-5"/>
  </r>
  <r>
    <d v="2021-02-18T00:00:00"/>
    <s v="Drink"/>
    <n v="5"/>
    <m/>
    <x v="1"/>
    <s v="Dining Out"/>
    <x v="1"/>
    <x v="1"/>
    <x v="1"/>
    <x v="3"/>
    <n v="-5"/>
  </r>
  <r>
    <d v="2021-02-19T00:00:00"/>
    <s v="Drink"/>
    <n v="5"/>
    <m/>
    <x v="1"/>
    <s v="Dining Out"/>
    <x v="1"/>
    <x v="1"/>
    <x v="1"/>
    <x v="4"/>
    <n v="-5"/>
  </r>
  <r>
    <d v="2021-02-19T00:00:00"/>
    <s v="Green's"/>
    <n v="171"/>
    <m/>
    <x v="4"/>
    <s v="Living Expenses"/>
    <x v="1"/>
    <x v="1"/>
    <x v="1"/>
    <x v="4"/>
    <n v="-171"/>
  </r>
  <r>
    <d v="2021-02-20T00:00:00"/>
    <s v="Suya"/>
    <n v="37.9"/>
    <m/>
    <x v="8"/>
    <s v="Dining Out"/>
    <x v="1"/>
    <x v="1"/>
    <x v="1"/>
    <x v="5"/>
    <n v="-37.9"/>
  </r>
  <r>
    <d v="2021-02-21T00:00:00"/>
    <s v="Oha soup/White soup"/>
    <n v="12.9"/>
    <m/>
    <x v="8"/>
    <s v="Dining Out"/>
    <x v="1"/>
    <x v="1"/>
    <x v="1"/>
    <x v="6"/>
    <n v="-12.9"/>
  </r>
  <r>
    <d v="2021-02-22T00:00:00"/>
    <s v="Orphanage"/>
    <n v="55"/>
    <m/>
    <x v="14"/>
    <s v="Charity"/>
    <x v="1"/>
    <x v="1"/>
    <x v="1"/>
    <x v="0"/>
    <n v="-55"/>
  </r>
  <r>
    <d v="2021-02-22T00:00:00"/>
    <s v="Fuel"/>
    <n v="64.099999999999994"/>
    <m/>
    <x v="15"/>
    <s v="Transport"/>
    <x v="1"/>
    <x v="1"/>
    <x v="1"/>
    <x v="0"/>
    <n v="-64.099999999999994"/>
  </r>
  <r>
    <d v="2021-02-22T00:00:00"/>
    <s v="Drink"/>
    <n v="5"/>
    <m/>
    <x v="1"/>
    <s v="Dining Out"/>
    <x v="1"/>
    <x v="1"/>
    <x v="1"/>
    <x v="0"/>
    <n v="-5"/>
  </r>
  <r>
    <d v="2021-02-23T00:00:00"/>
    <s v="Drink"/>
    <n v="5"/>
    <m/>
    <x v="1"/>
    <s v="Dining Out"/>
    <x v="1"/>
    <x v="1"/>
    <x v="1"/>
    <x v="1"/>
    <n v="-5"/>
  </r>
  <r>
    <d v="2021-02-24T00:00:00"/>
    <s v="Drink"/>
    <n v="5"/>
    <m/>
    <x v="1"/>
    <s v="Dining Out"/>
    <x v="1"/>
    <x v="1"/>
    <x v="1"/>
    <x v="2"/>
    <n v="-5"/>
  </r>
  <r>
    <d v="2021-02-25T00:00:00"/>
    <s v="Drink"/>
    <n v="5"/>
    <m/>
    <x v="1"/>
    <s v="Dining Out"/>
    <x v="1"/>
    <x v="1"/>
    <x v="1"/>
    <x v="3"/>
    <n v="-5"/>
  </r>
  <r>
    <d v="2021-02-26T00:00:00"/>
    <s v="Drink"/>
    <n v="5"/>
    <m/>
    <x v="1"/>
    <s v="Dining Out"/>
    <x v="1"/>
    <x v="1"/>
    <x v="1"/>
    <x v="4"/>
    <n v="-5"/>
  </r>
  <r>
    <d v="2021-02-26T00:00:00"/>
    <s v="Green's"/>
    <n v="162.9"/>
    <m/>
    <x v="4"/>
    <s v="Living Expenses"/>
    <x v="1"/>
    <x v="1"/>
    <x v="1"/>
    <x v="4"/>
    <n v="-162.9"/>
  </r>
  <r>
    <d v="2021-02-27T00:00:00"/>
    <s v="Trainers"/>
    <n v="125.9"/>
    <m/>
    <x v="7"/>
    <s v="Discretionary"/>
    <x v="1"/>
    <x v="1"/>
    <x v="1"/>
    <x v="5"/>
    <n v="-125.9"/>
  </r>
  <r>
    <d v="2021-02-27T00:00:00"/>
    <s v="Global Fashion"/>
    <n v="137"/>
    <m/>
    <x v="7"/>
    <s v="Discretionary"/>
    <x v="1"/>
    <x v="1"/>
    <x v="1"/>
    <x v="5"/>
    <n v="-137"/>
  </r>
  <r>
    <d v="2021-02-28T00:00:00"/>
    <s v="Fashionistas"/>
    <n v="146.1"/>
    <m/>
    <x v="7"/>
    <s v="Discretionary"/>
    <x v="1"/>
    <x v="1"/>
    <x v="1"/>
    <x v="6"/>
    <n v="-146.1"/>
  </r>
  <r>
    <d v="2021-02-28T00:00:00"/>
    <s v="Uba"/>
    <n v="24.1"/>
    <m/>
    <x v="9"/>
    <s v="Transport"/>
    <x v="1"/>
    <x v="1"/>
    <x v="1"/>
    <x v="6"/>
    <n v="-24.1"/>
  </r>
  <r>
    <d v="2021-03-01T00:00:00"/>
    <s v="Data With Decision"/>
    <m/>
    <n v="5000"/>
    <x v="0"/>
    <s v="Salary"/>
    <x v="0"/>
    <x v="2"/>
    <x v="2"/>
    <x v="0"/>
    <n v="5000"/>
  </r>
  <r>
    <d v="2021-03-01T00:00:00"/>
    <s v="Drink"/>
    <n v="5"/>
    <m/>
    <x v="1"/>
    <s v="Dining Out"/>
    <x v="1"/>
    <x v="2"/>
    <x v="2"/>
    <x v="0"/>
    <n v="-5"/>
  </r>
  <r>
    <d v="2021-03-02T00:00:00"/>
    <s v="Estate Mangement"/>
    <n v="900"/>
    <m/>
    <x v="2"/>
    <s v="Living Expenses"/>
    <x v="1"/>
    <x v="2"/>
    <x v="2"/>
    <x v="1"/>
    <n v="-900"/>
  </r>
  <r>
    <d v="2021-03-02T00:00:00"/>
    <s v="Financail upgrade"/>
    <n v="150"/>
    <m/>
    <x v="3"/>
    <s v="Transport"/>
    <x v="1"/>
    <x v="2"/>
    <x v="2"/>
    <x v="1"/>
    <n v="-150"/>
  </r>
  <r>
    <d v="2021-03-02T00:00:00"/>
    <s v="Drink"/>
    <n v="5"/>
    <m/>
    <x v="1"/>
    <s v="Dining Out"/>
    <x v="1"/>
    <x v="2"/>
    <x v="2"/>
    <x v="1"/>
    <n v="-5"/>
  </r>
  <r>
    <d v="2021-03-03T00:00:00"/>
    <s v="Drink"/>
    <n v="5"/>
    <m/>
    <x v="1"/>
    <s v="Dining Out"/>
    <x v="1"/>
    <x v="2"/>
    <x v="2"/>
    <x v="2"/>
    <n v="-5"/>
  </r>
  <r>
    <d v="2021-03-04T00:00:00"/>
    <s v="Drink"/>
    <n v="5"/>
    <m/>
    <x v="1"/>
    <s v="Dining Out"/>
    <x v="1"/>
    <x v="2"/>
    <x v="2"/>
    <x v="3"/>
    <n v="-5"/>
  </r>
  <r>
    <d v="2021-03-05T00:00:00"/>
    <s v="Drink"/>
    <n v="5"/>
    <m/>
    <x v="1"/>
    <s v="Dining Out"/>
    <x v="1"/>
    <x v="2"/>
    <x v="2"/>
    <x v="4"/>
    <n v="-5"/>
  </r>
  <r>
    <d v="2021-03-05T00:00:00"/>
    <s v="Green's"/>
    <n v="149"/>
    <m/>
    <x v="4"/>
    <s v="Living Expenses"/>
    <x v="1"/>
    <x v="2"/>
    <x v="2"/>
    <x v="4"/>
    <n v="-149"/>
  </r>
  <r>
    <d v="2021-03-08T00:00:00"/>
    <s v="Power source"/>
    <n v="52.1"/>
    <m/>
    <x v="5"/>
    <s v="Living Expenses"/>
    <x v="1"/>
    <x v="2"/>
    <x v="2"/>
    <x v="0"/>
    <n v="-52.1"/>
  </r>
  <r>
    <d v="2021-03-08T00:00:00"/>
    <s v="Drink"/>
    <n v="5"/>
    <m/>
    <x v="1"/>
    <s v="Dining Out"/>
    <x v="1"/>
    <x v="2"/>
    <x v="2"/>
    <x v="0"/>
    <n v="-5"/>
  </r>
  <r>
    <d v="2021-03-09T00:00:00"/>
    <s v="Drink"/>
    <n v="5"/>
    <m/>
    <x v="1"/>
    <s v="Dining Out"/>
    <x v="1"/>
    <x v="2"/>
    <x v="2"/>
    <x v="1"/>
    <n v="-5"/>
  </r>
  <r>
    <d v="2021-03-10T00:00:00"/>
    <s v="Fuel"/>
    <n v="78.900000000000006"/>
    <m/>
    <x v="15"/>
    <s v="Transport"/>
    <x v="1"/>
    <x v="2"/>
    <x v="2"/>
    <x v="2"/>
    <n v="-78.900000000000006"/>
  </r>
  <r>
    <d v="2021-03-10T00:00:00"/>
    <s v="Drink"/>
    <n v="5"/>
    <m/>
    <x v="1"/>
    <s v="Dining Out"/>
    <x v="1"/>
    <x v="2"/>
    <x v="2"/>
    <x v="2"/>
    <n v="-5"/>
  </r>
  <r>
    <d v="2021-03-11T00:00:00"/>
    <s v="Drink"/>
    <n v="5"/>
    <m/>
    <x v="1"/>
    <s v="Dining Out"/>
    <x v="1"/>
    <x v="2"/>
    <x v="2"/>
    <x v="3"/>
    <n v="-5"/>
  </r>
  <r>
    <d v="2021-03-12T00:00:00"/>
    <s v="Green's"/>
    <n v="137"/>
    <m/>
    <x v="4"/>
    <s v="Living Expenses"/>
    <x v="1"/>
    <x v="2"/>
    <x v="2"/>
    <x v="4"/>
    <n v="-137"/>
  </r>
  <r>
    <d v="2021-03-12T00:00:00"/>
    <s v="Drink"/>
    <n v="5"/>
    <m/>
    <x v="1"/>
    <s v="Dining Out"/>
    <x v="1"/>
    <x v="2"/>
    <x v="2"/>
    <x v="4"/>
    <n v="-5"/>
  </r>
  <r>
    <d v="2021-03-13T00:00:00"/>
    <s v="Drink"/>
    <n v="5"/>
    <m/>
    <x v="1"/>
    <s v="Dining Out"/>
    <x v="1"/>
    <x v="2"/>
    <x v="2"/>
    <x v="5"/>
    <n v="-5"/>
  </r>
  <r>
    <d v="2021-03-13T00:00:00"/>
    <s v="Cinemas"/>
    <n v="41.8"/>
    <m/>
    <x v="6"/>
    <s v="Discretionary"/>
    <x v="1"/>
    <x v="2"/>
    <x v="2"/>
    <x v="5"/>
    <n v="-41.8"/>
  </r>
  <r>
    <d v="2021-03-13T00:00:00"/>
    <s v="Fashionistas"/>
    <n v="99.9"/>
    <m/>
    <x v="7"/>
    <s v="Discretionary"/>
    <x v="1"/>
    <x v="2"/>
    <x v="2"/>
    <x v="5"/>
    <n v="-99.9"/>
  </r>
  <r>
    <d v="2021-03-13T00:00:00"/>
    <s v="Burger"/>
    <n v="54"/>
    <m/>
    <x v="8"/>
    <s v="Dining Out"/>
    <x v="1"/>
    <x v="2"/>
    <x v="2"/>
    <x v="5"/>
    <n v="-54"/>
  </r>
  <r>
    <d v="2021-03-14T00:00:00"/>
    <s v="Uba"/>
    <n v="30"/>
    <m/>
    <x v="9"/>
    <s v="Transport"/>
    <x v="1"/>
    <x v="2"/>
    <x v="2"/>
    <x v="6"/>
    <n v="-30"/>
  </r>
  <r>
    <d v="2021-03-15T00:00:00"/>
    <s v="Onlne earning"/>
    <m/>
    <n v="1000"/>
    <x v="10"/>
    <s v="Passive"/>
    <x v="0"/>
    <x v="2"/>
    <x v="2"/>
    <x v="0"/>
    <n v="1000"/>
  </r>
  <r>
    <d v="2021-03-15T00:00:00"/>
    <s v="Drink"/>
    <n v="5"/>
    <m/>
    <x v="1"/>
    <s v="Dining Out"/>
    <x v="1"/>
    <x v="2"/>
    <x v="2"/>
    <x v="0"/>
    <n v="-5"/>
  </r>
  <r>
    <d v="2021-03-16T00:00:00"/>
    <s v="Drink"/>
    <n v="5"/>
    <m/>
    <x v="1"/>
    <s v="Dining Out"/>
    <x v="1"/>
    <x v="2"/>
    <x v="2"/>
    <x v="1"/>
    <n v="-5"/>
  </r>
  <r>
    <d v="2021-03-16T00:00:00"/>
    <s v="Taken medication"/>
    <n v="75"/>
    <m/>
    <x v="16"/>
    <s v="Medical"/>
    <x v="1"/>
    <x v="2"/>
    <x v="2"/>
    <x v="1"/>
    <n v="-75"/>
  </r>
  <r>
    <d v="2021-03-16T00:00:00"/>
    <s v="Phone"/>
    <n v="40"/>
    <m/>
    <x v="12"/>
    <s v="Living Expenses"/>
    <x v="1"/>
    <x v="2"/>
    <x v="2"/>
    <x v="1"/>
    <n v="-40"/>
  </r>
  <r>
    <d v="2021-03-17T00:00:00"/>
    <s v="Sallah give away"/>
    <n v="46.8"/>
    <m/>
    <x v="13"/>
    <s v="Discretionary"/>
    <x v="1"/>
    <x v="2"/>
    <x v="2"/>
    <x v="2"/>
    <n v="-46.8"/>
  </r>
  <r>
    <d v="2021-03-17T00:00:00"/>
    <s v="Online streaming"/>
    <n v="35"/>
    <m/>
    <x v="6"/>
    <s v="Discretionary"/>
    <x v="1"/>
    <x v="2"/>
    <x v="2"/>
    <x v="2"/>
    <n v="-35"/>
  </r>
  <r>
    <d v="2021-03-17T00:00:00"/>
    <s v="Drink"/>
    <n v="5"/>
    <m/>
    <x v="1"/>
    <s v="Dining Out"/>
    <x v="1"/>
    <x v="2"/>
    <x v="2"/>
    <x v="2"/>
    <n v="-5"/>
  </r>
  <r>
    <d v="2021-03-18T00:00:00"/>
    <s v="Drink"/>
    <n v="5"/>
    <m/>
    <x v="1"/>
    <s v="Dining Out"/>
    <x v="1"/>
    <x v="2"/>
    <x v="2"/>
    <x v="3"/>
    <n v="-5"/>
  </r>
  <r>
    <d v="2021-03-19T00:00:00"/>
    <s v="Drink"/>
    <n v="5"/>
    <m/>
    <x v="1"/>
    <s v="Dining Out"/>
    <x v="1"/>
    <x v="2"/>
    <x v="2"/>
    <x v="4"/>
    <n v="-5"/>
  </r>
  <r>
    <d v="2021-03-19T00:00:00"/>
    <s v="Green's"/>
    <n v="171.9"/>
    <m/>
    <x v="4"/>
    <s v="Living Expenses"/>
    <x v="1"/>
    <x v="2"/>
    <x v="2"/>
    <x v="4"/>
    <n v="-171.9"/>
  </r>
  <r>
    <d v="2021-03-20T00:00:00"/>
    <s v="Suya"/>
    <n v="39"/>
    <m/>
    <x v="8"/>
    <s v="Dining Out"/>
    <x v="1"/>
    <x v="2"/>
    <x v="2"/>
    <x v="5"/>
    <n v="-39"/>
  </r>
  <r>
    <d v="2021-03-21T00:00:00"/>
    <s v="Oha soup/White soup"/>
    <n v="14"/>
    <m/>
    <x v="8"/>
    <s v="Dining Out"/>
    <x v="1"/>
    <x v="2"/>
    <x v="2"/>
    <x v="6"/>
    <n v="-14"/>
  </r>
  <r>
    <d v="2021-03-22T00:00:00"/>
    <s v="Orphanage"/>
    <n v="55"/>
    <m/>
    <x v="14"/>
    <s v="Charity"/>
    <x v="1"/>
    <x v="2"/>
    <x v="2"/>
    <x v="0"/>
    <n v="-55"/>
  </r>
  <r>
    <d v="2021-03-22T00:00:00"/>
    <s v="Fuel"/>
    <n v="65"/>
    <m/>
    <x v="15"/>
    <s v="Transport"/>
    <x v="1"/>
    <x v="2"/>
    <x v="2"/>
    <x v="0"/>
    <n v="-65"/>
  </r>
  <r>
    <d v="2021-03-22T00:00:00"/>
    <s v="Drink"/>
    <n v="5"/>
    <m/>
    <x v="1"/>
    <s v="Dining Out"/>
    <x v="1"/>
    <x v="2"/>
    <x v="2"/>
    <x v="0"/>
    <n v="-5"/>
  </r>
  <r>
    <d v="2021-03-23T00:00:00"/>
    <s v="Drink"/>
    <n v="5"/>
    <m/>
    <x v="1"/>
    <s v="Dining Out"/>
    <x v="1"/>
    <x v="2"/>
    <x v="2"/>
    <x v="1"/>
    <n v="-5"/>
  </r>
  <r>
    <d v="2021-03-24T00:00:00"/>
    <s v="Drink"/>
    <n v="5"/>
    <m/>
    <x v="1"/>
    <s v="Dining Out"/>
    <x v="1"/>
    <x v="2"/>
    <x v="2"/>
    <x v="2"/>
    <n v="-5"/>
  </r>
  <r>
    <d v="2021-03-25T00:00:00"/>
    <s v="Drink"/>
    <n v="5"/>
    <m/>
    <x v="1"/>
    <s v="Dining Out"/>
    <x v="1"/>
    <x v="2"/>
    <x v="2"/>
    <x v="3"/>
    <n v="-5"/>
  </r>
  <r>
    <d v="2021-03-26T00:00:00"/>
    <s v="Drink"/>
    <n v="5"/>
    <m/>
    <x v="1"/>
    <s v="Dining Out"/>
    <x v="1"/>
    <x v="2"/>
    <x v="2"/>
    <x v="4"/>
    <n v="-5"/>
  </r>
  <r>
    <d v="2021-03-26T00:00:00"/>
    <s v="Green's"/>
    <n v="209"/>
    <m/>
    <x v="4"/>
    <s v="Living Expenses"/>
    <x v="1"/>
    <x v="2"/>
    <x v="2"/>
    <x v="4"/>
    <n v="-209"/>
  </r>
  <r>
    <d v="2021-03-27T00:00:00"/>
    <s v="Trainers"/>
    <n v="127"/>
    <m/>
    <x v="7"/>
    <s v="Discretionary"/>
    <x v="1"/>
    <x v="2"/>
    <x v="2"/>
    <x v="5"/>
    <n v="-127"/>
  </r>
  <r>
    <d v="2021-03-27T00:00:00"/>
    <s v="Sport ware"/>
    <n v="177.2"/>
    <m/>
    <x v="7"/>
    <s v="Discretionary"/>
    <x v="1"/>
    <x v="2"/>
    <x v="2"/>
    <x v="5"/>
    <n v="-177.2"/>
  </r>
  <r>
    <d v="2021-03-28T00:00:00"/>
    <s v="Fashionistas"/>
    <n v="147.1"/>
    <m/>
    <x v="7"/>
    <s v="Discretionary"/>
    <x v="1"/>
    <x v="2"/>
    <x v="2"/>
    <x v="6"/>
    <n v="-147.1"/>
  </r>
  <r>
    <d v="2021-03-28T00:00:00"/>
    <s v="Uba"/>
    <n v="25"/>
    <m/>
    <x v="9"/>
    <s v="Transport"/>
    <x v="1"/>
    <x v="2"/>
    <x v="2"/>
    <x v="6"/>
    <n v="-25"/>
  </r>
  <r>
    <d v="2021-03-29T00:00:00"/>
    <s v="Foodary"/>
    <n v="15"/>
    <m/>
    <x v="8"/>
    <s v="Dining Out"/>
    <x v="1"/>
    <x v="2"/>
    <x v="2"/>
    <x v="0"/>
    <n v="-15"/>
  </r>
  <r>
    <d v="2021-03-30T00:00:00"/>
    <s v="Drink"/>
    <n v="5"/>
    <m/>
    <x v="1"/>
    <s v="Dining Out"/>
    <x v="1"/>
    <x v="2"/>
    <x v="2"/>
    <x v="1"/>
    <n v="-5"/>
  </r>
  <r>
    <d v="2021-03-31T00:00:00"/>
    <s v="Drink"/>
    <n v="5"/>
    <m/>
    <x v="1"/>
    <s v="Dining Out"/>
    <x v="1"/>
    <x v="2"/>
    <x v="2"/>
    <x v="2"/>
    <n v="-5"/>
  </r>
  <r>
    <d v="2021-04-01T00:00:00"/>
    <s v="Data With Decision"/>
    <m/>
    <n v="5000"/>
    <x v="0"/>
    <s v="Salary"/>
    <x v="0"/>
    <x v="3"/>
    <x v="3"/>
    <x v="3"/>
    <n v="5000"/>
  </r>
  <r>
    <d v="2021-04-01T00:00:00"/>
    <s v="Drink"/>
    <n v="5"/>
    <m/>
    <x v="1"/>
    <s v="Dining Out"/>
    <x v="1"/>
    <x v="3"/>
    <x v="3"/>
    <x v="3"/>
    <n v="-5"/>
  </r>
  <r>
    <d v="2021-04-02T00:00:00"/>
    <s v="Estate Mangement"/>
    <n v="900"/>
    <m/>
    <x v="2"/>
    <s v="Living Expenses"/>
    <x v="1"/>
    <x v="3"/>
    <x v="3"/>
    <x v="4"/>
    <n v="-900"/>
  </r>
  <r>
    <d v="2021-04-02T00:00:00"/>
    <s v="Financail upgrade"/>
    <n v="150"/>
    <m/>
    <x v="3"/>
    <s v="Transport"/>
    <x v="1"/>
    <x v="3"/>
    <x v="3"/>
    <x v="4"/>
    <n v="-150"/>
  </r>
  <r>
    <d v="2021-04-02T00:00:00"/>
    <s v="Drink"/>
    <n v="5"/>
    <m/>
    <x v="1"/>
    <s v="Dining Out"/>
    <x v="1"/>
    <x v="3"/>
    <x v="3"/>
    <x v="4"/>
    <n v="-5"/>
  </r>
  <r>
    <d v="2021-04-03T00:00:00"/>
    <s v="Drink"/>
    <n v="5"/>
    <m/>
    <x v="1"/>
    <s v="Dining Out"/>
    <x v="1"/>
    <x v="3"/>
    <x v="3"/>
    <x v="5"/>
    <n v="-5"/>
  </r>
  <r>
    <d v="2021-04-04T00:00:00"/>
    <s v="Drink"/>
    <n v="5"/>
    <m/>
    <x v="1"/>
    <s v="Dining Out"/>
    <x v="1"/>
    <x v="3"/>
    <x v="3"/>
    <x v="6"/>
    <n v="-5"/>
  </r>
  <r>
    <d v="2021-04-05T00:00:00"/>
    <s v="Drink"/>
    <n v="5"/>
    <m/>
    <x v="1"/>
    <s v="Dining Out"/>
    <x v="1"/>
    <x v="3"/>
    <x v="3"/>
    <x v="0"/>
    <n v="-5"/>
  </r>
  <r>
    <d v="2021-04-05T00:00:00"/>
    <s v="Green's"/>
    <n v="158.19999999999999"/>
    <m/>
    <x v="4"/>
    <s v="Living Expenses"/>
    <x v="1"/>
    <x v="3"/>
    <x v="3"/>
    <x v="0"/>
    <n v="-158.19999999999999"/>
  </r>
  <r>
    <d v="2021-04-08T00:00:00"/>
    <s v="Power source"/>
    <n v="53.2"/>
    <m/>
    <x v="5"/>
    <s v="Living Expenses"/>
    <x v="1"/>
    <x v="3"/>
    <x v="3"/>
    <x v="3"/>
    <n v="-53.2"/>
  </r>
  <r>
    <d v="2021-04-08T00:00:00"/>
    <s v="Drink"/>
    <n v="5"/>
    <m/>
    <x v="1"/>
    <s v="Dining Out"/>
    <x v="1"/>
    <x v="3"/>
    <x v="3"/>
    <x v="3"/>
    <n v="-5"/>
  </r>
  <r>
    <d v="2021-04-09T00:00:00"/>
    <s v="Drink"/>
    <n v="5"/>
    <m/>
    <x v="1"/>
    <s v="Dining Out"/>
    <x v="1"/>
    <x v="3"/>
    <x v="3"/>
    <x v="4"/>
    <n v="-5"/>
  </r>
  <r>
    <d v="2021-04-10T00:00:00"/>
    <s v="Fuel"/>
    <n v="79.900000000000006"/>
    <m/>
    <x v="15"/>
    <s v="Transport"/>
    <x v="1"/>
    <x v="3"/>
    <x v="3"/>
    <x v="5"/>
    <n v="-79.900000000000006"/>
  </r>
  <r>
    <d v="2021-04-10T00:00:00"/>
    <s v="Drink"/>
    <n v="5"/>
    <m/>
    <x v="1"/>
    <s v="Dining Out"/>
    <x v="1"/>
    <x v="3"/>
    <x v="3"/>
    <x v="5"/>
    <n v="-5"/>
  </r>
  <r>
    <d v="2021-04-11T00:00:00"/>
    <s v="Drink"/>
    <n v="5"/>
    <m/>
    <x v="1"/>
    <s v="Dining Out"/>
    <x v="1"/>
    <x v="3"/>
    <x v="3"/>
    <x v="6"/>
    <n v="-5"/>
  </r>
  <r>
    <d v="2021-04-12T00:00:00"/>
    <s v="Green's"/>
    <n v="98"/>
    <m/>
    <x v="4"/>
    <s v="Living Expenses"/>
    <x v="1"/>
    <x v="3"/>
    <x v="3"/>
    <x v="0"/>
    <n v="-98"/>
  </r>
  <r>
    <d v="2021-04-12T00:00:00"/>
    <s v="Drink"/>
    <n v="5"/>
    <m/>
    <x v="1"/>
    <s v="Dining Out"/>
    <x v="1"/>
    <x v="3"/>
    <x v="3"/>
    <x v="0"/>
    <n v="-5"/>
  </r>
  <r>
    <d v="2021-04-13T00:00:00"/>
    <s v="Drink"/>
    <n v="5"/>
    <m/>
    <x v="1"/>
    <s v="Dining Out"/>
    <x v="1"/>
    <x v="3"/>
    <x v="3"/>
    <x v="1"/>
    <n v="-5"/>
  </r>
  <r>
    <d v="2021-04-13T00:00:00"/>
    <s v="Cinemas"/>
    <n v="42.8"/>
    <m/>
    <x v="6"/>
    <s v="Discretionary"/>
    <x v="1"/>
    <x v="3"/>
    <x v="3"/>
    <x v="1"/>
    <n v="-42.8"/>
  </r>
  <r>
    <d v="2021-04-13T00:00:00"/>
    <s v="Fashionistas"/>
    <n v="100.9"/>
    <m/>
    <x v="7"/>
    <s v="Discretionary"/>
    <x v="1"/>
    <x v="3"/>
    <x v="3"/>
    <x v="1"/>
    <n v="-100.9"/>
  </r>
  <r>
    <d v="2021-04-13T00:00:00"/>
    <s v="Burger"/>
    <n v="54.9"/>
    <m/>
    <x v="8"/>
    <s v="Dining Out"/>
    <x v="1"/>
    <x v="3"/>
    <x v="3"/>
    <x v="1"/>
    <n v="-54.9"/>
  </r>
  <r>
    <d v="2021-04-14T00:00:00"/>
    <s v="Uba"/>
    <n v="31"/>
    <m/>
    <x v="9"/>
    <s v="Transport"/>
    <x v="1"/>
    <x v="3"/>
    <x v="3"/>
    <x v="2"/>
    <n v="-31"/>
  </r>
  <r>
    <d v="2021-04-15T00:00:00"/>
    <s v="Onlne earning"/>
    <m/>
    <n v="2340"/>
    <x v="10"/>
    <s v="Passive"/>
    <x v="0"/>
    <x v="3"/>
    <x v="3"/>
    <x v="3"/>
    <n v="2340"/>
  </r>
  <r>
    <d v="2021-04-15T00:00:00"/>
    <s v="Drink"/>
    <n v="5"/>
    <m/>
    <x v="1"/>
    <s v="Dining Out"/>
    <x v="1"/>
    <x v="3"/>
    <x v="3"/>
    <x v="3"/>
    <n v="-5"/>
  </r>
  <r>
    <d v="2021-04-16T00:00:00"/>
    <s v="Drink"/>
    <n v="5"/>
    <m/>
    <x v="1"/>
    <s v="Dining Out"/>
    <x v="1"/>
    <x v="3"/>
    <x v="3"/>
    <x v="4"/>
    <n v="-5"/>
  </r>
  <r>
    <d v="2021-04-16T00:00:00"/>
    <s v="Phone"/>
    <n v="40"/>
    <m/>
    <x v="12"/>
    <s v="Living Expenses"/>
    <x v="1"/>
    <x v="3"/>
    <x v="3"/>
    <x v="4"/>
    <n v="-40"/>
  </r>
  <r>
    <d v="2021-04-17T00:00:00"/>
    <s v="Sallah give away"/>
    <n v="47.9"/>
    <m/>
    <x v="13"/>
    <s v="Discretionary"/>
    <x v="1"/>
    <x v="3"/>
    <x v="3"/>
    <x v="5"/>
    <n v="-47.9"/>
  </r>
  <r>
    <d v="2021-04-17T00:00:00"/>
    <s v="Online streaming"/>
    <n v="35"/>
    <m/>
    <x v="6"/>
    <s v="Discretionary"/>
    <x v="1"/>
    <x v="3"/>
    <x v="3"/>
    <x v="5"/>
    <n v="-35"/>
  </r>
  <r>
    <d v="2021-04-17T00:00:00"/>
    <s v="Drink"/>
    <n v="5"/>
    <m/>
    <x v="1"/>
    <s v="Dining Out"/>
    <x v="1"/>
    <x v="3"/>
    <x v="3"/>
    <x v="5"/>
    <n v="-5"/>
  </r>
  <r>
    <d v="2021-04-18T00:00:00"/>
    <s v="Drink"/>
    <n v="5"/>
    <m/>
    <x v="1"/>
    <s v="Dining Out"/>
    <x v="1"/>
    <x v="3"/>
    <x v="3"/>
    <x v="6"/>
    <n v="-5"/>
  </r>
  <r>
    <d v="2021-04-19T00:00:00"/>
    <s v="Drink"/>
    <n v="5"/>
    <m/>
    <x v="1"/>
    <s v="Dining Out"/>
    <x v="1"/>
    <x v="3"/>
    <x v="3"/>
    <x v="0"/>
    <n v="-5"/>
  </r>
  <r>
    <d v="2021-04-19T00:00:00"/>
    <s v="Green's"/>
    <n v="173"/>
    <m/>
    <x v="4"/>
    <s v="Living Expenses"/>
    <x v="1"/>
    <x v="3"/>
    <x v="3"/>
    <x v="0"/>
    <n v="-173"/>
  </r>
  <r>
    <d v="2021-04-20T00:00:00"/>
    <s v="Suya"/>
    <n v="40.1"/>
    <m/>
    <x v="8"/>
    <s v="Dining Out"/>
    <x v="1"/>
    <x v="3"/>
    <x v="3"/>
    <x v="1"/>
    <n v="-40.1"/>
  </r>
  <r>
    <d v="2021-04-21T00:00:00"/>
    <s v="Oha soup/White soup"/>
    <n v="15.1"/>
    <m/>
    <x v="8"/>
    <s v="Dining Out"/>
    <x v="1"/>
    <x v="3"/>
    <x v="3"/>
    <x v="2"/>
    <n v="-15.1"/>
  </r>
  <r>
    <d v="2021-04-22T00:00:00"/>
    <s v="Orphanage"/>
    <n v="55"/>
    <m/>
    <x v="14"/>
    <s v="Charity"/>
    <x v="1"/>
    <x v="3"/>
    <x v="3"/>
    <x v="3"/>
    <n v="-55"/>
  </r>
  <r>
    <d v="2021-04-22T00:00:00"/>
    <s v="Fuel"/>
    <n v="66"/>
    <m/>
    <x v="15"/>
    <s v="Transport"/>
    <x v="1"/>
    <x v="3"/>
    <x v="3"/>
    <x v="3"/>
    <n v="-66"/>
  </r>
  <r>
    <d v="2021-04-22T00:00:00"/>
    <s v="Drink"/>
    <n v="5"/>
    <m/>
    <x v="1"/>
    <s v="Dining Out"/>
    <x v="1"/>
    <x v="3"/>
    <x v="3"/>
    <x v="3"/>
    <n v="-5"/>
  </r>
  <r>
    <d v="2021-04-23T00:00:00"/>
    <s v="Drink"/>
    <n v="5"/>
    <m/>
    <x v="1"/>
    <s v="Dining Out"/>
    <x v="1"/>
    <x v="3"/>
    <x v="3"/>
    <x v="4"/>
    <n v="-5"/>
  </r>
  <r>
    <d v="2021-04-24T00:00:00"/>
    <s v="Drink"/>
    <n v="5"/>
    <m/>
    <x v="1"/>
    <s v="Dining Out"/>
    <x v="1"/>
    <x v="3"/>
    <x v="3"/>
    <x v="5"/>
    <n v="-5"/>
  </r>
  <r>
    <d v="2021-04-25T00:00:00"/>
    <s v="Drink"/>
    <n v="5"/>
    <m/>
    <x v="1"/>
    <s v="Dining Out"/>
    <x v="1"/>
    <x v="3"/>
    <x v="3"/>
    <x v="6"/>
    <n v="-5"/>
  </r>
  <r>
    <d v="2021-04-26T00:00:00"/>
    <s v="Drink"/>
    <n v="5"/>
    <m/>
    <x v="1"/>
    <s v="Dining Out"/>
    <x v="1"/>
    <x v="3"/>
    <x v="3"/>
    <x v="0"/>
    <n v="-5"/>
  </r>
  <r>
    <d v="2021-04-26T00:00:00"/>
    <s v="Green's"/>
    <n v="164.9"/>
    <m/>
    <x v="4"/>
    <s v="Living Expenses"/>
    <x v="1"/>
    <x v="3"/>
    <x v="3"/>
    <x v="0"/>
    <n v="-164.9"/>
  </r>
  <r>
    <d v="2021-04-27T00:00:00"/>
    <s v="Trainers"/>
    <n v="127.9"/>
    <m/>
    <x v="7"/>
    <s v="Discretionary"/>
    <x v="1"/>
    <x v="3"/>
    <x v="3"/>
    <x v="1"/>
    <n v="-127.9"/>
  </r>
  <r>
    <d v="2021-04-27T00:00:00"/>
    <s v="Clubing"/>
    <n v="300"/>
    <m/>
    <x v="6"/>
    <s v="Discretionary"/>
    <x v="1"/>
    <x v="3"/>
    <x v="3"/>
    <x v="1"/>
    <n v="-300"/>
  </r>
  <r>
    <d v="2021-04-28T00:00:00"/>
    <s v="Fashionistas"/>
    <n v="148.1"/>
    <m/>
    <x v="7"/>
    <s v="Discretionary"/>
    <x v="1"/>
    <x v="3"/>
    <x v="3"/>
    <x v="2"/>
    <n v="-148.1"/>
  </r>
  <r>
    <d v="2021-04-28T00:00:00"/>
    <s v="Uba"/>
    <n v="26.1"/>
    <m/>
    <x v="9"/>
    <s v="Transport"/>
    <x v="1"/>
    <x v="3"/>
    <x v="3"/>
    <x v="2"/>
    <n v="-26.1"/>
  </r>
  <r>
    <d v="2021-04-29T00:00:00"/>
    <s v="Foodary"/>
    <n v="15"/>
    <m/>
    <x v="8"/>
    <s v="Dining Out"/>
    <x v="1"/>
    <x v="3"/>
    <x v="3"/>
    <x v="3"/>
    <n v="-15"/>
  </r>
  <r>
    <d v="2021-04-29T00:00:00"/>
    <s v="Drink"/>
    <n v="5"/>
    <m/>
    <x v="1"/>
    <s v="Dining Out"/>
    <x v="1"/>
    <x v="3"/>
    <x v="3"/>
    <x v="3"/>
    <n v="-5"/>
  </r>
  <r>
    <d v="2021-04-30T00:00:00"/>
    <s v="Drink"/>
    <n v="5"/>
    <m/>
    <x v="1"/>
    <s v="Dining Out"/>
    <x v="1"/>
    <x v="3"/>
    <x v="3"/>
    <x v="4"/>
    <n v="-5"/>
  </r>
  <r>
    <d v="2021-05-02T00:00:00"/>
    <s v="Drink"/>
    <n v="5"/>
    <m/>
    <x v="1"/>
    <s v="Dining Out"/>
    <x v="1"/>
    <x v="4"/>
    <x v="4"/>
    <x v="6"/>
    <n v="-5"/>
  </r>
  <r>
    <d v="2021-05-03T00:00:00"/>
    <s v="Data With Decision"/>
    <m/>
    <n v="5000"/>
    <x v="0"/>
    <s v="Salary"/>
    <x v="0"/>
    <x v="4"/>
    <x v="4"/>
    <x v="0"/>
    <n v="5000"/>
  </r>
  <r>
    <d v="2021-05-03T00:00:00"/>
    <s v="Estate Mangement"/>
    <n v="900"/>
    <m/>
    <x v="2"/>
    <s v="Living Expenses"/>
    <x v="1"/>
    <x v="4"/>
    <x v="4"/>
    <x v="0"/>
    <n v="-900"/>
  </r>
  <r>
    <d v="2021-05-03T00:00:00"/>
    <s v="Financail upgrade"/>
    <n v="150"/>
    <m/>
    <x v="3"/>
    <s v="Transport"/>
    <x v="1"/>
    <x v="4"/>
    <x v="4"/>
    <x v="0"/>
    <n v="-150"/>
  </r>
  <r>
    <d v="2021-05-03T00:00:00"/>
    <s v="Drink"/>
    <n v="5"/>
    <m/>
    <x v="1"/>
    <s v="Dining Out"/>
    <x v="1"/>
    <x v="4"/>
    <x v="4"/>
    <x v="0"/>
    <n v="-5"/>
  </r>
  <r>
    <d v="2021-05-04T00:00:00"/>
    <s v="Drink"/>
    <n v="5"/>
    <m/>
    <x v="1"/>
    <s v="Dining Out"/>
    <x v="1"/>
    <x v="4"/>
    <x v="4"/>
    <x v="1"/>
    <n v="-5"/>
  </r>
  <r>
    <d v="2021-05-05T00:00:00"/>
    <s v="Drink"/>
    <n v="5"/>
    <m/>
    <x v="1"/>
    <s v="Dining Out"/>
    <x v="1"/>
    <x v="4"/>
    <x v="4"/>
    <x v="2"/>
    <n v="-5"/>
  </r>
  <r>
    <d v="2021-05-06T00:00:00"/>
    <s v="Drink"/>
    <n v="5"/>
    <m/>
    <x v="1"/>
    <s v="Dining Out"/>
    <x v="1"/>
    <x v="4"/>
    <x v="4"/>
    <x v="3"/>
    <n v="-5"/>
  </r>
  <r>
    <d v="2021-05-06T00:00:00"/>
    <s v="Green's"/>
    <n v="170"/>
    <m/>
    <x v="4"/>
    <s v="Living Expenses"/>
    <x v="1"/>
    <x v="4"/>
    <x v="4"/>
    <x v="3"/>
    <n v="-170"/>
  </r>
  <r>
    <d v="2021-05-09T00:00:00"/>
    <s v="Power source"/>
    <n v="54.1"/>
    <m/>
    <x v="5"/>
    <s v="Living Expenses"/>
    <x v="1"/>
    <x v="4"/>
    <x v="4"/>
    <x v="6"/>
    <n v="-54.1"/>
  </r>
  <r>
    <d v="2021-05-09T00:00:00"/>
    <s v="Drink"/>
    <n v="5"/>
    <m/>
    <x v="1"/>
    <s v="Dining Out"/>
    <x v="1"/>
    <x v="4"/>
    <x v="4"/>
    <x v="6"/>
    <n v="-5"/>
  </r>
  <r>
    <d v="2021-05-10T00:00:00"/>
    <s v="Drink"/>
    <n v="5"/>
    <m/>
    <x v="1"/>
    <s v="Dining Out"/>
    <x v="1"/>
    <x v="4"/>
    <x v="4"/>
    <x v="0"/>
    <n v="-5"/>
  </r>
  <r>
    <d v="2021-05-11T00:00:00"/>
    <s v="Fuel"/>
    <n v="81"/>
    <m/>
    <x v="15"/>
    <s v="Transport"/>
    <x v="1"/>
    <x v="4"/>
    <x v="4"/>
    <x v="1"/>
    <n v="-81"/>
  </r>
  <r>
    <d v="2021-05-11T00:00:00"/>
    <s v="Drink"/>
    <n v="5"/>
    <m/>
    <x v="1"/>
    <s v="Dining Out"/>
    <x v="1"/>
    <x v="4"/>
    <x v="4"/>
    <x v="1"/>
    <n v="-5"/>
  </r>
  <r>
    <d v="2021-05-12T00:00:00"/>
    <s v="Drink"/>
    <n v="5"/>
    <m/>
    <x v="1"/>
    <s v="Dining Out"/>
    <x v="1"/>
    <x v="4"/>
    <x v="4"/>
    <x v="2"/>
    <n v="-5"/>
  </r>
  <r>
    <d v="2021-05-13T00:00:00"/>
    <s v="Green's"/>
    <n v="139.1"/>
    <m/>
    <x v="4"/>
    <s v="Living Expenses"/>
    <x v="1"/>
    <x v="4"/>
    <x v="4"/>
    <x v="3"/>
    <n v="-139.1"/>
  </r>
  <r>
    <d v="2021-05-13T00:00:00"/>
    <s v="Drink"/>
    <n v="5"/>
    <m/>
    <x v="1"/>
    <s v="Dining Out"/>
    <x v="1"/>
    <x v="4"/>
    <x v="4"/>
    <x v="3"/>
    <n v="-5"/>
  </r>
  <r>
    <d v="2021-05-14T00:00:00"/>
    <s v="Drink"/>
    <n v="5"/>
    <m/>
    <x v="1"/>
    <s v="Dining Out"/>
    <x v="1"/>
    <x v="4"/>
    <x v="4"/>
    <x v="4"/>
    <n v="-5"/>
  </r>
  <r>
    <d v="2021-05-14T00:00:00"/>
    <s v="Cinemas"/>
    <n v="43.9"/>
    <m/>
    <x v="6"/>
    <s v="Discretionary"/>
    <x v="1"/>
    <x v="4"/>
    <x v="4"/>
    <x v="4"/>
    <n v="-43.9"/>
  </r>
  <r>
    <d v="2021-05-14T00:00:00"/>
    <s v="Fashionistas"/>
    <n v="101.80000000000001"/>
    <m/>
    <x v="7"/>
    <s v="Discretionary"/>
    <x v="1"/>
    <x v="4"/>
    <x v="4"/>
    <x v="4"/>
    <n v="-101.80000000000001"/>
  </r>
  <r>
    <d v="2021-05-14T00:00:00"/>
    <s v="Burger"/>
    <n v="55.9"/>
    <m/>
    <x v="8"/>
    <s v="Dining Out"/>
    <x v="1"/>
    <x v="4"/>
    <x v="4"/>
    <x v="4"/>
    <n v="-55.9"/>
  </r>
  <r>
    <d v="2021-05-15T00:00:00"/>
    <s v="Uba"/>
    <n v="32"/>
    <m/>
    <x v="9"/>
    <s v="Transport"/>
    <x v="1"/>
    <x v="4"/>
    <x v="4"/>
    <x v="5"/>
    <n v="-32"/>
  </r>
  <r>
    <d v="2021-05-16T00:00:00"/>
    <s v="Onlne earning"/>
    <m/>
    <n v="1000"/>
    <x v="10"/>
    <s v="Passive"/>
    <x v="0"/>
    <x v="4"/>
    <x v="4"/>
    <x v="6"/>
    <n v="1000"/>
  </r>
  <r>
    <d v="2021-05-16T00:00:00"/>
    <s v="Drink"/>
    <n v="5"/>
    <m/>
    <x v="1"/>
    <s v="Dining Out"/>
    <x v="1"/>
    <x v="4"/>
    <x v="4"/>
    <x v="6"/>
    <n v="-5"/>
  </r>
  <r>
    <d v="2021-05-17T00:00:00"/>
    <s v="Drink"/>
    <n v="5"/>
    <m/>
    <x v="1"/>
    <s v="Dining Out"/>
    <x v="1"/>
    <x v="4"/>
    <x v="4"/>
    <x v="0"/>
    <n v="-5"/>
  </r>
  <r>
    <d v="2021-05-17T00:00:00"/>
    <s v="Taken medication"/>
    <n v="75"/>
    <m/>
    <x v="16"/>
    <s v="Medical"/>
    <x v="1"/>
    <x v="4"/>
    <x v="4"/>
    <x v="0"/>
    <n v="-75"/>
  </r>
  <r>
    <d v="2021-05-17T00:00:00"/>
    <s v="Phone"/>
    <n v="40"/>
    <m/>
    <x v="12"/>
    <s v="Living Expenses"/>
    <x v="1"/>
    <x v="4"/>
    <x v="4"/>
    <x v="0"/>
    <n v="-40"/>
  </r>
  <r>
    <d v="2021-05-18T00:00:00"/>
    <s v="Sallah give away"/>
    <n v="49"/>
    <m/>
    <x v="13"/>
    <s v="Discretionary"/>
    <x v="1"/>
    <x v="4"/>
    <x v="4"/>
    <x v="1"/>
    <n v="-49"/>
  </r>
  <r>
    <d v="2021-05-18T00:00:00"/>
    <s v="Online streaming"/>
    <n v="35"/>
    <m/>
    <x v="6"/>
    <s v="Discretionary"/>
    <x v="1"/>
    <x v="4"/>
    <x v="4"/>
    <x v="1"/>
    <n v="-35"/>
  </r>
  <r>
    <d v="2021-05-18T00:00:00"/>
    <s v="Drink"/>
    <n v="5"/>
    <m/>
    <x v="1"/>
    <s v="Dining Out"/>
    <x v="1"/>
    <x v="4"/>
    <x v="4"/>
    <x v="1"/>
    <n v="-5"/>
  </r>
  <r>
    <d v="2021-05-19T00:00:00"/>
    <s v="Drink"/>
    <n v="5"/>
    <m/>
    <x v="1"/>
    <s v="Dining Out"/>
    <x v="1"/>
    <x v="4"/>
    <x v="4"/>
    <x v="2"/>
    <n v="-5"/>
  </r>
  <r>
    <d v="2021-05-20T00:00:00"/>
    <s v="Drink"/>
    <n v="5"/>
    <m/>
    <x v="1"/>
    <s v="Dining Out"/>
    <x v="1"/>
    <x v="4"/>
    <x v="4"/>
    <x v="3"/>
    <n v="-5"/>
  </r>
  <r>
    <d v="2021-05-20T00:00:00"/>
    <s v="Green's"/>
    <n v="174"/>
    <m/>
    <x v="4"/>
    <s v="Living Expenses"/>
    <x v="1"/>
    <x v="4"/>
    <x v="4"/>
    <x v="3"/>
    <n v="-174"/>
  </r>
  <r>
    <d v="2021-05-21T00:00:00"/>
    <s v="Suya"/>
    <n v="41.1"/>
    <m/>
    <x v="8"/>
    <s v="Dining Out"/>
    <x v="1"/>
    <x v="4"/>
    <x v="4"/>
    <x v="4"/>
    <n v="-41.1"/>
  </r>
  <r>
    <d v="2021-05-22T00:00:00"/>
    <s v="Oha soup/White soup"/>
    <n v="16.2"/>
    <m/>
    <x v="8"/>
    <s v="Dining Out"/>
    <x v="1"/>
    <x v="4"/>
    <x v="4"/>
    <x v="5"/>
    <n v="-16.2"/>
  </r>
  <r>
    <d v="2021-05-23T00:00:00"/>
    <s v="Orphanage"/>
    <n v="55"/>
    <m/>
    <x v="14"/>
    <s v="Charity"/>
    <x v="1"/>
    <x v="4"/>
    <x v="4"/>
    <x v="6"/>
    <n v="-55"/>
  </r>
  <r>
    <d v="2021-05-23T00:00:00"/>
    <s v="Fuel"/>
    <n v="67"/>
    <m/>
    <x v="15"/>
    <s v="Transport"/>
    <x v="1"/>
    <x v="4"/>
    <x v="4"/>
    <x v="6"/>
    <n v="-67"/>
  </r>
  <r>
    <d v="2021-05-23T00:00:00"/>
    <s v="Drink"/>
    <n v="5"/>
    <m/>
    <x v="1"/>
    <s v="Dining Out"/>
    <x v="1"/>
    <x v="4"/>
    <x v="4"/>
    <x v="6"/>
    <n v="-5"/>
  </r>
  <r>
    <d v="2021-05-24T00:00:00"/>
    <s v="Drink"/>
    <n v="5"/>
    <m/>
    <x v="1"/>
    <s v="Dining Out"/>
    <x v="1"/>
    <x v="4"/>
    <x v="4"/>
    <x v="0"/>
    <n v="-5"/>
  </r>
  <r>
    <d v="2021-05-25T00:00:00"/>
    <s v="Drink"/>
    <n v="5"/>
    <m/>
    <x v="1"/>
    <s v="Dining Out"/>
    <x v="1"/>
    <x v="4"/>
    <x v="4"/>
    <x v="1"/>
    <n v="-5"/>
  </r>
  <r>
    <d v="2021-05-26T00:00:00"/>
    <s v="Drink"/>
    <n v="5"/>
    <m/>
    <x v="1"/>
    <s v="Dining Out"/>
    <x v="1"/>
    <x v="4"/>
    <x v="4"/>
    <x v="2"/>
    <n v="-5"/>
  </r>
  <r>
    <d v="2021-05-27T00:00:00"/>
    <s v="Drink"/>
    <n v="5"/>
    <m/>
    <x v="1"/>
    <s v="Dining Out"/>
    <x v="1"/>
    <x v="4"/>
    <x v="4"/>
    <x v="3"/>
    <n v="-5"/>
  </r>
  <r>
    <d v="2021-05-27T00:00:00"/>
    <s v="Green's"/>
    <n v="165.8"/>
    <m/>
    <x v="4"/>
    <s v="Living Expenses"/>
    <x v="1"/>
    <x v="4"/>
    <x v="4"/>
    <x v="3"/>
    <n v="-165.8"/>
  </r>
  <r>
    <d v="2021-05-28T00:00:00"/>
    <s v="Trainers"/>
    <n v="128.80000000000001"/>
    <m/>
    <x v="7"/>
    <s v="Discretionary"/>
    <x v="1"/>
    <x v="4"/>
    <x v="4"/>
    <x v="4"/>
    <n v="-128.80000000000001"/>
  </r>
  <r>
    <d v="2021-05-28T00:00:00"/>
    <s v="Home décor"/>
    <n v="235"/>
    <m/>
    <x v="17"/>
    <s v="Discretionary"/>
    <x v="1"/>
    <x v="4"/>
    <x v="4"/>
    <x v="4"/>
    <n v="-235"/>
  </r>
  <r>
    <d v="2021-05-29T00:00:00"/>
    <s v="Fashionistas"/>
    <n v="149.19999999999999"/>
    <m/>
    <x v="7"/>
    <s v="Discretionary"/>
    <x v="1"/>
    <x v="4"/>
    <x v="4"/>
    <x v="5"/>
    <n v="-149.19999999999999"/>
  </r>
  <r>
    <d v="2021-05-29T00:00:00"/>
    <s v="Uba"/>
    <n v="27.200000000000003"/>
    <m/>
    <x v="9"/>
    <s v="Transport"/>
    <x v="1"/>
    <x v="4"/>
    <x v="4"/>
    <x v="5"/>
    <n v="-27.200000000000003"/>
  </r>
  <r>
    <d v="2021-05-31T00:00:00"/>
    <s v="Foodary"/>
    <n v="15"/>
    <m/>
    <x v="8"/>
    <s v="Dining Out"/>
    <x v="1"/>
    <x v="4"/>
    <x v="4"/>
    <x v="0"/>
    <n v="-15"/>
  </r>
  <r>
    <d v="2021-05-30T00:00:00"/>
    <s v="Drink"/>
    <n v="5"/>
    <m/>
    <x v="1"/>
    <s v="Dining Out"/>
    <x v="1"/>
    <x v="4"/>
    <x v="4"/>
    <x v="6"/>
    <n v="-5"/>
  </r>
  <r>
    <d v="2021-05-31T00:00:00"/>
    <s v="Drink"/>
    <n v="5"/>
    <m/>
    <x v="1"/>
    <s v="Dining Out"/>
    <x v="1"/>
    <x v="4"/>
    <x v="4"/>
    <x v="0"/>
    <n v="-5"/>
  </r>
  <r>
    <d v="2021-06-01T00:00:00"/>
    <s v="Data With Decision"/>
    <m/>
    <n v="5000"/>
    <x v="0"/>
    <s v="Salary"/>
    <x v="0"/>
    <x v="5"/>
    <x v="5"/>
    <x v="1"/>
    <n v="5000"/>
  </r>
  <r>
    <d v="2021-06-03T00:00:00"/>
    <s v="Drink"/>
    <n v="5"/>
    <m/>
    <x v="1"/>
    <s v="Dining Out"/>
    <x v="1"/>
    <x v="5"/>
    <x v="5"/>
    <x v="3"/>
    <n v="-5"/>
  </r>
  <r>
    <d v="2021-06-03T00:00:00"/>
    <s v="Estate Mangement"/>
    <n v="900"/>
    <m/>
    <x v="2"/>
    <s v="Living Expenses"/>
    <x v="1"/>
    <x v="5"/>
    <x v="5"/>
    <x v="3"/>
    <n v="-900"/>
  </r>
  <r>
    <d v="2021-06-03T00:00:00"/>
    <s v="Financail upgrade"/>
    <n v="150"/>
    <m/>
    <x v="3"/>
    <s v="Transport"/>
    <x v="1"/>
    <x v="5"/>
    <x v="5"/>
    <x v="3"/>
    <n v="-150"/>
  </r>
  <r>
    <d v="2021-06-03T00:00:00"/>
    <s v="Drink"/>
    <n v="5"/>
    <m/>
    <x v="1"/>
    <s v="Dining Out"/>
    <x v="1"/>
    <x v="5"/>
    <x v="5"/>
    <x v="3"/>
    <n v="-5"/>
  </r>
  <r>
    <d v="2021-06-04T00:00:00"/>
    <s v="Drink"/>
    <n v="5"/>
    <m/>
    <x v="1"/>
    <s v="Dining Out"/>
    <x v="1"/>
    <x v="5"/>
    <x v="5"/>
    <x v="4"/>
    <n v="-5"/>
  </r>
  <r>
    <d v="2021-06-05T00:00:00"/>
    <s v="Drink"/>
    <n v="5"/>
    <m/>
    <x v="1"/>
    <s v="Dining Out"/>
    <x v="1"/>
    <x v="5"/>
    <x v="5"/>
    <x v="5"/>
    <n v="-5"/>
  </r>
  <r>
    <d v="2021-06-06T00:00:00"/>
    <s v="Drink"/>
    <n v="5"/>
    <m/>
    <x v="1"/>
    <s v="Dining Out"/>
    <x v="1"/>
    <x v="5"/>
    <x v="5"/>
    <x v="6"/>
    <n v="-5"/>
  </r>
  <r>
    <d v="2021-06-06T00:00:00"/>
    <s v="Green's"/>
    <n v="119"/>
    <m/>
    <x v="4"/>
    <s v="Living Expenses"/>
    <x v="1"/>
    <x v="5"/>
    <x v="5"/>
    <x v="6"/>
    <n v="-119"/>
  </r>
  <r>
    <d v="2021-06-09T00:00:00"/>
    <s v="Power source"/>
    <n v="55"/>
    <m/>
    <x v="5"/>
    <s v="Living Expenses"/>
    <x v="1"/>
    <x v="5"/>
    <x v="5"/>
    <x v="2"/>
    <n v="-55"/>
  </r>
  <r>
    <d v="2021-06-09T00:00:00"/>
    <s v="Drink"/>
    <n v="5"/>
    <m/>
    <x v="1"/>
    <s v="Dining Out"/>
    <x v="1"/>
    <x v="5"/>
    <x v="5"/>
    <x v="2"/>
    <n v="-5"/>
  </r>
  <r>
    <d v="2021-06-10T00:00:00"/>
    <s v="Drink"/>
    <n v="5"/>
    <m/>
    <x v="1"/>
    <s v="Dining Out"/>
    <x v="1"/>
    <x v="5"/>
    <x v="5"/>
    <x v="3"/>
    <n v="-5"/>
  </r>
  <r>
    <d v="2021-06-11T00:00:00"/>
    <s v="Fuel"/>
    <n v="82.1"/>
    <m/>
    <x v="15"/>
    <s v="Transport"/>
    <x v="1"/>
    <x v="5"/>
    <x v="5"/>
    <x v="4"/>
    <n v="-82.1"/>
  </r>
  <r>
    <d v="2021-06-11T00:00:00"/>
    <s v="Drink"/>
    <n v="5"/>
    <m/>
    <x v="1"/>
    <s v="Dining Out"/>
    <x v="1"/>
    <x v="5"/>
    <x v="5"/>
    <x v="4"/>
    <n v="-5"/>
  </r>
  <r>
    <d v="2021-06-12T00:00:00"/>
    <s v="Drink"/>
    <n v="5"/>
    <m/>
    <x v="1"/>
    <s v="Dining Out"/>
    <x v="1"/>
    <x v="5"/>
    <x v="5"/>
    <x v="5"/>
    <n v="-5"/>
  </r>
  <r>
    <d v="2021-06-13T00:00:00"/>
    <s v="Green's"/>
    <n v="140.19999999999999"/>
    <m/>
    <x v="4"/>
    <s v="Living Expenses"/>
    <x v="1"/>
    <x v="5"/>
    <x v="5"/>
    <x v="6"/>
    <n v="-140.19999999999999"/>
  </r>
  <r>
    <d v="2021-06-13T00:00:00"/>
    <s v="Drink"/>
    <n v="5"/>
    <m/>
    <x v="1"/>
    <s v="Dining Out"/>
    <x v="1"/>
    <x v="5"/>
    <x v="5"/>
    <x v="6"/>
    <n v="-5"/>
  </r>
  <r>
    <d v="2021-06-14T00:00:00"/>
    <s v="Drink"/>
    <n v="5"/>
    <m/>
    <x v="1"/>
    <s v="Dining Out"/>
    <x v="1"/>
    <x v="5"/>
    <x v="5"/>
    <x v="0"/>
    <n v="-5"/>
  </r>
  <r>
    <d v="2021-06-14T00:00:00"/>
    <s v="Cinemas"/>
    <n v="44.9"/>
    <m/>
    <x v="6"/>
    <s v="Discretionary"/>
    <x v="1"/>
    <x v="5"/>
    <x v="5"/>
    <x v="0"/>
    <n v="-44.9"/>
  </r>
  <r>
    <d v="2021-06-14T00:00:00"/>
    <s v="Fashionistas"/>
    <n v="102.9"/>
    <m/>
    <x v="7"/>
    <s v="Discretionary"/>
    <x v="1"/>
    <x v="5"/>
    <x v="5"/>
    <x v="0"/>
    <n v="-102.9"/>
  </r>
  <r>
    <d v="2021-06-14T00:00:00"/>
    <s v="Burger"/>
    <n v="56.9"/>
    <m/>
    <x v="8"/>
    <s v="Dining Out"/>
    <x v="1"/>
    <x v="5"/>
    <x v="5"/>
    <x v="0"/>
    <n v="-56.9"/>
  </r>
  <r>
    <d v="2021-06-15T00:00:00"/>
    <s v="Uba"/>
    <n v="33.1"/>
    <m/>
    <x v="9"/>
    <s v="Transport"/>
    <x v="1"/>
    <x v="5"/>
    <x v="5"/>
    <x v="1"/>
    <n v="-33.1"/>
  </r>
  <r>
    <d v="2021-06-16T00:00:00"/>
    <s v="Onlne earning"/>
    <m/>
    <n v="100"/>
    <x v="10"/>
    <s v="Passive"/>
    <x v="0"/>
    <x v="5"/>
    <x v="5"/>
    <x v="2"/>
    <n v="100"/>
  </r>
  <r>
    <d v="2021-06-16T00:00:00"/>
    <s v="Drink"/>
    <n v="5"/>
    <m/>
    <x v="1"/>
    <s v="Dining Out"/>
    <x v="1"/>
    <x v="5"/>
    <x v="5"/>
    <x v="2"/>
    <n v="-5"/>
  </r>
  <r>
    <d v="2021-06-17T00:00:00"/>
    <s v="Drink"/>
    <n v="5"/>
    <m/>
    <x v="1"/>
    <s v="Dining Out"/>
    <x v="1"/>
    <x v="5"/>
    <x v="5"/>
    <x v="3"/>
    <n v="-5"/>
  </r>
  <r>
    <d v="2021-06-17T00:00:00"/>
    <s v="Phone"/>
    <n v="40"/>
    <m/>
    <x v="12"/>
    <s v="Living Expenses"/>
    <x v="1"/>
    <x v="5"/>
    <x v="5"/>
    <x v="3"/>
    <n v="-40"/>
  </r>
  <r>
    <d v="2021-06-18T00:00:00"/>
    <s v="Sallah give away"/>
    <n v="50.1"/>
    <m/>
    <x v="13"/>
    <s v="Discretionary"/>
    <x v="1"/>
    <x v="5"/>
    <x v="5"/>
    <x v="4"/>
    <n v="-50.1"/>
  </r>
  <r>
    <d v="2021-06-18T00:00:00"/>
    <s v="Online streaming"/>
    <n v="35"/>
    <m/>
    <x v="6"/>
    <s v="Discretionary"/>
    <x v="1"/>
    <x v="5"/>
    <x v="5"/>
    <x v="4"/>
    <n v="-35"/>
  </r>
  <r>
    <d v="2021-06-18T00:00:00"/>
    <s v="Drink"/>
    <n v="5"/>
    <m/>
    <x v="1"/>
    <s v="Dining Out"/>
    <x v="1"/>
    <x v="5"/>
    <x v="5"/>
    <x v="4"/>
    <n v="-5"/>
  </r>
  <r>
    <d v="2021-06-19T00:00:00"/>
    <s v="Drink"/>
    <n v="5"/>
    <m/>
    <x v="1"/>
    <s v="Dining Out"/>
    <x v="1"/>
    <x v="5"/>
    <x v="5"/>
    <x v="5"/>
    <n v="-5"/>
  </r>
  <r>
    <d v="2021-06-20T00:00:00"/>
    <s v="Drink"/>
    <n v="5"/>
    <m/>
    <x v="1"/>
    <s v="Dining Out"/>
    <x v="1"/>
    <x v="5"/>
    <x v="5"/>
    <x v="6"/>
    <n v="-5"/>
  </r>
  <r>
    <d v="2021-06-20T00:00:00"/>
    <s v="Green's"/>
    <n v="234"/>
    <m/>
    <x v="4"/>
    <s v="Living Expenses"/>
    <x v="1"/>
    <x v="5"/>
    <x v="5"/>
    <x v="6"/>
    <n v="-234"/>
  </r>
  <r>
    <d v="2021-06-21T00:00:00"/>
    <s v="Suya"/>
    <n v="42.1"/>
    <m/>
    <x v="8"/>
    <s v="Dining Out"/>
    <x v="1"/>
    <x v="5"/>
    <x v="5"/>
    <x v="0"/>
    <n v="-42.1"/>
  </r>
  <r>
    <d v="2021-06-22T00:00:00"/>
    <s v="Oha soup/White soup"/>
    <n v="17.099999999999998"/>
    <m/>
    <x v="8"/>
    <s v="Dining Out"/>
    <x v="1"/>
    <x v="5"/>
    <x v="5"/>
    <x v="1"/>
    <n v="-17.099999999999998"/>
  </r>
  <r>
    <d v="2021-06-23T00:00:00"/>
    <s v="Orphanage"/>
    <n v="55"/>
    <m/>
    <x v="14"/>
    <s v="Charity"/>
    <x v="1"/>
    <x v="5"/>
    <x v="5"/>
    <x v="2"/>
    <n v="-55"/>
  </r>
  <r>
    <d v="2021-06-23T00:00:00"/>
    <s v="Fuel"/>
    <n v="67.900000000000006"/>
    <m/>
    <x v="15"/>
    <s v="Transport"/>
    <x v="1"/>
    <x v="5"/>
    <x v="5"/>
    <x v="2"/>
    <n v="-67.900000000000006"/>
  </r>
  <r>
    <d v="2021-06-23T00:00:00"/>
    <s v="Drink"/>
    <n v="5"/>
    <m/>
    <x v="1"/>
    <s v="Dining Out"/>
    <x v="1"/>
    <x v="5"/>
    <x v="5"/>
    <x v="2"/>
    <n v="-5"/>
  </r>
  <r>
    <d v="2021-06-24T00:00:00"/>
    <s v="Drink"/>
    <n v="5"/>
    <m/>
    <x v="1"/>
    <s v="Dining Out"/>
    <x v="1"/>
    <x v="5"/>
    <x v="5"/>
    <x v="3"/>
    <n v="-5"/>
  </r>
  <r>
    <d v="2021-06-25T00:00:00"/>
    <s v="Drink"/>
    <n v="5"/>
    <m/>
    <x v="1"/>
    <s v="Dining Out"/>
    <x v="1"/>
    <x v="5"/>
    <x v="5"/>
    <x v="4"/>
    <n v="-5"/>
  </r>
  <r>
    <d v="2021-06-26T00:00:00"/>
    <s v="Drink"/>
    <n v="5"/>
    <m/>
    <x v="1"/>
    <s v="Dining Out"/>
    <x v="1"/>
    <x v="5"/>
    <x v="5"/>
    <x v="5"/>
    <n v="-5"/>
  </r>
  <r>
    <d v="2021-06-27T00:00:00"/>
    <s v="Drink"/>
    <n v="5"/>
    <m/>
    <x v="1"/>
    <s v="Dining Out"/>
    <x v="1"/>
    <x v="5"/>
    <x v="5"/>
    <x v="6"/>
    <n v="-5"/>
  </r>
  <r>
    <d v="2021-06-27T00:00:00"/>
    <s v="Green's"/>
    <n v="166.9"/>
    <m/>
    <x v="4"/>
    <s v="Living Expenses"/>
    <x v="1"/>
    <x v="5"/>
    <x v="5"/>
    <x v="6"/>
    <n v="-166.9"/>
  </r>
  <r>
    <d v="2021-06-28T00:00:00"/>
    <s v="Trainers"/>
    <n v="129.9"/>
    <m/>
    <x v="7"/>
    <s v="Discretionary"/>
    <x v="1"/>
    <x v="5"/>
    <x v="5"/>
    <x v="0"/>
    <n v="-129.9"/>
  </r>
  <r>
    <d v="2021-06-28T00:00:00"/>
    <s v="Hangingout/Ticket"/>
    <n v="180.29999999999998"/>
    <m/>
    <x v="6"/>
    <s v="Discretionary"/>
    <x v="1"/>
    <x v="5"/>
    <x v="5"/>
    <x v="0"/>
    <n v="-180.29999999999998"/>
  </r>
  <r>
    <d v="2021-06-29T00:00:00"/>
    <s v="Fashionistas"/>
    <n v="150.1"/>
    <m/>
    <x v="7"/>
    <s v="Discretionary"/>
    <x v="1"/>
    <x v="5"/>
    <x v="5"/>
    <x v="1"/>
    <n v="-150.1"/>
  </r>
  <r>
    <d v="2021-06-29T00:00:00"/>
    <s v="Uba"/>
    <n v="28.200000000000003"/>
    <m/>
    <x v="9"/>
    <s v="Transport"/>
    <x v="1"/>
    <x v="5"/>
    <x v="5"/>
    <x v="1"/>
    <n v="-28.200000000000003"/>
  </r>
  <r>
    <d v="2021-06-29T00:00:00"/>
    <s v="Foodary"/>
    <n v="15"/>
    <m/>
    <x v="8"/>
    <s v="Dining Out"/>
    <x v="1"/>
    <x v="5"/>
    <x v="5"/>
    <x v="1"/>
    <n v="-15"/>
  </r>
  <r>
    <d v="2021-06-30T00:00:00"/>
    <s v="Drink"/>
    <n v="5"/>
    <m/>
    <x v="1"/>
    <s v="Dining Out"/>
    <x v="1"/>
    <x v="5"/>
    <x v="5"/>
    <x v="2"/>
    <n v="-5"/>
  </r>
  <r>
    <d v="2021-07-01T00:00:00"/>
    <s v="Drink"/>
    <n v="5"/>
    <m/>
    <x v="1"/>
    <s v="Dining Out"/>
    <x v="1"/>
    <x v="6"/>
    <x v="6"/>
    <x v="3"/>
    <n v="-5"/>
  </r>
  <r>
    <d v="2021-07-02T00:00:00"/>
    <s v="Data With Decision"/>
    <m/>
    <n v="5000"/>
    <x v="0"/>
    <s v="Salary"/>
    <x v="0"/>
    <x v="6"/>
    <x v="6"/>
    <x v="4"/>
    <n v="5000"/>
  </r>
  <r>
    <d v="2021-07-03T00:00:00"/>
    <s v="Drink"/>
    <n v="5"/>
    <m/>
    <x v="1"/>
    <s v="Dining Out"/>
    <x v="1"/>
    <x v="6"/>
    <x v="6"/>
    <x v="5"/>
    <n v="-5"/>
  </r>
  <r>
    <d v="2021-07-05T00:00:00"/>
    <s v="Estate Mangement"/>
    <n v="900"/>
    <m/>
    <x v="2"/>
    <s v="Living Expenses"/>
    <x v="1"/>
    <x v="6"/>
    <x v="6"/>
    <x v="0"/>
    <n v="-900"/>
  </r>
  <r>
    <d v="2021-07-05T00:00:00"/>
    <s v="Financail upgrade"/>
    <n v="150"/>
    <m/>
    <x v="3"/>
    <s v="Transport"/>
    <x v="1"/>
    <x v="6"/>
    <x v="6"/>
    <x v="0"/>
    <n v="-150"/>
  </r>
  <r>
    <d v="2021-07-05T00:00:00"/>
    <s v="Feedings"/>
    <n v="15"/>
    <m/>
    <x v="8"/>
    <s v="Dining Out"/>
    <x v="1"/>
    <x v="6"/>
    <x v="6"/>
    <x v="0"/>
    <n v="-15"/>
  </r>
  <r>
    <d v="2021-07-05T00:00:00"/>
    <s v="Drink"/>
    <n v="5"/>
    <m/>
    <x v="1"/>
    <s v="Dining Out"/>
    <x v="1"/>
    <x v="6"/>
    <x v="6"/>
    <x v="0"/>
    <n v="-5"/>
  </r>
  <r>
    <d v="2021-07-06T00:00:00"/>
    <s v="Drink"/>
    <n v="5"/>
    <m/>
    <x v="1"/>
    <s v="Dining Out"/>
    <x v="1"/>
    <x v="6"/>
    <x v="6"/>
    <x v="1"/>
    <n v="-5"/>
  </r>
  <r>
    <d v="2021-07-07T00:00:00"/>
    <s v="Drink"/>
    <n v="5"/>
    <m/>
    <x v="1"/>
    <s v="Dining Out"/>
    <x v="1"/>
    <x v="6"/>
    <x v="6"/>
    <x v="2"/>
    <n v="-5"/>
  </r>
  <r>
    <d v="2021-07-07T00:00:00"/>
    <s v="Green's"/>
    <n v="180"/>
    <m/>
    <x v="4"/>
    <s v="Living Expenses"/>
    <x v="1"/>
    <x v="6"/>
    <x v="6"/>
    <x v="2"/>
    <n v="-180"/>
  </r>
  <r>
    <d v="2021-07-10T00:00:00"/>
    <s v="Power source"/>
    <n v="56.1"/>
    <m/>
    <x v="5"/>
    <s v="Living Expenses"/>
    <x v="1"/>
    <x v="6"/>
    <x v="6"/>
    <x v="5"/>
    <n v="-56.1"/>
  </r>
  <r>
    <d v="2021-07-10T00:00:00"/>
    <s v="Drink"/>
    <n v="5"/>
    <m/>
    <x v="1"/>
    <s v="Dining Out"/>
    <x v="1"/>
    <x v="6"/>
    <x v="6"/>
    <x v="5"/>
    <n v="-5"/>
  </r>
  <r>
    <d v="2021-07-11T00:00:00"/>
    <s v="Drink"/>
    <n v="5"/>
    <m/>
    <x v="1"/>
    <s v="Dining Out"/>
    <x v="1"/>
    <x v="6"/>
    <x v="6"/>
    <x v="6"/>
    <n v="-5"/>
  </r>
  <r>
    <d v="2021-07-12T00:00:00"/>
    <s v="Fuel"/>
    <n v="83.1"/>
    <m/>
    <x v="15"/>
    <s v="Transport"/>
    <x v="1"/>
    <x v="6"/>
    <x v="6"/>
    <x v="0"/>
    <n v="-83.1"/>
  </r>
  <r>
    <d v="2021-07-12T00:00:00"/>
    <s v="Drink"/>
    <n v="5"/>
    <m/>
    <x v="1"/>
    <s v="Dining Out"/>
    <x v="1"/>
    <x v="6"/>
    <x v="6"/>
    <x v="0"/>
    <n v="-5"/>
  </r>
  <r>
    <d v="2021-07-13T00:00:00"/>
    <s v="Drink"/>
    <n v="5"/>
    <m/>
    <x v="1"/>
    <s v="Dining Out"/>
    <x v="1"/>
    <x v="6"/>
    <x v="6"/>
    <x v="1"/>
    <n v="-5"/>
  </r>
  <r>
    <d v="2021-07-14T00:00:00"/>
    <s v="Green's"/>
    <n v="141.1"/>
    <m/>
    <x v="4"/>
    <s v="Living Expenses"/>
    <x v="1"/>
    <x v="6"/>
    <x v="6"/>
    <x v="2"/>
    <n v="-141.1"/>
  </r>
  <r>
    <d v="2021-07-14T00:00:00"/>
    <s v="Drink"/>
    <n v="5"/>
    <m/>
    <x v="1"/>
    <s v="Dining Out"/>
    <x v="1"/>
    <x v="6"/>
    <x v="6"/>
    <x v="2"/>
    <n v="-5"/>
  </r>
  <r>
    <d v="2021-07-15T00:00:00"/>
    <s v="Drink"/>
    <n v="5"/>
    <m/>
    <x v="1"/>
    <s v="Dining Out"/>
    <x v="1"/>
    <x v="6"/>
    <x v="6"/>
    <x v="3"/>
    <n v="-5"/>
  </r>
  <r>
    <d v="2021-07-15T00:00:00"/>
    <s v="Cinemas"/>
    <n v="45.8"/>
    <m/>
    <x v="6"/>
    <s v="Discretionary"/>
    <x v="1"/>
    <x v="6"/>
    <x v="6"/>
    <x v="3"/>
    <n v="-45.8"/>
  </r>
  <r>
    <d v="2021-07-15T00:00:00"/>
    <s v="Fashionistas"/>
    <n v="103.80000000000001"/>
    <m/>
    <x v="7"/>
    <s v="Discretionary"/>
    <x v="1"/>
    <x v="6"/>
    <x v="6"/>
    <x v="3"/>
    <n v="-103.80000000000001"/>
  </r>
  <r>
    <d v="2021-07-15T00:00:00"/>
    <s v="Burger"/>
    <n v="58"/>
    <m/>
    <x v="8"/>
    <s v="Dining Out"/>
    <x v="1"/>
    <x v="6"/>
    <x v="6"/>
    <x v="3"/>
    <n v="-58"/>
  </r>
  <r>
    <d v="2021-07-16T00:00:00"/>
    <s v="Uba"/>
    <n v="34.200000000000003"/>
    <m/>
    <x v="9"/>
    <s v="Transport"/>
    <x v="1"/>
    <x v="6"/>
    <x v="6"/>
    <x v="4"/>
    <n v="-34.200000000000003"/>
  </r>
  <r>
    <d v="2021-07-17T00:00:00"/>
    <s v="Onlne earning"/>
    <m/>
    <n v="200"/>
    <x v="10"/>
    <s v="Passive"/>
    <x v="0"/>
    <x v="6"/>
    <x v="6"/>
    <x v="5"/>
    <n v="200"/>
  </r>
  <r>
    <d v="2021-07-17T00:00:00"/>
    <s v="Drink"/>
    <n v="5"/>
    <m/>
    <x v="1"/>
    <s v="Dining Out"/>
    <x v="1"/>
    <x v="6"/>
    <x v="6"/>
    <x v="5"/>
    <n v="-5"/>
  </r>
  <r>
    <d v="2021-07-18T00:00:00"/>
    <s v="Drink"/>
    <n v="5"/>
    <m/>
    <x v="1"/>
    <s v="Dining Out"/>
    <x v="1"/>
    <x v="6"/>
    <x v="6"/>
    <x v="6"/>
    <n v="-5"/>
  </r>
  <r>
    <d v="2021-07-18T00:00:00"/>
    <s v="Phone"/>
    <n v="40"/>
    <m/>
    <x v="12"/>
    <s v="Living Expenses"/>
    <x v="1"/>
    <x v="6"/>
    <x v="6"/>
    <x v="6"/>
    <n v="-40"/>
  </r>
  <r>
    <d v="2021-07-19T00:00:00"/>
    <s v="Sallah give away"/>
    <n v="51.1"/>
    <m/>
    <x v="13"/>
    <s v="Discretionary"/>
    <x v="1"/>
    <x v="6"/>
    <x v="6"/>
    <x v="0"/>
    <n v="-51.1"/>
  </r>
  <r>
    <d v="2021-07-19T00:00:00"/>
    <s v="Online streaming"/>
    <n v="35"/>
    <m/>
    <x v="6"/>
    <s v="Discretionary"/>
    <x v="1"/>
    <x v="6"/>
    <x v="6"/>
    <x v="0"/>
    <n v="-35"/>
  </r>
  <r>
    <d v="2021-07-19T00:00:00"/>
    <s v="Drink"/>
    <n v="5"/>
    <m/>
    <x v="1"/>
    <s v="Dining Out"/>
    <x v="1"/>
    <x v="6"/>
    <x v="6"/>
    <x v="0"/>
    <n v="-5"/>
  </r>
  <r>
    <d v="2021-07-20T00:00:00"/>
    <s v="Drink"/>
    <n v="5"/>
    <m/>
    <x v="1"/>
    <s v="Dining Out"/>
    <x v="1"/>
    <x v="6"/>
    <x v="6"/>
    <x v="1"/>
    <n v="-5"/>
  </r>
  <r>
    <d v="2021-07-21T00:00:00"/>
    <s v="Drink"/>
    <n v="5"/>
    <m/>
    <x v="1"/>
    <s v="Dining Out"/>
    <x v="1"/>
    <x v="6"/>
    <x v="6"/>
    <x v="2"/>
    <n v="-5"/>
  </r>
  <r>
    <d v="2021-07-21T00:00:00"/>
    <s v="Green's"/>
    <n v="176"/>
    <m/>
    <x v="4"/>
    <s v="Living Expenses"/>
    <x v="1"/>
    <x v="6"/>
    <x v="6"/>
    <x v="2"/>
    <n v="-176"/>
  </r>
  <r>
    <d v="2021-07-22T00:00:00"/>
    <s v="Suya"/>
    <n v="43.1"/>
    <m/>
    <x v="8"/>
    <s v="Dining Out"/>
    <x v="1"/>
    <x v="6"/>
    <x v="6"/>
    <x v="3"/>
    <n v="-43.1"/>
  </r>
  <r>
    <d v="2021-07-23T00:00:00"/>
    <s v="Oha soup/White soup"/>
    <n v="18.2"/>
    <m/>
    <x v="8"/>
    <s v="Dining Out"/>
    <x v="1"/>
    <x v="6"/>
    <x v="6"/>
    <x v="4"/>
    <n v="-18.2"/>
  </r>
  <r>
    <d v="2021-07-24T00:00:00"/>
    <s v="Orphanage"/>
    <n v="55"/>
    <m/>
    <x v="14"/>
    <s v="Charity"/>
    <x v="1"/>
    <x v="6"/>
    <x v="6"/>
    <x v="5"/>
    <n v="-55"/>
  </r>
  <r>
    <d v="2021-07-24T00:00:00"/>
    <s v="Fuel"/>
    <n v="68.800000000000011"/>
    <m/>
    <x v="15"/>
    <s v="Transport"/>
    <x v="1"/>
    <x v="6"/>
    <x v="6"/>
    <x v="5"/>
    <n v="-68.800000000000011"/>
  </r>
  <r>
    <d v="2021-07-24T00:00:00"/>
    <s v="Drink"/>
    <n v="5"/>
    <m/>
    <x v="1"/>
    <s v="Dining Out"/>
    <x v="1"/>
    <x v="6"/>
    <x v="6"/>
    <x v="5"/>
    <n v="-5"/>
  </r>
  <r>
    <d v="2021-07-25T00:00:00"/>
    <s v="Drink"/>
    <n v="5"/>
    <m/>
    <x v="1"/>
    <s v="Dining Out"/>
    <x v="1"/>
    <x v="6"/>
    <x v="6"/>
    <x v="6"/>
    <n v="-5"/>
  </r>
  <r>
    <d v="2021-07-26T00:00:00"/>
    <s v="Drink"/>
    <n v="5"/>
    <m/>
    <x v="1"/>
    <s v="Dining Out"/>
    <x v="1"/>
    <x v="6"/>
    <x v="6"/>
    <x v="0"/>
    <n v="-5"/>
  </r>
  <r>
    <d v="2021-07-27T00:00:00"/>
    <s v="Drink"/>
    <n v="5"/>
    <m/>
    <x v="1"/>
    <s v="Dining Out"/>
    <x v="1"/>
    <x v="6"/>
    <x v="6"/>
    <x v="1"/>
    <n v="-5"/>
  </r>
  <r>
    <d v="2021-07-28T00:00:00"/>
    <s v="Drink"/>
    <n v="5"/>
    <m/>
    <x v="1"/>
    <s v="Dining Out"/>
    <x v="1"/>
    <x v="6"/>
    <x v="6"/>
    <x v="2"/>
    <n v="-5"/>
  </r>
  <r>
    <d v="2021-07-28T00:00:00"/>
    <s v="Green's"/>
    <n v="193"/>
    <m/>
    <x v="4"/>
    <s v="Living Expenses"/>
    <x v="1"/>
    <x v="6"/>
    <x v="6"/>
    <x v="2"/>
    <n v="-193"/>
  </r>
  <r>
    <d v="2021-07-29T00:00:00"/>
    <s v="Trainers"/>
    <n v="130.80000000000001"/>
    <m/>
    <x v="7"/>
    <s v="Discretionary"/>
    <x v="1"/>
    <x v="6"/>
    <x v="6"/>
    <x v="3"/>
    <n v="-130.80000000000001"/>
  </r>
  <r>
    <d v="2021-07-29T00:00:00"/>
    <s v="Home décor"/>
    <n v="181.39999999999998"/>
    <m/>
    <x v="17"/>
    <s v="Discretionary"/>
    <x v="1"/>
    <x v="6"/>
    <x v="6"/>
    <x v="3"/>
    <n v="-181.39999999999998"/>
  </r>
  <r>
    <d v="2021-07-30T00:00:00"/>
    <s v="Fashionistas"/>
    <n v="151.19999999999999"/>
    <m/>
    <x v="7"/>
    <s v="Discretionary"/>
    <x v="1"/>
    <x v="6"/>
    <x v="6"/>
    <x v="4"/>
    <n v="-151.19999999999999"/>
  </r>
  <r>
    <d v="2021-07-30T00:00:00"/>
    <s v="Uba"/>
    <n v="29.300000000000004"/>
    <m/>
    <x v="9"/>
    <s v="Transport"/>
    <x v="1"/>
    <x v="6"/>
    <x v="6"/>
    <x v="4"/>
    <n v="-29.300000000000004"/>
  </r>
  <r>
    <d v="2021-07-30T00:00:00"/>
    <s v="Foodary"/>
    <n v="15"/>
    <m/>
    <x v="8"/>
    <s v="Dining Out"/>
    <x v="1"/>
    <x v="6"/>
    <x v="6"/>
    <x v="4"/>
    <n v="-15"/>
  </r>
  <r>
    <d v="2021-07-31T00:00:00"/>
    <s v="Drink"/>
    <n v="5"/>
    <m/>
    <x v="1"/>
    <s v="Dining Out"/>
    <x v="1"/>
    <x v="6"/>
    <x v="6"/>
    <x v="5"/>
    <n v="-5"/>
  </r>
  <r>
    <d v="2021-08-02T00:00:00"/>
    <s v="Drink"/>
    <n v="5"/>
    <m/>
    <x v="1"/>
    <s v="Dining Out"/>
    <x v="1"/>
    <x v="7"/>
    <x v="7"/>
    <x v="0"/>
    <n v="-5"/>
  </r>
  <r>
    <d v="2021-08-02T00:00:00"/>
    <s v="Data With Decision"/>
    <m/>
    <n v="5000"/>
    <x v="0"/>
    <s v="Salary"/>
    <x v="0"/>
    <x v="7"/>
    <x v="7"/>
    <x v="0"/>
    <n v="5000"/>
  </r>
  <r>
    <d v="2021-08-03T00:00:00"/>
    <s v="Drink"/>
    <n v="5"/>
    <m/>
    <x v="1"/>
    <s v="Dining Out"/>
    <x v="1"/>
    <x v="7"/>
    <x v="7"/>
    <x v="1"/>
    <n v="-5"/>
  </r>
  <r>
    <d v="2021-08-05T00:00:00"/>
    <s v="Estate Mangement"/>
    <n v="900"/>
    <m/>
    <x v="2"/>
    <s v="Living Expenses"/>
    <x v="1"/>
    <x v="7"/>
    <x v="7"/>
    <x v="3"/>
    <n v="-900"/>
  </r>
  <r>
    <d v="2021-08-05T00:00:00"/>
    <s v="Financail upgrade"/>
    <n v="150"/>
    <m/>
    <x v="3"/>
    <s v="Transport"/>
    <x v="1"/>
    <x v="7"/>
    <x v="7"/>
    <x v="3"/>
    <n v="-150"/>
  </r>
  <r>
    <d v="2021-08-05T00:00:00"/>
    <s v="Drink"/>
    <n v="5"/>
    <m/>
    <x v="1"/>
    <s v="Dining Out"/>
    <x v="1"/>
    <x v="7"/>
    <x v="7"/>
    <x v="3"/>
    <n v="-5"/>
  </r>
  <r>
    <d v="2021-08-05T00:00:00"/>
    <s v="Drink"/>
    <n v="5"/>
    <m/>
    <x v="1"/>
    <s v="Dining Out"/>
    <x v="1"/>
    <x v="7"/>
    <x v="7"/>
    <x v="3"/>
    <n v="-5"/>
  </r>
  <r>
    <d v="2021-08-06T00:00:00"/>
    <s v="Drink"/>
    <n v="5"/>
    <m/>
    <x v="1"/>
    <s v="Dining Out"/>
    <x v="1"/>
    <x v="7"/>
    <x v="7"/>
    <x v="4"/>
    <n v="-5"/>
  </r>
  <r>
    <d v="2021-08-07T00:00:00"/>
    <s v="Drink"/>
    <n v="5"/>
    <m/>
    <x v="1"/>
    <s v="Dining Out"/>
    <x v="1"/>
    <x v="7"/>
    <x v="7"/>
    <x v="5"/>
    <n v="-5"/>
  </r>
  <r>
    <d v="2021-08-07T00:00:00"/>
    <s v="Green's"/>
    <n v="137"/>
    <m/>
    <x v="4"/>
    <s v="Living Expenses"/>
    <x v="1"/>
    <x v="7"/>
    <x v="7"/>
    <x v="5"/>
    <n v="-137"/>
  </r>
  <r>
    <d v="2021-08-10T00:00:00"/>
    <s v="Power source"/>
    <n v="57"/>
    <m/>
    <x v="5"/>
    <s v="Living Expenses"/>
    <x v="1"/>
    <x v="7"/>
    <x v="7"/>
    <x v="1"/>
    <n v="-57"/>
  </r>
  <r>
    <d v="2021-08-10T00:00:00"/>
    <s v="Drink"/>
    <n v="5"/>
    <m/>
    <x v="1"/>
    <s v="Dining Out"/>
    <x v="1"/>
    <x v="7"/>
    <x v="7"/>
    <x v="1"/>
    <n v="-5"/>
  </r>
  <r>
    <d v="2021-08-11T00:00:00"/>
    <s v="Drink"/>
    <n v="5"/>
    <m/>
    <x v="1"/>
    <s v="Dining Out"/>
    <x v="1"/>
    <x v="7"/>
    <x v="7"/>
    <x v="2"/>
    <n v="-5"/>
  </r>
  <r>
    <d v="2021-08-12T00:00:00"/>
    <s v="Fuel"/>
    <n v="84.199999999999989"/>
    <m/>
    <x v="15"/>
    <s v="Transport"/>
    <x v="1"/>
    <x v="7"/>
    <x v="7"/>
    <x v="3"/>
    <n v="-84.199999999999989"/>
  </r>
  <r>
    <d v="2021-08-12T00:00:00"/>
    <s v="Drink"/>
    <n v="5"/>
    <m/>
    <x v="1"/>
    <s v="Dining Out"/>
    <x v="1"/>
    <x v="7"/>
    <x v="7"/>
    <x v="3"/>
    <n v="-5"/>
  </r>
  <r>
    <d v="2021-08-13T00:00:00"/>
    <s v="Drink"/>
    <n v="5"/>
    <m/>
    <x v="1"/>
    <s v="Dining Out"/>
    <x v="1"/>
    <x v="7"/>
    <x v="7"/>
    <x v="4"/>
    <n v="-5"/>
  </r>
  <r>
    <d v="2021-08-14T00:00:00"/>
    <s v="Green's"/>
    <n v="142.1"/>
    <m/>
    <x v="4"/>
    <s v="Living Expenses"/>
    <x v="1"/>
    <x v="7"/>
    <x v="7"/>
    <x v="5"/>
    <n v="-142.1"/>
  </r>
  <r>
    <d v="2021-08-14T00:00:00"/>
    <s v="Drink"/>
    <n v="5"/>
    <m/>
    <x v="1"/>
    <s v="Dining Out"/>
    <x v="1"/>
    <x v="7"/>
    <x v="7"/>
    <x v="5"/>
    <n v="-5"/>
  </r>
  <r>
    <d v="2021-08-15T00:00:00"/>
    <s v="Drink"/>
    <n v="5"/>
    <m/>
    <x v="1"/>
    <s v="Dining Out"/>
    <x v="1"/>
    <x v="7"/>
    <x v="7"/>
    <x v="6"/>
    <n v="-5"/>
  </r>
  <r>
    <d v="2021-08-15T00:00:00"/>
    <s v="Cinemas"/>
    <n v="46.8"/>
    <m/>
    <x v="6"/>
    <s v="Discretionary"/>
    <x v="1"/>
    <x v="7"/>
    <x v="7"/>
    <x v="6"/>
    <n v="-46.8"/>
  </r>
  <r>
    <d v="2021-08-15T00:00:00"/>
    <s v="Fashionistas"/>
    <n v="104.70000000000002"/>
    <m/>
    <x v="7"/>
    <s v="Discretionary"/>
    <x v="1"/>
    <x v="7"/>
    <x v="7"/>
    <x v="6"/>
    <n v="-104.70000000000002"/>
  </r>
  <r>
    <d v="2021-08-15T00:00:00"/>
    <s v="Burger"/>
    <n v="59.1"/>
    <m/>
    <x v="8"/>
    <s v="Dining Out"/>
    <x v="1"/>
    <x v="7"/>
    <x v="7"/>
    <x v="6"/>
    <n v="-59.1"/>
  </r>
  <r>
    <d v="2021-08-16T00:00:00"/>
    <s v="Uba"/>
    <n v="35.1"/>
    <m/>
    <x v="9"/>
    <s v="Transport"/>
    <x v="1"/>
    <x v="7"/>
    <x v="7"/>
    <x v="0"/>
    <n v="-35.1"/>
  </r>
  <r>
    <d v="2021-08-17T00:00:00"/>
    <s v="Onlne earning"/>
    <m/>
    <n v="800"/>
    <x v="10"/>
    <s v="Passive"/>
    <x v="0"/>
    <x v="7"/>
    <x v="7"/>
    <x v="1"/>
    <n v="800"/>
  </r>
  <r>
    <d v="2021-08-17T00:00:00"/>
    <s v="Drink"/>
    <n v="5"/>
    <m/>
    <x v="1"/>
    <s v="Dining Out"/>
    <x v="1"/>
    <x v="7"/>
    <x v="7"/>
    <x v="1"/>
    <n v="-5"/>
  </r>
  <r>
    <d v="2021-08-18T00:00:00"/>
    <s v="Drink"/>
    <n v="5"/>
    <m/>
    <x v="1"/>
    <s v="Dining Out"/>
    <x v="1"/>
    <x v="7"/>
    <x v="7"/>
    <x v="2"/>
    <n v="-5"/>
  </r>
  <r>
    <d v="2021-08-18T00:00:00"/>
    <s v="Phone"/>
    <n v="40"/>
    <m/>
    <x v="12"/>
    <s v="Living Expenses"/>
    <x v="1"/>
    <x v="7"/>
    <x v="7"/>
    <x v="2"/>
    <n v="-40"/>
  </r>
  <r>
    <d v="2021-08-19T00:00:00"/>
    <s v="Sallah give away"/>
    <n v="52.1"/>
    <m/>
    <x v="13"/>
    <s v="Discretionary"/>
    <x v="1"/>
    <x v="7"/>
    <x v="7"/>
    <x v="3"/>
    <n v="-52.1"/>
  </r>
  <r>
    <d v="2021-08-19T00:00:00"/>
    <s v="Online streaming"/>
    <n v="35"/>
    <m/>
    <x v="6"/>
    <s v="Discretionary"/>
    <x v="1"/>
    <x v="7"/>
    <x v="7"/>
    <x v="3"/>
    <n v="-35"/>
  </r>
  <r>
    <d v="2021-08-19T00:00:00"/>
    <s v="Drink"/>
    <n v="5"/>
    <m/>
    <x v="1"/>
    <s v="Dining Out"/>
    <x v="1"/>
    <x v="7"/>
    <x v="7"/>
    <x v="3"/>
    <n v="-5"/>
  </r>
  <r>
    <d v="2021-08-20T00:00:00"/>
    <s v="Drink"/>
    <n v="5"/>
    <m/>
    <x v="1"/>
    <s v="Dining Out"/>
    <x v="1"/>
    <x v="7"/>
    <x v="7"/>
    <x v="4"/>
    <n v="-5"/>
  </r>
  <r>
    <d v="2021-08-21T00:00:00"/>
    <s v="Drink"/>
    <n v="5"/>
    <m/>
    <x v="1"/>
    <s v="Dining Out"/>
    <x v="1"/>
    <x v="7"/>
    <x v="7"/>
    <x v="5"/>
    <n v="-5"/>
  </r>
  <r>
    <d v="2021-08-21T00:00:00"/>
    <s v="Green's"/>
    <n v="177"/>
    <m/>
    <x v="4"/>
    <s v="Living Expenses"/>
    <x v="1"/>
    <x v="7"/>
    <x v="7"/>
    <x v="5"/>
    <n v="-177"/>
  </r>
  <r>
    <d v="2021-08-22T00:00:00"/>
    <s v="Suya"/>
    <n v="44.2"/>
    <m/>
    <x v="8"/>
    <s v="Dining Out"/>
    <x v="1"/>
    <x v="7"/>
    <x v="7"/>
    <x v="6"/>
    <n v="-44.2"/>
  </r>
  <r>
    <d v="2021-08-23T00:00:00"/>
    <s v="Oha soup/White soup"/>
    <n v="19.2"/>
    <m/>
    <x v="8"/>
    <s v="Dining Out"/>
    <x v="1"/>
    <x v="7"/>
    <x v="7"/>
    <x v="0"/>
    <n v="-19.2"/>
  </r>
  <r>
    <d v="2021-08-24T00:00:00"/>
    <s v="Orphanage"/>
    <n v="55"/>
    <m/>
    <x v="14"/>
    <s v="Charity"/>
    <x v="1"/>
    <x v="7"/>
    <x v="7"/>
    <x v="1"/>
    <n v="-55"/>
  </r>
  <r>
    <d v="2021-08-24T00:00:00"/>
    <s v="Fuel"/>
    <n v="69.700000000000017"/>
    <m/>
    <x v="15"/>
    <s v="Transport"/>
    <x v="1"/>
    <x v="7"/>
    <x v="7"/>
    <x v="1"/>
    <n v="-69.700000000000017"/>
  </r>
  <r>
    <d v="2021-08-24T00:00:00"/>
    <s v="Drink"/>
    <n v="5"/>
    <m/>
    <x v="1"/>
    <s v="Dining Out"/>
    <x v="1"/>
    <x v="7"/>
    <x v="7"/>
    <x v="1"/>
    <n v="-5"/>
  </r>
  <r>
    <d v="2021-08-25T00:00:00"/>
    <s v="Drink"/>
    <n v="5"/>
    <m/>
    <x v="1"/>
    <s v="Dining Out"/>
    <x v="1"/>
    <x v="7"/>
    <x v="7"/>
    <x v="2"/>
    <n v="-5"/>
  </r>
  <r>
    <d v="2021-08-26T00:00:00"/>
    <s v="Drink"/>
    <n v="5"/>
    <m/>
    <x v="1"/>
    <s v="Dining Out"/>
    <x v="1"/>
    <x v="7"/>
    <x v="7"/>
    <x v="3"/>
    <n v="-5"/>
  </r>
  <r>
    <d v="2021-08-27T00:00:00"/>
    <s v="Drink"/>
    <n v="5"/>
    <m/>
    <x v="1"/>
    <s v="Dining Out"/>
    <x v="1"/>
    <x v="7"/>
    <x v="7"/>
    <x v="4"/>
    <n v="-5"/>
  </r>
  <r>
    <d v="2021-08-28T00:00:00"/>
    <s v="Drink"/>
    <n v="5"/>
    <m/>
    <x v="1"/>
    <s v="Dining Out"/>
    <x v="1"/>
    <x v="7"/>
    <x v="7"/>
    <x v="5"/>
    <n v="-5"/>
  </r>
  <r>
    <d v="2021-08-28T00:00:00"/>
    <s v="Green's"/>
    <n v="117"/>
    <m/>
    <x v="4"/>
    <s v="Living Expenses"/>
    <x v="1"/>
    <x v="7"/>
    <x v="7"/>
    <x v="5"/>
    <n v="-117"/>
  </r>
  <r>
    <d v="2021-08-29T00:00:00"/>
    <s v="Trainers"/>
    <n v="131.9"/>
    <m/>
    <x v="7"/>
    <s v="Discretionary"/>
    <x v="1"/>
    <x v="7"/>
    <x v="7"/>
    <x v="6"/>
    <n v="-131.9"/>
  </r>
  <r>
    <d v="2021-08-29T00:00:00"/>
    <s v="Hangingout/Ticket"/>
    <n v="182.39999999999998"/>
    <m/>
    <x v="6"/>
    <s v="Discretionary"/>
    <x v="1"/>
    <x v="7"/>
    <x v="7"/>
    <x v="6"/>
    <n v="-182.39999999999998"/>
  </r>
  <r>
    <d v="2021-08-30T00:00:00"/>
    <s v="Fashionistas"/>
    <n v="152.29999999999998"/>
    <m/>
    <x v="7"/>
    <s v="Discretionary"/>
    <x v="1"/>
    <x v="7"/>
    <x v="7"/>
    <x v="0"/>
    <n v="-152.29999999999998"/>
  </r>
  <r>
    <d v="2021-08-30T00:00:00"/>
    <s v="Uba"/>
    <n v="30.300000000000004"/>
    <m/>
    <x v="9"/>
    <s v="Transport"/>
    <x v="1"/>
    <x v="7"/>
    <x v="7"/>
    <x v="0"/>
    <n v="-30.300000000000004"/>
  </r>
  <r>
    <d v="2021-08-30T00:00:00"/>
    <s v="Foodary"/>
    <n v="15"/>
    <m/>
    <x v="8"/>
    <s v="Dining Out"/>
    <x v="1"/>
    <x v="7"/>
    <x v="7"/>
    <x v="0"/>
    <n v="-15"/>
  </r>
  <r>
    <d v="2021-08-31T00:00:00"/>
    <s v="Drink"/>
    <n v="5"/>
    <m/>
    <x v="1"/>
    <s v="Dining Out"/>
    <x v="1"/>
    <x v="7"/>
    <x v="7"/>
    <x v="1"/>
    <n v="-5"/>
  </r>
  <r>
    <d v="2021-09-02T00:00:00"/>
    <s v="Drink"/>
    <n v="5"/>
    <m/>
    <x v="1"/>
    <s v="Dining Out"/>
    <x v="1"/>
    <x v="8"/>
    <x v="8"/>
    <x v="3"/>
    <n v="-5"/>
  </r>
  <r>
    <d v="2021-09-02T00:00:00"/>
    <s v="Data With Decision"/>
    <m/>
    <n v="5000"/>
    <x v="0"/>
    <s v="Salary"/>
    <x v="0"/>
    <x v="8"/>
    <x v="8"/>
    <x v="3"/>
    <n v="5000"/>
  </r>
  <r>
    <d v="2021-09-03T00:00:00"/>
    <s v="Drink"/>
    <n v="5"/>
    <m/>
    <x v="1"/>
    <s v="Dining Out"/>
    <x v="1"/>
    <x v="8"/>
    <x v="8"/>
    <x v="4"/>
    <n v="-5"/>
  </r>
  <r>
    <d v="2021-09-05T00:00:00"/>
    <s v="Estate Mangement"/>
    <n v="900"/>
    <m/>
    <x v="2"/>
    <s v="Living Expenses"/>
    <x v="1"/>
    <x v="8"/>
    <x v="8"/>
    <x v="6"/>
    <n v="-900"/>
  </r>
  <r>
    <d v="2021-09-05T00:00:00"/>
    <s v="Financail upgrade"/>
    <n v="150"/>
    <m/>
    <x v="3"/>
    <s v="Transport"/>
    <x v="1"/>
    <x v="8"/>
    <x v="8"/>
    <x v="6"/>
    <n v="-150"/>
  </r>
  <r>
    <d v="2021-09-05T00:00:00"/>
    <s v="Drink"/>
    <n v="5"/>
    <m/>
    <x v="1"/>
    <s v="Dining Out"/>
    <x v="1"/>
    <x v="8"/>
    <x v="8"/>
    <x v="6"/>
    <n v="-5"/>
  </r>
  <r>
    <d v="2021-09-05T00:00:00"/>
    <s v="Drink"/>
    <n v="5"/>
    <m/>
    <x v="1"/>
    <s v="Dining Out"/>
    <x v="1"/>
    <x v="8"/>
    <x v="8"/>
    <x v="6"/>
    <n v="-5"/>
  </r>
  <r>
    <d v="2021-09-06T00:00:00"/>
    <s v="Drink"/>
    <n v="5"/>
    <m/>
    <x v="1"/>
    <s v="Dining Out"/>
    <x v="1"/>
    <x v="8"/>
    <x v="8"/>
    <x v="0"/>
    <n v="-5"/>
  </r>
  <r>
    <d v="2021-09-07T00:00:00"/>
    <s v="Drink"/>
    <n v="5"/>
    <m/>
    <x v="1"/>
    <s v="Dining Out"/>
    <x v="1"/>
    <x v="8"/>
    <x v="8"/>
    <x v="1"/>
    <n v="-5"/>
  </r>
  <r>
    <d v="2021-09-07T00:00:00"/>
    <s v="Green's"/>
    <n v="163.39999999999998"/>
    <m/>
    <x v="4"/>
    <s v="Living Expenses"/>
    <x v="1"/>
    <x v="8"/>
    <x v="8"/>
    <x v="1"/>
    <n v="-163.39999999999998"/>
  </r>
  <r>
    <d v="2021-09-10T00:00:00"/>
    <s v="Power source"/>
    <n v="58.1"/>
    <m/>
    <x v="5"/>
    <s v="Living Expenses"/>
    <x v="1"/>
    <x v="8"/>
    <x v="8"/>
    <x v="4"/>
    <n v="-58.1"/>
  </r>
  <r>
    <d v="2021-09-10T00:00:00"/>
    <s v="Drink"/>
    <n v="5"/>
    <m/>
    <x v="1"/>
    <s v="Dining Out"/>
    <x v="1"/>
    <x v="8"/>
    <x v="8"/>
    <x v="4"/>
    <n v="-5"/>
  </r>
  <r>
    <d v="2021-09-11T00:00:00"/>
    <s v="Drink"/>
    <n v="5"/>
    <m/>
    <x v="1"/>
    <s v="Dining Out"/>
    <x v="1"/>
    <x v="8"/>
    <x v="8"/>
    <x v="5"/>
    <n v="-5"/>
  </r>
  <r>
    <d v="2021-09-12T00:00:00"/>
    <s v="Fuel"/>
    <n v="85.299999999999983"/>
    <m/>
    <x v="15"/>
    <s v="Transport"/>
    <x v="1"/>
    <x v="8"/>
    <x v="8"/>
    <x v="6"/>
    <n v="-85.299999999999983"/>
  </r>
  <r>
    <d v="2021-09-12T00:00:00"/>
    <s v="Drink"/>
    <n v="5"/>
    <m/>
    <x v="1"/>
    <s v="Dining Out"/>
    <x v="1"/>
    <x v="8"/>
    <x v="8"/>
    <x v="6"/>
    <n v="-5"/>
  </r>
  <r>
    <d v="2021-09-13T00:00:00"/>
    <s v="Drink"/>
    <n v="5"/>
    <m/>
    <x v="1"/>
    <s v="Dining Out"/>
    <x v="1"/>
    <x v="8"/>
    <x v="8"/>
    <x v="0"/>
    <n v="-5"/>
  </r>
  <r>
    <d v="2021-09-14T00:00:00"/>
    <s v="Green's"/>
    <n v="143"/>
    <m/>
    <x v="4"/>
    <s v="Living Expenses"/>
    <x v="1"/>
    <x v="8"/>
    <x v="8"/>
    <x v="1"/>
    <n v="-143"/>
  </r>
  <r>
    <d v="2021-09-14T00:00:00"/>
    <s v="Drink"/>
    <n v="5"/>
    <m/>
    <x v="1"/>
    <s v="Dining Out"/>
    <x v="1"/>
    <x v="8"/>
    <x v="8"/>
    <x v="1"/>
    <n v="-5"/>
  </r>
  <r>
    <d v="2021-09-15T00:00:00"/>
    <s v="Drink"/>
    <n v="5"/>
    <m/>
    <x v="1"/>
    <s v="Dining Out"/>
    <x v="1"/>
    <x v="8"/>
    <x v="8"/>
    <x v="2"/>
    <n v="-5"/>
  </r>
  <r>
    <d v="2021-09-15T00:00:00"/>
    <s v="Cinemas"/>
    <n v="47.8"/>
    <m/>
    <x v="6"/>
    <s v="Discretionary"/>
    <x v="1"/>
    <x v="8"/>
    <x v="8"/>
    <x v="2"/>
    <n v="-47.8"/>
  </r>
  <r>
    <d v="2021-09-15T00:00:00"/>
    <s v="Fashionistas"/>
    <n v="105.80000000000001"/>
    <m/>
    <x v="7"/>
    <s v="Discretionary"/>
    <x v="1"/>
    <x v="8"/>
    <x v="8"/>
    <x v="2"/>
    <n v="-105.80000000000001"/>
  </r>
  <r>
    <d v="2021-09-15T00:00:00"/>
    <s v="Burger"/>
    <n v="60.1"/>
    <m/>
    <x v="8"/>
    <s v="Dining Out"/>
    <x v="1"/>
    <x v="8"/>
    <x v="8"/>
    <x v="2"/>
    <n v="-60.1"/>
  </r>
  <r>
    <d v="2021-09-16T00:00:00"/>
    <s v="Uba"/>
    <n v="36.200000000000003"/>
    <m/>
    <x v="9"/>
    <s v="Transport"/>
    <x v="1"/>
    <x v="8"/>
    <x v="8"/>
    <x v="3"/>
    <n v="-36.200000000000003"/>
  </r>
  <r>
    <d v="2021-09-17T00:00:00"/>
    <s v="Onlne earning"/>
    <m/>
    <n v="100"/>
    <x v="10"/>
    <s v="Passive"/>
    <x v="0"/>
    <x v="8"/>
    <x v="8"/>
    <x v="4"/>
    <n v="100"/>
  </r>
  <r>
    <d v="2021-09-17T00:00:00"/>
    <s v="Drink"/>
    <n v="5"/>
    <m/>
    <x v="1"/>
    <s v="Dining Out"/>
    <x v="1"/>
    <x v="8"/>
    <x v="8"/>
    <x v="4"/>
    <n v="-5"/>
  </r>
  <r>
    <d v="2021-09-18T00:00:00"/>
    <s v="Drink"/>
    <n v="5"/>
    <m/>
    <x v="1"/>
    <s v="Dining Out"/>
    <x v="1"/>
    <x v="8"/>
    <x v="8"/>
    <x v="5"/>
    <n v="-5"/>
  </r>
  <r>
    <d v="2021-09-18T00:00:00"/>
    <s v="Phone"/>
    <n v="40"/>
    <m/>
    <x v="12"/>
    <s v="Living Expenses"/>
    <x v="1"/>
    <x v="8"/>
    <x v="8"/>
    <x v="5"/>
    <n v="-40"/>
  </r>
  <r>
    <d v="2021-09-19T00:00:00"/>
    <s v="Sallah give away"/>
    <n v="53"/>
    <m/>
    <x v="13"/>
    <s v="Discretionary"/>
    <x v="1"/>
    <x v="8"/>
    <x v="8"/>
    <x v="6"/>
    <n v="-53"/>
  </r>
  <r>
    <d v="2021-09-19T00:00:00"/>
    <s v="Online streaming"/>
    <n v="35"/>
    <m/>
    <x v="6"/>
    <s v="Discretionary"/>
    <x v="1"/>
    <x v="8"/>
    <x v="8"/>
    <x v="6"/>
    <n v="-35"/>
  </r>
  <r>
    <d v="2021-09-19T00:00:00"/>
    <s v="Drink"/>
    <n v="5"/>
    <m/>
    <x v="1"/>
    <s v="Dining Out"/>
    <x v="1"/>
    <x v="8"/>
    <x v="8"/>
    <x v="6"/>
    <n v="-5"/>
  </r>
  <r>
    <d v="2021-09-20T00:00:00"/>
    <s v="Drink"/>
    <n v="5"/>
    <m/>
    <x v="1"/>
    <s v="Dining Out"/>
    <x v="1"/>
    <x v="8"/>
    <x v="8"/>
    <x v="0"/>
    <n v="-5"/>
  </r>
  <r>
    <d v="2021-09-21T00:00:00"/>
    <s v="Drink"/>
    <n v="5"/>
    <m/>
    <x v="1"/>
    <s v="Dining Out"/>
    <x v="1"/>
    <x v="8"/>
    <x v="8"/>
    <x v="1"/>
    <n v="-5"/>
  </r>
  <r>
    <d v="2021-09-21T00:00:00"/>
    <s v="Green's"/>
    <n v="177.9"/>
    <m/>
    <x v="4"/>
    <s v="Living Expenses"/>
    <x v="1"/>
    <x v="8"/>
    <x v="8"/>
    <x v="1"/>
    <n v="-177.9"/>
  </r>
  <r>
    <d v="2021-09-22T00:00:00"/>
    <s v="Suya"/>
    <n v="45.300000000000004"/>
    <m/>
    <x v="8"/>
    <s v="Dining Out"/>
    <x v="1"/>
    <x v="8"/>
    <x v="8"/>
    <x v="2"/>
    <n v="-45.300000000000004"/>
  </r>
  <r>
    <d v="2021-09-23T00:00:00"/>
    <s v="Oha soup/White soup"/>
    <n v="20.099999999999998"/>
    <m/>
    <x v="8"/>
    <s v="Dining Out"/>
    <x v="1"/>
    <x v="8"/>
    <x v="8"/>
    <x v="3"/>
    <n v="-20.099999999999998"/>
  </r>
  <r>
    <d v="2021-09-24T00:00:00"/>
    <s v="Orphanage"/>
    <n v="55"/>
    <m/>
    <x v="14"/>
    <s v="Charity"/>
    <x v="1"/>
    <x v="8"/>
    <x v="8"/>
    <x v="4"/>
    <n v="-55"/>
  </r>
  <r>
    <d v="2021-09-24T00:00:00"/>
    <s v="Fuel"/>
    <n v="70.600000000000023"/>
    <m/>
    <x v="15"/>
    <s v="Transport"/>
    <x v="1"/>
    <x v="8"/>
    <x v="8"/>
    <x v="4"/>
    <n v="-70.600000000000023"/>
  </r>
  <r>
    <d v="2021-09-24T00:00:00"/>
    <s v="Drink"/>
    <n v="5"/>
    <m/>
    <x v="1"/>
    <s v="Dining Out"/>
    <x v="1"/>
    <x v="8"/>
    <x v="8"/>
    <x v="4"/>
    <n v="-5"/>
  </r>
  <r>
    <d v="2021-09-25T00:00:00"/>
    <s v="Drink"/>
    <n v="5"/>
    <m/>
    <x v="1"/>
    <s v="Dining Out"/>
    <x v="1"/>
    <x v="8"/>
    <x v="8"/>
    <x v="5"/>
    <n v="-5"/>
  </r>
  <r>
    <d v="2021-09-26T00:00:00"/>
    <s v="Drink"/>
    <n v="5"/>
    <m/>
    <x v="1"/>
    <s v="Dining Out"/>
    <x v="1"/>
    <x v="8"/>
    <x v="8"/>
    <x v="6"/>
    <n v="-5"/>
  </r>
  <r>
    <d v="2021-09-27T00:00:00"/>
    <s v="Drink"/>
    <n v="5"/>
    <m/>
    <x v="1"/>
    <s v="Dining Out"/>
    <x v="1"/>
    <x v="8"/>
    <x v="8"/>
    <x v="0"/>
    <n v="-5"/>
  </r>
  <r>
    <d v="2021-09-28T00:00:00"/>
    <s v="Drink"/>
    <n v="5"/>
    <m/>
    <x v="1"/>
    <s v="Dining Out"/>
    <x v="1"/>
    <x v="8"/>
    <x v="8"/>
    <x v="1"/>
    <n v="-5"/>
  </r>
  <r>
    <d v="2021-09-28T00:00:00"/>
    <s v="Green's"/>
    <n v="223"/>
    <m/>
    <x v="4"/>
    <s v="Living Expenses"/>
    <x v="1"/>
    <x v="8"/>
    <x v="8"/>
    <x v="1"/>
    <n v="-223"/>
  </r>
  <r>
    <d v="2021-09-29T00:00:00"/>
    <s v="Trainers"/>
    <n v="132.9"/>
    <m/>
    <x v="7"/>
    <s v="Discretionary"/>
    <x v="1"/>
    <x v="8"/>
    <x v="8"/>
    <x v="2"/>
    <n v="-132.9"/>
  </r>
  <r>
    <d v="2021-09-29T00:00:00"/>
    <s v="Global Fashion"/>
    <n v="175"/>
    <m/>
    <x v="7"/>
    <s v="Discretionary"/>
    <x v="1"/>
    <x v="8"/>
    <x v="8"/>
    <x v="2"/>
    <n v="-175"/>
  </r>
  <r>
    <d v="2021-09-30T00:00:00"/>
    <s v="Fashionistas"/>
    <n v="153.39999999999998"/>
    <m/>
    <x v="7"/>
    <s v="Discretionary"/>
    <x v="1"/>
    <x v="8"/>
    <x v="8"/>
    <x v="3"/>
    <n v="-153.39999999999998"/>
  </r>
  <r>
    <d v="2021-09-30T00:00:00"/>
    <s v="Uba"/>
    <n v="31.200000000000003"/>
    <m/>
    <x v="9"/>
    <s v="Transport"/>
    <x v="1"/>
    <x v="8"/>
    <x v="8"/>
    <x v="3"/>
    <n v="-31.200000000000003"/>
  </r>
  <r>
    <d v="2021-09-30T00:00:00"/>
    <s v="Foodary"/>
    <n v="15"/>
    <m/>
    <x v="8"/>
    <s v="Dining Out"/>
    <x v="1"/>
    <x v="8"/>
    <x v="8"/>
    <x v="3"/>
    <n v="-15"/>
  </r>
  <r>
    <d v="2021-10-01T00:00:00"/>
    <s v="Drink"/>
    <n v="5"/>
    <m/>
    <x v="1"/>
    <s v="Dining Out"/>
    <x v="1"/>
    <x v="9"/>
    <x v="9"/>
    <x v="4"/>
    <n v="-5"/>
  </r>
  <r>
    <d v="2021-10-03T00:00:00"/>
    <s v="Drink"/>
    <n v="5"/>
    <m/>
    <x v="1"/>
    <s v="Dining Out"/>
    <x v="1"/>
    <x v="9"/>
    <x v="9"/>
    <x v="6"/>
    <n v="-5"/>
  </r>
  <r>
    <d v="2021-10-03T00:00:00"/>
    <s v="Data With Decision"/>
    <m/>
    <n v="5000"/>
    <x v="0"/>
    <s v="Salary"/>
    <x v="0"/>
    <x v="9"/>
    <x v="9"/>
    <x v="6"/>
    <n v="5000"/>
  </r>
  <r>
    <d v="2021-10-04T00:00:00"/>
    <s v="Drink"/>
    <n v="5"/>
    <m/>
    <x v="1"/>
    <s v="Dining Out"/>
    <x v="1"/>
    <x v="9"/>
    <x v="9"/>
    <x v="0"/>
    <n v="-5"/>
  </r>
  <r>
    <d v="2021-10-06T00:00:00"/>
    <s v="Estate Mangement"/>
    <n v="900"/>
    <m/>
    <x v="2"/>
    <s v="Living Expenses"/>
    <x v="1"/>
    <x v="9"/>
    <x v="9"/>
    <x v="2"/>
    <n v="-900"/>
  </r>
  <r>
    <d v="2021-10-06T00:00:00"/>
    <s v="Financail upgrade"/>
    <n v="150"/>
    <m/>
    <x v="3"/>
    <s v="Transport"/>
    <x v="1"/>
    <x v="9"/>
    <x v="9"/>
    <x v="2"/>
    <n v="-150"/>
  </r>
  <r>
    <d v="2021-10-06T00:00:00"/>
    <s v="Drink"/>
    <n v="5"/>
    <m/>
    <x v="1"/>
    <s v="Dining Out"/>
    <x v="1"/>
    <x v="9"/>
    <x v="9"/>
    <x v="2"/>
    <n v="-5"/>
  </r>
  <r>
    <d v="2021-10-06T00:00:00"/>
    <s v="Drink"/>
    <n v="5"/>
    <m/>
    <x v="1"/>
    <s v="Dining Out"/>
    <x v="1"/>
    <x v="9"/>
    <x v="9"/>
    <x v="2"/>
    <n v="-5"/>
  </r>
  <r>
    <d v="2021-10-07T00:00:00"/>
    <s v="Drink"/>
    <n v="5"/>
    <m/>
    <x v="1"/>
    <s v="Dining Out"/>
    <x v="1"/>
    <x v="9"/>
    <x v="9"/>
    <x v="3"/>
    <n v="-5"/>
  </r>
  <r>
    <d v="2021-10-08T00:00:00"/>
    <s v="Drink"/>
    <n v="5"/>
    <m/>
    <x v="1"/>
    <s v="Dining Out"/>
    <x v="1"/>
    <x v="9"/>
    <x v="9"/>
    <x v="4"/>
    <n v="-5"/>
  </r>
  <r>
    <d v="2021-10-08T00:00:00"/>
    <s v="Green's"/>
    <n v="105"/>
    <m/>
    <x v="4"/>
    <s v="Living Expenses"/>
    <x v="1"/>
    <x v="9"/>
    <x v="9"/>
    <x v="4"/>
    <n v="-105"/>
  </r>
  <r>
    <d v="2021-10-11T00:00:00"/>
    <s v="Power source"/>
    <n v="59"/>
    <m/>
    <x v="5"/>
    <s v="Living Expenses"/>
    <x v="1"/>
    <x v="9"/>
    <x v="9"/>
    <x v="0"/>
    <n v="-59"/>
  </r>
  <r>
    <d v="2021-10-11T00:00:00"/>
    <s v="Drink"/>
    <n v="5"/>
    <m/>
    <x v="1"/>
    <s v="Dining Out"/>
    <x v="1"/>
    <x v="9"/>
    <x v="9"/>
    <x v="0"/>
    <n v="-5"/>
  </r>
  <r>
    <d v="2021-10-12T00:00:00"/>
    <s v="Drink"/>
    <n v="5"/>
    <m/>
    <x v="1"/>
    <s v="Dining Out"/>
    <x v="1"/>
    <x v="9"/>
    <x v="9"/>
    <x v="1"/>
    <n v="-5"/>
  </r>
  <r>
    <d v="2021-10-13T00:00:00"/>
    <s v="Fuel"/>
    <n v="86.399999999999977"/>
    <m/>
    <x v="15"/>
    <s v="Transport"/>
    <x v="1"/>
    <x v="9"/>
    <x v="9"/>
    <x v="2"/>
    <n v="-86.399999999999977"/>
  </r>
  <r>
    <d v="2021-10-13T00:00:00"/>
    <s v="Drink"/>
    <n v="5"/>
    <m/>
    <x v="1"/>
    <s v="Dining Out"/>
    <x v="1"/>
    <x v="9"/>
    <x v="9"/>
    <x v="2"/>
    <n v="-5"/>
  </r>
  <r>
    <d v="2021-10-14T00:00:00"/>
    <s v="Drink"/>
    <n v="5"/>
    <m/>
    <x v="1"/>
    <s v="Dining Out"/>
    <x v="1"/>
    <x v="9"/>
    <x v="9"/>
    <x v="3"/>
    <n v="-5"/>
  </r>
  <r>
    <d v="2021-10-15T00:00:00"/>
    <s v="Green's"/>
    <n v="143.9"/>
    <m/>
    <x v="4"/>
    <s v="Living Expenses"/>
    <x v="1"/>
    <x v="9"/>
    <x v="9"/>
    <x v="4"/>
    <n v="-143.9"/>
  </r>
  <r>
    <d v="2021-10-15T00:00:00"/>
    <s v="Drink"/>
    <n v="5"/>
    <m/>
    <x v="1"/>
    <s v="Dining Out"/>
    <x v="1"/>
    <x v="9"/>
    <x v="9"/>
    <x v="4"/>
    <n v="-5"/>
  </r>
  <r>
    <d v="2021-10-16T00:00:00"/>
    <s v="Drink"/>
    <n v="5"/>
    <m/>
    <x v="1"/>
    <s v="Dining Out"/>
    <x v="1"/>
    <x v="9"/>
    <x v="9"/>
    <x v="5"/>
    <n v="-5"/>
  </r>
  <r>
    <d v="2021-10-16T00:00:00"/>
    <s v="Cinemas"/>
    <n v="48.8"/>
    <m/>
    <x v="6"/>
    <s v="Discretionary"/>
    <x v="1"/>
    <x v="9"/>
    <x v="9"/>
    <x v="5"/>
    <n v="-48.8"/>
  </r>
  <r>
    <d v="2021-10-16T00:00:00"/>
    <s v="Fashionistas"/>
    <n v="106.70000000000002"/>
    <m/>
    <x v="7"/>
    <s v="Discretionary"/>
    <x v="1"/>
    <x v="9"/>
    <x v="9"/>
    <x v="5"/>
    <n v="-106.70000000000002"/>
  </r>
  <r>
    <d v="2021-10-16T00:00:00"/>
    <s v="Burger"/>
    <n v="61.1"/>
    <m/>
    <x v="8"/>
    <s v="Dining Out"/>
    <x v="1"/>
    <x v="9"/>
    <x v="9"/>
    <x v="5"/>
    <n v="-61.1"/>
  </r>
  <r>
    <d v="2021-10-17T00:00:00"/>
    <s v="Uba"/>
    <n v="37.200000000000003"/>
    <m/>
    <x v="9"/>
    <s v="Transport"/>
    <x v="1"/>
    <x v="9"/>
    <x v="9"/>
    <x v="6"/>
    <n v="-37.200000000000003"/>
  </r>
  <r>
    <d v="2021-10-18T00:00:00"/>
    <s v="Onlne earning"/>
    <m/>
    <n v="100"/>
    <x v="10"/>
    <s v="Passive"/>
    <x v="0"/>
    <x v="9"/>
    <x v="9"/>
    <x v="0"/>
    <n v="100"/>
  </r>
  <r>
    <d v="2021-10-18T00:00:00"/>
    <s v="Drink"/>
    <n v="5"/>
    <m/>
    <x v="1"/>
    <s v="Dining Out"/>
    <x v="1"/>
    <x v="9"/>
    <x v="9"/>
    <x v="0"/>
    <n v="-5"/>
  </r>
  <r>
    <d v="2021-10-19T00:00:00"/>
    <s v="Drink"/>
    <n v="5"/>
    <m/>
    <x v="1"/>
    <s v="Dining Out"/>
    <x v="1"/>
    <x v="9"/>
    <x v="9"/>
    <x v="1"/>
    <n v="-5"/>
  </r>
  <r>
    <d v="2021-10-19T00:00:00"/>
    <s v="Taken medication"/>
    <n v="75"/>
    <m/>
    <x v="16"/>
    <s v="Medical"/>
    <x v="1"/>
    <x v="9"/>
    <x v="9"/>
    <x v="1"/>
    <n v="-75"/>
  </r>
  <r>
    <d v="2021-10-19T00:00:00"/>
    <s v="Phone"/>
    <n v="40"/>
    <m/>
    <x v="12"/>
    <s v="Living Expenses"/>
    <x v="1"/>
    <x v="9"/>
    <x v="9"/>
    <x v="1"/>
    <n v="-40"/>
  </r>
  <r>
    <d v="2021-10-20T00:00:00"/>
    <s v="Sallah give away"/>
    <n v="54.1"/>
    <m/>
    <x v="13"/>
    <s v="Discretionary"/>
    <x v="1"/>
    <x v="9"/>
    <x v="9"/>
    <x v="2"/>
    <n v="-54.1"/>
  </r>
  <r>
    <d v="2021-10-20T00:00:00"/>
    <s v="Online streaming"/>
    <n v="35"/>
    <m/>
    <x v="6"/>
    <s v="Discretionary"/>
    <x v="1"/>
    <x v="9"/>
    <x v="9"/>
    <x v="2"/>
    <n v="-35"/>
  </r>
  <r>
    <d v="2021-10-20T00:00:00"/>
    <s v="Drink"/>
    <n v="5"/>
    <m/>
    <x v="1"/>
    <s v="Dining Out"/>
    <x v="1"/>
    <x v="9"/>
    <x v="9"/>
    <x v="2"/>
    <n v="-5"/>
  </r>
  <r>
    <d v="2021-10-21T00:00:00"/>
    <s v="Drink"/>
    <n v="5"/>
    <m/>
    <x v="1"/>
    <s v="Dining Out"/>
    <x v="1"/>
    <x v="9"/>
    <x v="9"/>
    <x v="3"/>
    <n v="-5"/>
  </r>
  <r>
    <d v="2021-10-22T00:00:00"/>
    <s v="Drink"/>
    <n v="5"/>
    <m/>
    <x v="1"/>
    <s v="Dining Out"/>
    <x v="1"/>
    <x v="9"/>
    <x v="9"/>
    <x v="4"/>
    <n v="-5"/>
  </r>
  <r>
    <d v="2021-10-22T00:00:00"/>
    <s v="Green's"/>
    <n v="178.9"/>
    <m/>
    <x v="4"/>
    <s v="Living Expenses"/>
    <x v="1"/>
    <x v="9"/>
    <x v="9"/>
    <x v="4"/>
    <n v="-178.9"/>
  </r>
  <r>
    <d v="2021-10-23T00:00:00"/>
    <s v="Suya"/>
    <n v="46.2"/>
    <m/>
    <x v="8"/>
    <s v="Dining Out"/>
    <x v="1"/>
    <x v="9"/>
    <x v="9"/>
    <x v="5"/>
    <n v="-46.2"/>
  </r>
  <r>
    <d v="2021-10-24T00:00:00"/>
    <s v="Oha soup/White soup"/>
    <n v="21.099999999999998"/>
    <m/>
    <x v="8"/>
    <s v="Dining Out"/>
    <x v="1"/>
    <x v="9"/>
    <x v="9"/>
    <x v="6"/>
    <n v="-21.099999999999998"/>
  </r>
  <r>
    <d v="2021-10-25T00:00:00"/>
    <s v="Orphanage"/>
    <n v="55"/>
    <m/>
    <x v="14"/>
    <s v="Charity"/>
    <x v="1"/>
    <x v="9"/>
    <x v="9"/>
    <x v="0"/>
    <n v="-55"/>
  </r>
  <r>
    <d v="2021-10-25T00:00:00"/>
    <s v="Fuel"/>
    <n v="71.500000000000028"/>
    <m/>
    <x v="15"/>
    <s v="Transport"/>
    <x v="1"/>
    <x v="9"/>
    <x v="9"/>
    <x v="0"/>
    <n v="-71.500000000000028"/>
  </r>
  <r>
    <d v="2021-10-25T00:00:00"/>
    <s v="Drink"/>
    <n v="5"/>
    <m/>
    <x v="1"/>
    <s v="Dining Out"/>
    <x v="1"/>
    <x v="9"/>
    <x v="9"/>
    <x v="0"/>
    <n v="-5"/>
  </r>
  <r>
    <d v="2021-10-26T00:00:00"/>
    <s v="Drink"/>
    <n v="5"/>
    <m/>
    <x v="1"/>
    <s v="Dining Out"/>
    <x v="1"/>
    <x v="9"/>
    <x v="9"/>
    <x v="1"/>
    <n v="-5"/>
  </r>
  <r>
    <d v="2021-10-27T00:00:00"/>
    <s v="Drink"/>
    <n v="5"/>
    <m/>
    <x v="1"/>
    <s v="Dining Out"/>
    <x v="1"/>
    <x v="9"/>
    <x v="9"/>
    <x v="2"/>
    <n v="-5"/>
  </r>
  <r>
    <d v="2021-10-28T00:00:00"/>
    <s v="Drink"/>
    <n v="5"/>
    <m/>
    <x v="1"/>
    <s v="Dining Out"/>
    <x v="1"/>
    <x v="9"/>
    <x v="9"/>
    <x v="3"/>
    <n v="-5"/>
  </r>
  <r>
    <d v="2021-10-29T00:00:00"/>
    <s v="Drink"/>
    <n v="5"/>
    <m/>
    <x v="1"/>
    <s v="Dining Out"/>
    <x v="1"/>
    <x v="9"/>
    <x v="9"/>
    <x v="4"/>
    <n v="-5"/>
  </r>
  <r>
    <d v="2021-10-29T00:00:00"/>
    <s v="Green's"/>
    <n v="189"/>
    <m/>
    <x v="4"/>
    <s v="Living Expenses"/>
    <x v="1"/>
    <x v="9"/>
    <x v="9"/>
    <x v="4"/>
    <n v="-189"/>
  </r>
  <r>
    <d v="2021-10-30T00:00:00"/>
    <s v="Trainers"/>
    <n v="133.80000000000001"/>
    <m/>
    <x v="7"/>
    <s v="Discretionary"/>
    <x v="1"/>
    <x v="9"/>
    <x v="9"/>
    <x v="5"/>
    <n v="-133.80000000000001"/>
  </r>
  <r>
    <d v="2021-10-30T00:00:00"/>
    <s v="Hangingout/Ticket"/>
    <n v="184.39999999999998"/>
    <m/>
    <x v="6"/>
    <s v="Discretionary"/>
    <x v="1"/>
    <x v="9"/>
    <x v="9"/>
    <x v="5"/>
    <n v="-184.39999999999998"/>
  </r>
  <r>
    <d v="2021-10-31T00:00:00"/>
    <s v="Fashionistas"/>
    <n v="154.49999999999997"/>
    <m/>
    <x v="7"/>
    <s v="Discretionary"/>
    <x v="1"/>
    <x v="9"/>
    <x v="9"/>
    <x v="6"/>
    <n v="-154.49999999999997"/>
  </r>
  <r>
    <d v="2021-10-31T00:00:00"/>
    <s v="Uba"/>
    <n v="32.1"/>
    <m/>
    <x v="9"/>
    <s v="Transport"/>
    <x v="1"/>
    <x v="9"/>
    <x v="9"/>
    <x v="6"/>
    <n v="-32.1"/>
  </r>
  <r>
    <d v="2021-10-31T00:00:00"/>
    <s v="Foodary"/>
    <n v="15"/>
    <m/>
    <x v="8"/>
    <s v="Dining Out"/>
    <x v="1"/>
    <x v="9"/>
    <x v="9"/>
    <x v="6"/>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4B8C7C-D35F-4CD5-BEA9-F57C2CD19A9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ERSONAL FINANCE DATASETS.xlsx!Table1">
        <x15:activeTabTopLevelEntity name="[Table1 1]"/>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AC568A-0162-439B-B754-E2EFC8F7DE14}" name="PivotTable9"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K34:L36" firstHeaderRow="1" firstDataRow="1" firstDataCol="1"/>
  <pivotFields count="11">
    <pivotField numFmtId="14" showAll="0"/>
    <pivotField showAll="0"/>
    <pivotField dataField="1" showAll="0"/>
    <pivotField showAll="0"/>
    <pivotField showAll="0"/>
    <pivotField showAll="0"/>
    <pivotField showAll="0"/>
    <pivotField showAll="0">
      <items count="11">
        <item h="1" x="0"/>
        <item h="1" x="1"/>
        <item h="1" x="2"/>
        <item h="1" x="3"/>
        <item h="1" x="4"/>
        <item h="1" x="5"/>
        <item h="1" x="6"/>
        <item h="1" x="7"/>
        <item h="1" x="8"/>
        <item x="9"/>
        <item t="default"/>
      </items>
    </pivotField>
    <pivotField axis="axisRow" showAll="0">
      <items count="11">
        <item x="0"/>
        <item x="1"/>
        <item x="2"/>
        <item x="3"/>
        <item x="4"/>
        <item x="5"/>
        <item x="6"/>
        <item x="7"/>
        <item x="8"/>
        <item x="9"/>
        <item t="default"/>
      </items>
    </pivotField>
    <pivotField showAll="0"/>
    <pivotField numFmtId="164" showAll="0"/>
  </pivotFields>
  <rowFields count="1">
    <field x="8"/>
  </rowFields>
  <rowItems count="2">
    <i>
      <x v="9"/>
    </i>
    <i t="grand">
      <x/>
    </i>
  </rowItems>
  <colItems count="1">
    <i/>
  </colItems>
  <dataFields count="1">
    <dataField name="Sum of Debit" fld="2" baseField="0" baseItem="0" numFmtId="166"/>
  </dataFields>
  <formats count="6">
    <format dxfId="194">
      <pivotArea type="all" dataOnly="0" outline="0" fieldPosition="0"/>
    </format>
    <format dxfId="193">
      <pivotArea outline="0" collapsedLevelsAreSubtotals="1" fieldPosition="0"/>
    </format>
    <format dxfId="192">
      <pivotArea field="8" type="button" dataOnly="0" labelOnly="1" outline="0" axis="axisRow" fieldPosition="0"/>
    </format>
    <format dxfId="191">
      <pivotArea dataOnly="0" labelOnly="1" fieldPosition="0">
        <references count="1">
          <reference field="8" count="0"/>
        </references>
      </pivotArea>
    </format>
    <format dxfId="190">
      <pivotArea dataOnly="0" labelOnly="1" grandRow="1" outline="0" fieldPosition="0"/>
    </format>
    <format dxfId="189">
      <pivotArea dataOnly="0" labelOnly="1"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8E0C96-915F-48D9-917D-96066AE4A99C}" name="PivotTable5"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G34:I42" firstHeaderRow="0" firstDataRow="1" firstDataCol="1"/>
  <pivotFields count="11">
    <pivotField numFmtId="14" showAll="0"/>
    <pivotField showAll="0"/>
    <pivotField dataField="1" showAll="0"/>
    <pivotField dataField="1" showAll="0"/>
    <pivotField showAll="0"/>
    <pivotField showAll="0"/>
    <pivotField showAll="0"/>
    <pivotField showAll="0">
      <items count="11">
        <item h="1" x="0"/>
        <item h="1" x="1"/>
        <item h="1" x="2"/>
        <item h="1" x="3"/>
        <item h="1" x="4"/>
        <item h="1" x="5"/>
        <item h="1" x="6"/>
        <item h="1" x="7"/>
        <item h="1" x="8"/>
        <item x="9"/>
        <item t="default"/>
      </items>
    </pivotField>
    <pivotField showAll="0"/>
    <pivotField axis="axisRow" showAll="0">
      <items count="8">
        <item x="6"/>
        <item x="0"/>
        <item x="1"/>
        <item x="2"/>
        <item x="3"/>
        <item x="4"/>
        <item x="5"/>
        <item t="default"/>
      </items>
    </pivotField>
    <pivotField numFmtId="164" showAll="0"/>
  </pivotFields>
  <rowFields count="1">
    <field x="9"/>
  </rowFields>
  <rowItems count="8">
    <i>
      <x/>
    </i>
    <i>
      <x v="1"/>
    </i>
    <i>
      <x v="2"/>
    </i>
    <i>
      <x v="3"/>
    </i>
    <i>
      <x v="4"/>
    </i>
    <i>
      <x v="5"/>
    </i>
    <i>
      <x v="6"/>
    </i>
    <i t="grand">
      <x/>
    </i>
  </rowItems>
  <colFields count="1">
    <field x="-2"/>
  </colFields>
  <colItems count="2">
    <i>
      <x/>
    </i>
    <i i="1">
      <x v="1"/>
    </i>
  </colItems>
  <dataFields count="2">
    <dataField name="Sum of Debit" fld="2" baseField="0" baseItem="0" numFmtId="168"/>
    <dataField name="Sum of Credit" fld="3" baseField="0" baseItem="0" numFmtId="168"/>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FBF481-4F62-4CAE-9B59-C991E5AE3EDC}" name="PivotTable2"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B14:C17" firstHeaderRow="1" firstDataRow="1" firstDataCol="1" rowPageCount="1" colPageCount="1"/>
  <pivotFields count="11">
    <pivotField numFmtId="14" showAll="0"/>
    <pivotField showAll="0"/>
    <pivotField showAll="0"/>
    <pivotField dataField="1" showAll="0"/>
    <pivotField axis="axisRow" showAll="0" sortType="descending">
      <items count="19">
        <item x="3"/>
        <item x="7"/>
        <item x="1"/>
        <item x="0"/>
        <item x="16"/>
        <item x="14"/>
        <item x="6"/>
        <item x="15"/>
        <item x="17"/>
        <item x="5"/>
        <item x="13"/>
        <item x="4"/>
        <item x="12"/>
        <item x="2"/>
        <item x="8"/>
        <item x="9"/>
        <item x="11"/>
        <item x="10"/>
        <item t="default"/>
      </items>
      <autoSortScope>
        <pivotArea dataOnly="0" outline="0" fieldPosition="0">
          <references count="1">
            <reference field="4294967294" count="1" selected="0">
              <x v="0"/>
            </reference>
          </references>
        </pivotArea>
      </autoSortScope>
    </pivotField>
    <pivotField showAll="0"/>
    <pivotField axis="axisPage" showAll="0">
      <items count="3">
        <item x="1"/>
        <item x="0"/>
        <item t="default"/>
      </items>
    </pivotField>
    <pivotField showAll="0">
      <items count="11">
        <item h="1" x="0"/>
        <item h="1" x="1"/>
        <item h="1" x="2"/>
        <item h="1" x="3"/>
        <item h="1" x="4"/>
        <item h="1" x="5"/>
        <item h="1" x="6"/>
        <item h="1" x="7"/>
        <item h="1" x="8"/>
        <item x="9"/>
        <item t="default"/>
      </items>
    </pivotField>
    <pivotField showAll="0"/>
    <pivotField showAll="0"/>
    <pivotField numFmtId="164" showAll="0"/>
  </pivotFields>
  <rowFields count="1">
    <field x="4"/>
  </rowFields>
  <rowItems count="3">
    <i>
      <x v="3"/>
    </i>
    <i>
      <x v="17"/>
    </i>
    <i t="grand">
      <x/>
    </i>
  </rowItems>
  <colItems count="1">
    <i/>
  </colItems>
  <pageFields count="1">
    <pageField fld="6" item="1" hier="-1"/>
  </pageFields>
  <dataFields count="1">
    <dataField name="Sum of Credit" fld="3" baseField="0" baseItem="0" numFmtId="166"/>
  </dataFields>
  <formats count="5">
    <format dxfId="199">
      <pivotArea type="all" dataOnly="0" outline="0" fieldPosition="0"/>
    </format>
    <format dxfId="198">
      <pivotArea outline="0" collapsedLevelsAreSubtotals="1" fieldPosition="0"/>
    </format>
    <format dxfId="197">
      <pivotArea field="4" type="button" dataOnly="0" labelOnly="1" outline="0" axis="axisRow" fieldPosition="0"/>
    </format>
    <format dxfId="196">
      <pivotArea dataOnly="0" labelOnly="1" grandRow="1" outline="0" fieldPosition="0"/>
    </format>
    <format dxfId="195">
      <pivotArea dataOnly="0" labelOnly="1" outline="0" axis="axisValues" fieldPosition="0"/>
    </format>
  </formats>
  <chartFormats count="4">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3"/>
          </reference>
        </references>
      </pivotArea>
    </chartFormat>
    <chartFormat chart="8" format="7">
      <pivotArea type="data" outline="0" fieldPosition="0">
        <references count="2">
          <reference field="4294967294" count="1" selected="0">
            <x v="0"/>
          </reference>
          <reference field="4" count="1" selected="0">
            <x v="17"/>
          </reference>
        </references>
      </pivotArea>
    </chartFormat>
    <chartFormat chart="8" format="8">
      <pivotArea type="data" outline="0" fieldPosition="0">
        <references count="2">
          <reference field="4294967294" count="1" selected="0">
            <x v="0"/>
          </reference>
          <reference field="4"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E6230B-36C4-49BD-8414-EE060DA37B50}" name="PivotTable3"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4:C30" firstHeaderRow="1" firstDataRow="1" firstDataCol="1" rowPageCount="1" colPageCount="1"/>
  <pivotFields count="11">
    <pivotField numFmtId="14" showAll="0"/>
    <pivotField showAll="0"/>
    <pivotField dataField="1" showAll="0"/>
    <pivotField showAll="0"/>
    <pivotField axis="axisRow" showAll="0" measureFilter="1" sortType="ascending">
      <items count="19">
        <item x="3"/>
        <item x="7"/>
        <item x="1"/>
        <item x="0"/>
        <item x="16"/>
        <item x="14"/>
        <item x="6"/>
        <item x="15"/>
        <item x="17"/>
        <item x="5"/>
        <item x="13"/>
        <item x="4"/>
        <item x="12"/>
        <item x="2"/>
        <item x="8"/>
        <item x="9"/>
        <item x="11"/>
        <item x="10"/>
        <item t="default"/>
      </items>
      <autoSortScope>
        <pivotArea dataOnly="0" outline="0" fieldPosition="0">
          <references count="1">
            <reference field="4294967294" count="1" selected="0">
              <x v="0"/>
            </reference>
          </references>
        </pivotArea>
      </autoSortScope>
    </pivotField>
    <pivotField showAll="0"/>
    <pivotField axis="axisPage" showAll="0">
      <items count="3">
        <item x="1"/>
        <item x="0"/>
        <item t="default"/>
      </items>
    </pivotField>
    <pivotField showAll="0">
      <items count="11">
        <item h="1" x="0"/>
        <item h="1" x="1"/>
        <item h="1" x="2"/>
        <item h="1" x="3"/>
        <item h="1" x="4"/>
        <item h="1" x="5"/>
        <item h="1" x="6"/>
        <item h="1" x="7"/>
        <item h="1" x="8"/>
        <item x="9"/>
        <item t="default"/>
      </items>
    </pivotField>
    <pivotField showAll="0"/>
    <pivotField showAll="0"/>
    <pivotField numFmtId="164" showAll="0"/>
  </pivotFields>
  <rowFields count="1">
    <field x="4"/>
  </rowFields>
  <rowItems count="6">
    <i>
      <x v="7"/>
    </i>
    <i>
      <x v="6"/>
    </i>
    <i>
      <x v="1"/>
    </i>
    <i>
      <x v="11"/>
    </i>
    <i>
      <x v="13"/>
    </i>
    <i t="grand">
      <x/>
    </i>
  </rowItems>
  <colItems count="1">
    <i/>
  </colItems>
  <pageFields count="1">
    <pageField fld="6" item="0" hier="-1"/>
  </pageFields>
  <dataFields count="1">
    <dataField name="Sum of Debit" fld="2" baseField="0" baseItem="0" numFmtId="166"/>
  </dataFields>
  <formats count="6">
    <format dxfId="205">
      <pivotArea type="all" dataOnly="0" outline="0" fieldPosition="0"/>
    </format>
    <format dxfId="204">
      <pivotArea outline="0" collapsedLevelsAreSubtotals="1" fieldPosition="0"/>
    </format>
    <format dxfId="203">
      <pivotArea field="4" type="button" dataOnly="0" labelOnly="1" outline="0" axis="axisRow" fieldPosition="0"/>
    </format>
    <format dxfId="202">
      <pivotArea dataOnly="0" labelOnly="1" fieldPosition="0">
        <references count="1">
          <reference field="4" count="15">
            <x v="0"/>
            <x v="1"/>
            <x v="2"/>
            <x v="4"/>
            <x v="5"/>
            <x v="6"/>
            <x v="7"/>
            <x v="8"/>
            <x v="9"/>
            <x v="10"/>
            <x v="11"/>
            <x v="12"/>
            <x v="13"/>
            <x v="14"/>
            <x v="15"/>
          </reference>
        </references>
      </pivotArea>
    </format>
    <format dxfId="201">
      <pivotArea dataOnly="0" labelOnly="1" grandRow="1" outline="0" fieldPosition="0"/>
    </format>
    <format dxfId="200">
      <pivotArea dataOnly="0" labelOnly="1" outline="0" axis="axisValues" fieldPosition="0"/>
    </format>
  </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41A9BF-D842-4DD9-961D-B6B62B15D105}" name="PivotTable7"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G16:H17" firstHeaderRow="0" firstDataRow="1" firstDataCol="0"/>
  <pivotFields count="11">
    <pivotField numFmtId="14" showAll="0"/>
    <pivotField showAll="0"/>
    <pivotField dataField="1" showAll="0"/>
    <pivotField dataField="1" showAll="0"/>
    <pivotField showAll="0"/>
    <pivotField showAll="0"/>
    <pivotField showAll="0"/>
    <pivotField showAll="0">
      <items count="11">
        <item h="1" x="0"/>
        <item h="1" x="1"/>
        <item h="1" x="2"/>
        <item h="1" x="3"/>
        <item h="1" x="4"/>
        <item h="1" x="5"/>
        <item h="1" x="6"/>
        <item h="1" x="7"/>
        <item h="1" x="8"/>
        <item x="9"/>
        <item t="default"/>
      </items>
    </pivotField>
    <pivotField showAll="0"/>
    <pivotField showAll="0"/>
    <pivotField numFmtId="164" showAll="0"/>
  </pivotFields>
  <rowItems count="1">
    <i/>
  </rowItems>
  <colFields count="1">
    <field x="-2"/>
  </colFields>
  <colItems count="2">
    <i>
      <x/>
    </i>
    <i i="1">
      <x v="1"/>
    </i>
  </colItems>
  <dataFields count="2">
    <dataField name="Max of Debit" fld="2" subtotal="max" baseField="0" baseItem="1"/>
    <dataField name="Max of Credit" fld="3" subtotal="max" baseField="0" baseItem="1"/>
  </dataFields>
  <formats count="3">
    <format dxfId="208">
      <pivotArea type="all" dataOnly="0" outline="0" fieldPosition="0"/>
    </format>
    <format dxfId="207">
      <pivotArea outline="0" collapsedLevelsAreSubtotals="1" fieldPosition="0"/>
    </format>
    <format dxfId="20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9993AE-44F6-4644-A1BF-BC76B3A6F027}" name="PivotTable4"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B34:D36" firstHeaderRow="0" firstDataRow="1" firstDataCol="1"/>
  <pivotFields count="11">
    <pivotField numFmtId="14" showAll="0"/>
    <pivotField showAll="0"/>
    <pivotField dataField="1" showAll="0"/>
    <pivotField dataField="1" showAll="0"/>
    <pivotField showAll="0"/>
    <pivotField showAll="0"/>
    <pivotField showAll="0"/>
    <pivotField axis="axisRow" showAll="0">
      <items count="11">
        <item h="1" x="0"/>
        <item h="1" x="1"/>
        <item h="1" x="2"/>
        <item h="1" x="3"/>
        <item h="1" x="4"/>
        <item h="1" x="5"/>
        <item h="1" x="6"/>
        <item h="1" x="7"/>
        <item h="1" x="8"/>
        <item x="9"/>
        <item t="default"/>
      </items>
    </pivotField>
    <pivotField showAll="0"/>
    <pivotField showAll="0"/>
    <pivotField numFmtId="164" showAll="0"/>
  </pivotFields>
  <rowFields count="1">
    <field x="7"/>
  </rowFields>
  <rowItems count="2">
    <i>
      <x v="9"/>
    </i>
    <i t="grand">
      <x/>
    </i>
  </rowItems>
  <colFields count="1">
    <field x="-2"/>
  </colFields>
  <colItems count="2">
    <i>
      <x/>
    </i>
    <i i="1">
      <x v="1"/>
    </i>
  </colItems>
  <dataFields count="2">
    <dataField name="Sum of Debit" fld="2" baseField="0" baseItem="0" numFmtId="168"/>
    <dataField name="Sum of Credit" fld="3" baseField="0" baseItem="0" numFmtId="168"/>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3E91CF-EBE4-48B1-B1F0-841DEA740661}"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0:D11" firstHeaderRow="0" firstDataRow="1" firstDataCol="0"/>
  <pivotFields count="11">
    <pivotField numFmtId="14" showAll="0"/>
    <pivotField showAll="0"/>
    <pivotField dataField="1" showAll="0"/>
    <pivotField dataField="1" showAll="0"/>
    <pivotField showAll="0"/>
    <pivotField showAll="0"/>
    <pivotField showAll="0"/>
    <pivotField showAll="0">
      <items count="11">
        <item h="1" x="0"/>
        <item h="1" x="1"/>
        <item h="1" x="2"/>
        <item h="1" x="3"/>
        <item h="1" x="4"/>
        <item h="1" x="5"/>
        <item h="1" x="6"/>
        <item h="1" x="7"/>
        <item h="1" x="8"/>
        <item x="9"/>
        <item t="default"/>
      </items>
    </pivotField>
    <pivotField showAll="0"/>
    <pivotField showAll="0"/>
    <pivotField dataField="1" numFmtId="164" showAll="0"/>
  </pivotFields>
  <rowItems count="1">
    <i/>
  </rowItems>
  <colFields count="1">
    <field x="-2"/>
  </colFields>
  <colItems count="3">
    <i>
      <x/>
    </i>
    <i i="1">
      <x v="1"/>
    </i>
    <i i="2">
      <x v="2"/>
    </i>
  </colItems>
  <dataFields count="3">
    <dataField name="Sum of Debit" fld="2" baseField="0" baseItem="0"/>
    <dataField name="Sum of Credit" fld="3" baseField="0" baseItem="0"/>
    <dataField name="Sum of Net Amount" fld="10" baseField="0" baseItem="0" numFmtId="164"/>
  </dataFields>
  <formats count="1">
    <format dxfId="20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18C442-BFF8-4CC4-9304-776EE75E10D9}" name="PivotTable8"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J16:K18" firstHeaderRow="1" firstDataRow="1" firstDataCol="1"/>
  <pivotFields count="11">
    <pivotField numFmtId="14" showAll="0"/>
    <pivotField showAll="0"/>
    <pivotField showAll="0"/>
    <pivotField dataField="1" showAll="0"/>
    <pivotField showAll="0"/>
    <pivotField showAll="0"/>
    <pivotField showAll="0"/>
    <pivotField showAll="0">
      <items count="11">
        <item h="1" x="0"/>
        <item h="1" x="1"/>
        <item h="1" x="2"/>
        <item h="1" x="3"/>
        <item h="1" x="4"/>
        <item h="1" x="5"/>
        <item h="1" x="6"/>
        <item h="1" x="7"/>
        <item h="1" x="8"/>
        <item x="9"/>
        <item t="default"/>
      </items>
    </pivotField>
    <pivotField axis="axisRow" showAll="0">
      <items count="11">
        <item x="0"/>
        <item x="1"/>
        <item x="2"/>
        <item x="3"/>
        <item x="4"/>
        <item x="5"/>
        <item x="6"/>
        <item x="7"/>
        <item x="8"/>
        <item x="9"/>
        <item t="default"/>
      </items>
    </pivotField>
    <pivotField showAll="0"/>
    <pivotField numFmtId="164" showAll="0"/>
  </pivotFields>
  <rowFields count="1">
    <field x="8"/>
  </rowFields>
  <rowItems count="2">
    <i>
      <x v="9"/>
    </i>
    <i t="grand">
      <x/>
    </i>
  </rowItems>
  <colItems count="1">
    <i/>
  </colItems>
  <dataFields count="1">
    <dataField name="Sum of Credit" fld="3" baseField="0" baseItem="0" numFmtId="166"/>
  </dataFields>
  <formats count="6">
    <format dxfId="215">
      <pivotArea type="all" dataOnly="0" outline="0" fieldPosition="0"/>
    </format>
    <format dxfId="214">
      <pivotArea outline="0" collapsedLevelsAreSubtotals="1" fieldPosition="0"/>
    </format>
    <format dxfId="213">
      <pivotArea field="8" type="button" dataOnly="0" labelOnly="1" outline="0" axis="axisRow" fieldPosition="0"/>
    </format>
    <format dxfId="212">
      <pivotArea dataOnly="0" labelOnly="1" fieldPosition="0">
        <references count="1">
          <reference field="8" count="0"/>
        </references>
      </pivotArea>
    </format>
    <format dxfId="211">
      <pivotArea dataOnly="0" labelOnly="1" grandRow="1" outline="0" fieldPosition="0"/>
    </format>
    <format dxfId="210">
      <pivotArea dataOnly="0" labelOnly="1" outline="0" axis="axisValues"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 xr10:uid="{829681D2-3CF7-46FF-B18A-DE1B44430461}" sourceName="[Table1].[Month Number]">
  <data>
    <olap pivotCacheId="835075973">
      <levels count="2">
        <level uniqueName="[Table1].[Month Number].[(All)]" sourceCaption="(All)" count="0"/>
        <level uniqueName="[Table1].[Month Number].[Month Number]" sourceCaption="Month Number" count="10" sortOrder="ascending">
          <ranges>
            <range startItem="0">
              <i n="[Table1].[Month Number].&amp;[Apr]" c="Apr"/>
              <i n="[Table1].[Month Number].&amp;[Aug]" c="Aug"/>
              <i n="[Table1].[Month Number].&amp;[Feb]" c="Feb"/>
              <i n="[Table1].[Month Number].&amp;[Jan]" c="Jan"/>
              <i n="[Table1].[Month Number].&amp;[Jul]" c="Jul"/>
              <i n="[Table1].[Month Number].&amp;[Jun]" c="Jun"/>
              <i n="[Table1].[Month Number].&amp;[Mar]" c="Mar"/>
              <i n="[Table1].[Month Number].&amp;[May]" c="May"/>
              <i n="[Table1].[Month Number].&amp;[Oct]" c="Oct"/>
              <i n="[Table1].[Month Number].&amp;[Sep]" c="Sep"/>
            </range>
          </ranges>
        </level>
      </levels>
      <selections count="1">
        <selection n="[Table1].[Month Number].&amp;[Feb]"/>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rt_date" xr10:uid="{88504789-0CF1-4713-A36A-5E07B5CBB646}" sourceName="short date">
  <pivotTables>
    <pivotTable tabId="4" name="PivotTable4"/>
    <pivotTable tabId="4" name="PivotTable1"/>
    <pivotTable tabId="4" name="PivotTable2"/>
    <pivotTable tabId="4" name="PivotTable3"/>
    <pivotTable tabId="4" name="PivotTable5"/>
    <pivotTable tabId="4" name="PivotTable7"/>
    <pivotTable tabId="4" name="PivotTable8"/>
    <pivotTable tabId="4" name="PivotTable9"/>
  </pivotTables>
  <data>
    <tabular pivotCacheId="827643025">
      <items count="10">
        <i x="0"/>
        <i x="1"/>
        <i x="2"/>
        <i x="3"/>
        <i x="4"/>
        <i x="5"/>
        <i x="6"/>
        <i x="7"/>
        <i x="8"/>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xr10:uid="{0F53CB34-965F-44F5-AC59-A12B9CBA9E12}" cache="Slicer_Month_Number" caption="Month Number" showCaption="0"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rt date" xr10:uid="{EE3DA174-8A40-4AA6-9C22-7C8C91857076}" cache="Slicer_short_date" caption="short date" showCaption="0"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E01864-7C1F-46BD-AC08-9B5A54949B85}" name="Table1" displayName="Table1" ref="A1:K487" totalsRowShown="0">
  <autoFilter ref="A1:K487" xr:uid="{F5E01864-7C1F-46BD-AC08-9B5A54949B85}"/>
  <tableColumns count="11">
    <tableColumn id="1" xr3:uid="{77537EBA-F0D9-401B-8519-443523647CC6}" name="Date" dataDxfId="222"/>
    <tableColumn id="2" xr3:uid="{E422E586-4620-47BE-991A-06E97BC96875}" name="Description"/>
    <tableColumn id="3" xr3:uid="{47CC51B4-966A-4A4A-A6D7-D29781C27F4D}" name="Debit" dataDxfId="221"/>
    <tableColumn id="4" xr3:uid="{58F667D0-C81A-4A56-B345-BBBFDD2D8CBC}" name="Credit" dataDxfId="220"/>
    <tableColumn id="5" xr3:uid="{904A20BD-2B3A-4A82-A479-02D2B0A8EDC6}" name="Sub-category"/>
    <tableColumn id="6" xr3:uid="{1884C13B-2BA2-458A-A649-E1AF570D9906}" name="Category"/>
    <tableColumn id="7" xr3:uid="{972B6B52-3B2F-43F7-8017-FA85D821BE69}" name="Category Type"/>
    <tableColumn id="12" xr3:uid="{AD01C4DA-EF37-4EF4-A636-2A5A5F137FEC}" name="short date" dataDxfId="219">
      <calculatedColumnFormula>TEXT(Table1[[#This Row],[Date]],"MMM")</calculatedColumnFormula>
    </tableColumn>
    <tableColumn id="8" xr3:uid="{475E0F21-5C67-4397-938C-7CCCD68141EC}" name="Month Number" dataDxfId="218">
      <calculatedColumnFormula>MONTH(Table1[[#This Row],[Date]])</calculatedColumnFormula>
    </tableColumn>
    <tableColumn id="9" xr3:uid="{CDE6552D-799B-4EA7-8FE3-52611A9C5105}" name="Week Day" dataDxfId="217">
      <calculatedColumnFormula>TEXT(Table1[[#This Row],[Date]],"ddd")</calculatedColumnFormula>
    </tableColumn>
    <tableColumn id="10" xr3:uid="{868E919D-5A6E-4EF6-A491-0111F384666C}" name="Net Amount" dataDxfId="216">
      <calculatedColumnFormula>Table1[[#This Row],[Credit]]-Table1[[#This Row],[Debit]]</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75A0-72B7-444B-AF36-E14FDA155B79}">
  <dimension ref="A1:K487"/>
  <sheetViews>
    <sheetView topLeftCell="A2" workbookViewId="0">
      <selection activeCell="H1" sqref="H1"/>
    </sheetView>
  </sheetViews>
  <sheetFormatPr defaultRowHeight="15" x14ac:dyDescent="0.25"/>
  <cols>
    <col min="1" max="1" width="13.42578125" customWidth="1"/>
    <col min="2" max="2" width="20.5703125" bestFit="1" customWidth="1"/>
    <col min="3" max="3" width="13.5703125" style="25" customWidth="1"/>
    <col min="4" max="4" width="10.7109375" style="25" customWidth="1"/>
    <col min="5" max="5" width="18" customWidth="1"/>
    <col min="6" max="6" width="14.140625" customWidth="1"/>
    <col min="7" max="8" width="15.7109375" customWidth="1"/>
    <col min="9" max="9" width="17.140625" bestFit="1" customWidth="1"/>
    <col min="10" max="10" width="12.28515625" bestFit="1" customWidth="1"/>
    <col min="11" max="11" width="14.140625" bestFit="1" customWidth="1"/>
  </cols>
  <sheetData>
    <row r="1" spans="1:11" x14ac:dyDescent="0.25">
      <c r="A1" t="s">
        <v>0</v>
      </c>
      <c r="B1" t="s">
        <v>1</v>
      </c>
      <c r="C1" s="25" t="s">
        <v>2</v>
      </c>
      <c r="D1" s="25" t="s">
        <v>3</v>
      </c>
      <c r="E1" t="s">
        <v>4</v>
      </c>
      <c r="F1" t="s">
        <v>5</v>
      </c>
      <c r="G1" t="s">
        <v>6</v>
      </c>
      <c r="H1" t="s">
        <v>113</v>
      </c>
      <c r="I1" t="s">
        <v>7</v>
      </c>
      <c r="J1" t="s">
        <v>8</v>
      </c>
      <c r="K1" t="s">
        <v>9</v>
      </c>
    </row>
    <row r="2" spans="1:11" x14ac:dyDescent="0.25">
      <c r="A2" s="1">
        <v>44200</v>
      </c>
      <c r="B2" t="s">
        <v>10</v>
      </c>
      <c r="D2" s="25">
        <v>5000</v>
      </c>
      <c r="E2" t="s">
        <v>11</v>
      </c>
      <c r="F2" t="s">
        <v>12</v>
      </c>
      <c r="G2" t="s">
        <v>13</v>
      </c>
      <c r="H2" t="str">
        <f>TEXT(Table1[[#This Row],[Date]],"MMM")</f>
        <v>Jan</v>
      </c>
      <c r="I2">
        <f>MONTH(Table1[[#This Row],[Date]])</f>
        <v>1</v>
      </c>
      <c r="J2" t="str">
        <f>TEXT(Table1[[#This Row],[Date]],"ddd")</f>
        <v>Mon</v>
      </c>
      <c r="K2" s="2">
        <f>Table1[[#This Row],[Credit]]-Table1[[#This Row],[Debit]]</f>
        <v>5000</v>
      </c>
    </row>
    <row r="3" spans="1:11" x14ac:dyDescent="0.25">
      <c r="A3" s="1">
        <v>44200</v>
      </c>
      <c r="B3" t="s">
        <v>14</v>
      </c>
      <c r="C3" s="25">
        <v>5</v>
      </c>
      <c r="E3" t="s">
        <v>15</v>
      </c>
      <c r="F3" t="s">
        <v>16</v>
      </c>
      <c r="G3" t="s">
        <v>17</v>
      </c>
      <c r="H3" t="str">
        <f>TEXT(Table1[[#This Row],[Date]],"MMM")</f>
        <v>Jan</v>
      </c>
      <c r="I3">
        <f>MONTH(Table1[[#This Row],[Date]])</f>
        <v>1</v>
      </c>
      <c r="J3" t="str">
        <f>TEXT(Table1[[#This Row],[Date]],"ddd")</f>
        <v>Mon</v>
      </c>
      <c r="K3" s="2">
        <f>Table1[[#This Row],[Credit]]-Table1[[#This Row],[Debit]]</f>
        <v>-5</v>
      </c>
    </row>
    <row r="4" spans="1:11" x14ac:dyDescent="0.25">
      <c r="A4" s="1">
        <v>44201</v>
      </c>
      <c r="B4" t="s">
        <v>18</v>
      </c>
      <c r="C4" s="25">
        <v>900</v>
      </c>
      <c r="E4" t="s">
        <v>19</v>
      </c>
      <c r="F4" t="s">
        <v>20</v>
      </c>
      <c r="G4" t="s">
        <v>17</v>
      </c>
      <c r="H4" t="str">
        <f>TEXT(Table1[[#This Row],[Date]],"MMM")</f>
        <v>Jan</v>
      </c>
      <c r="I4">
        <f>MONTH(Table1[[#This Row],[Date]])</f>
        <v>1</v>
      </c>
      <c r="J4" t="str">
        <f>TEXT(Table1[[#This Row],[Date]],"ddd")</f>
        <v>Tue</v>
      </c>
      <c r="K4" s="2">
        <f>Table1[[#This Row],[Credit]]-Table1[[#This Row],[Debit]]</f>
        <v>-900</v>
      </c>
    </row>
    <row r="5" spans="1:11" x14ac:dyDescent="0.25">
      <c r="A5" s="1">
        <v>44201</v>
      </c>
      <c r="B5" t="s">
        <v>21</v>
      </c>
      <c r="C5" s="25">
        <v>150</v>
      </c>
      <c r="E5" t="s">
        <v>22</v>
      </c>
      <c r="F5" t="s">
        <v>23</v>
      </c>
      <c r="G5" t="s">
        <v>17</v>
      </c>
      <c r="H5" t="str">
        <f>TEXT(Table1[[#This Row],[Date]],"MMM")</f>
        <v>Jan</v>
      </c>
      <c r="I5">
        <f>MONTH(Table1[[#This Row],[Date]])</f>
        <v>1</v>
      </c>
      <c r="J5" t="str">
        <f>TEXT(Table1[[#This Row],[Date]],"ddd")</f>
        <v>Tue</v>
      </c>
      <c r="K5" s="2">
        <f>Table1[[#This Row],[Credit]]-Table1[[#This Row],[Debit]]</f>
        <v>-150</v>
      </c>
    </row>
    <row r="6" spans="1:11" x14ac:dyDescent="0.25">
      <c r="A6" s="1">
        <v>44201</v>
      </c>
      <c r="B6" t="s">
        <v>14</v>
      </c>
      <c r="C6" s="25">
        <v>5</v>
      </c>
      <c r="E6" t="s">
        <v>15</v>
      </c>
      <c r="F6" t="s">
        <v>16</v>
      </c>
      <c r="G6" t="s">
        <v>17</v>
      </c>
      <c r="H6" t="str">
        <f>TEXT(Table1[[#This Row],[Date]],"MMM")</f>
        <v>Jan</v>
      </c>
      <c r="I6">
        <f>MONTH(Table1[[#This Row],[Date]])</f>
        <v>1</v>
      </c>
      <c r="J6" t="str">
        <f>TEXT(Table1[[#This Row],[Date]],"ddd")</f>
        <v>Tue</v>
      </c>
      <c r="K6" s="2">
        <f>Table1[[#This Row],[Credit]]-Table1[[#This Row],[Debit]]</f>
        <v>-5</v>
      </c>
    </row>
    <row r="7" spans="1:11" x14ac:dyDescent="0.25">
      <c r="A7" s="1">
        <v>44202</v>
      </c>
      <c r="B7" t="s">
        <v>14</v>
      </c>
      <c r="C7" s="25">
        <v>5</v>
      </c>
      <c r="E7" t="s">
        <v>15</v>
      </c>
      <c r="F7" t="s">
        <v>16</v>
      </c>
      <c r="G7" t="s">
        <v>17</v>
      </c>
      <c r="H7" t="str">
        <f>TEXT(Table1[[#This Row],[Date]],"MMM")</f>
        <v>Jan</v>
      </c>
      <c r="I7">
        <f>MONTH(Table1[[#This Row],[Date]])</f>
        <v>1</v>
      </c>
      <c r="J7" t="str">
        <f>TEXT(Table1[[#This Row],[Date]],"ddd")</f>
        <v>Wed</v>
      </c>
      <c r="K7" s="2">
        <f>Table1[[#This Row],[Credit]]-Table1[[#This Row],[Debit]]</f>
        <v>-5</v>
      </c>
    </row>
    <row r="8" spans="1:11" x14ac:dyDescent="0.25">
      <c r="A8" s="1">
        <v>44203</v>
      </c>
      <c r="B8" t="s">
        <v>14</v>
      </c>
      <c r="C8" s="25">
        <v>5</v>
      </c>
      <c r="E8" t="s">
        <v>15</v>
      </c>
      <c r="F8" t="s">
        <v>16</v>
      </c>
      <c r="G8" t="s">
        <v>17</v>
      </c>
      <c r="H8" t="str">
        <f>TEXT(Table1[[#This Row],[Date]],"MMM")</f>
        <v>Jan</v>
      </c>
      <c r="I8">
        <f>MONTH(Table1[[#This Row],[Date]])</f>
        <v>1</v>
      </c>
      <c r="J8" t="str">
        <f>TEXT(Table1[[#This Row],[Date]],"ddd")</f>
        <v>Thu</v>
      </c>
      <c r="K8" s="2">
        <f>Table1[[#This Row],[Credit]]-Table1[[#This Row],[Debit]]</f>
        <v>-5</v>
      </c>
    </row>
    <row r="9" spans="1:11" x14ac:dyDescent="0.25">
      <c r="A9" s="1">
        <v>44204</v>
      </c>
      <c r="B9" t="s">
        <v>14</v>
      </c>
      <c r="C9" s="25">
        <v>5</v>
      </c>
      <c r="E9" t="s">
        <v>15</v>
      </c>
      <c r="F9" t="s">
        <v>16</v>
      </c>
      <c r="G9" t="s">
        <v>17</v>
      </c>
      <c r="H9" t="str">
        <f>TEXT(Table1[[#This Row],[Date]],"MMM")</f>
        <v>Jan</v>
      </c>
      <c r="I9">
        <f>MONTH(Table1[[#This Row],[Date]])</f>
        <v>1</v>
      </c>
      <c r="J9" t="str">
        <f>TEXT(Table1[[#This Row],[Date]],"ddd")</f>
        <v>Fri</v>
      </c>
      <c r="K9" s="2">
        <f>Table1[[#This Row],[Credit]]-Table1[[#This Row],[Debit]]</f>
        <v>-5</v>
      </c>
    </row>
    <row r="10" spans="1:11" x14ac:dyDescent="0.25">
      <c r="A10" s="1">
        <v>44204</v>
      </c>
      <c r="B10" t="s">
        <v>24</v>
      </c>
      <c r="C10" s="25">
        <v>155</v>
      </c>
      <c r="E10" t="s">
        <v>25</v>
      </c>
      <c r="F10" t="s">
        <v>20</v>
      </c>
      <c r="G10" t="s">
        <v>17</v>
      </c>
      <c r="H10" t="str">
        <f>TEXT(Table1[[#This Row],[Date]],"MMM")</f>
        <v>Jan</v>
      </c>
      <c r="I10">
        <f>MONTH(Table1[[#This Row],[Date]])</f>
        <v>1</v>
      </c>
      <c r="J10" t="str">
        <f>TEXT(Table1[[#This Row],[Date]],"ddd")</f>
        <v>Fri</v>
      </c>
      <c r="K10" s="2">
        <f>Table1[[#This Row],[Credit]]-Table1[[#This Row],[Debit]]</f>
        <v>-155</v>
      </c>
    </row>
    <row r="11" spans="1:11" x14ac:dyDescent="0.25">
      <c r="A11" s="1">
        <v>44207</v>
      </c>
      <c r="B11" t="s">
        <v>26</v>
      </c>
      <c r="C11" s="25">
        <v>50</v>
      </c>
      <c r="E11" t="s">
        <v>27</v>
      </c>
      <c r="F11" t="s">
        <v>20</v>
      </c>
      <c r="G11" t="s">
        <v>17</v>
      </c>
      <c r="H11" t="str">
        <f>TEXT(Table1[[#This Row],[Date]],"MMM")</f>
        <v>Jan</v>
      </c>
      <c r="I11">
        <f>MONTH(Table1[[#This Row],[Date]])</f>
        <v>1</v>
      </c>
      <c r="J11" t="str">
        <f>TEXT(Table1[[#This Row],[Date]],"ddd")</f>
        <v>Mon</v>
      </c>
      <c r="K11" s="2">
        <f>Table1[[#This Row],[Credit]]-Table1[[#This Row],[Debit]]</f>
        <v>-50</v>
      </c>
    </row>
    <row r="12" spans="1:11" x14ac:dyDescent="0.25">
      <c r="A12" s="1">
        <v>44207</v>
      </c>
      <c r="B12" t="s">
        <v>14</v>
      </c>
      <c r="C12" s="25">
        <v>5</v>
      </c>
      <c r="E12" t="s">
        <v>15</v>
      </c>
      <c r="F12" t="s">
        <v>16</v>
      </c>
      <c r="G12" t="s">
        <v>17</v>
      </c>
      <c r="H12" t="str">
        <f>TEXT(Table1[[#This Row],[Date]],"MMM")</f>
        <v>Jan</v>
      </c>
      <c r="I12">
        <f>MONTH(Table1[[#This Row],[Date]])</f>
        <v>1</v>
      </c>
      <c r="J12" t="str">
        <f>TEXT(Table1[[#This Row],[Date]],"ddd")</f>
        <v>Mon</v>
      </c>
      <c r="K12" s="2">
        <f>Table1[[#This Row],[Credit]]-Table1[[#This Row],[Debit]]</f>
        <v>-5</v>
      </c>
    </row>
    <row r="13" spans="1:11" x14ac:dyDescent="0.25">
      <c r="A13" s="1">
        <v>44208</v>
      </c>
      <c r="B13" t="s">
        <v>14</v>
      </c>
      <c r="C13" s="25">
        <v>5</v>
      </c>
      <c r="E13" t="s">
        <v>15</v>
      </c>
      <c r="F13" t="s">
        <v>16</v>
      </c>
      <c r="G13" t="s">
        <v>17</v>
      </c>
      <c r="H13" t="str">
        <f>TEXT(Table1[[#This Row],[Date]],"MMM")</f>
        <v>Jan</v>
      </c>
      <c r="I13">
        <f>MONTH(Table1[[#This Row],[Date]])</f>
        <v>1</v>
      </c>
      <c r="J13" t="str">
        <f>TEXT(Table1[[#This Row],[Date]],"ddd")</f>
        <v>Tue</v>
      </c>
      <c r="K13" s="2">
        <f>Table1[[#This Row],[Credit]]-Table1[[#This Row],[Debit]]</f>
        <v>-5</v>
      </c>
    </row>
    <row r="14" spans="1:11" x14ac:dyDescent="0.25">
      <c r="A14" s="1">
        <v>44209</v>
      </c>
      <c r="B14" t="s">
        <v>28</v>
      </c>
      <c r="C14" s="25">
        <v>77</v>
      </c>
      <c r="E14" t="s">
        <v>15</v>
      </c>
      <c r="F14" t="s">
        <v>16</v>
      </c>
      <c r="G14" t="s">
        <v>17</v>
      </c>
      <c r="H14" t="str">
        <f>TEXT(Table1[[#This Row],[Date]],"MMM")</f>
        <v>Jan</v>
      </c>
      <c r="I14">
        <f>MONTH(Table1[[#This Row],[Date]])</f>
        <v>1</v>
      </c>
      <c r="J14" t="str">
        <f>TEXT(Table1[[#This Row],[Date]],"ddd")</f>
        <v>Wed</v>
      </c>
      <c r="K14" s="2">
        <f>Table1[[#This Row],[Credit]]-Table1[[#This Row],[Debit]]</f>
        <v>-77</v>
      </c>
    </row>
    <row r="15" spans="1:11" x14ac:dyDescent="0.25">
      <c r="A15" s="1">
        <v>44209</v>
      </c>
      <c r="B15" t="s">
        <v>14</v>
      </c>
      <c r="C15" s="25">
        <v>5</v>
      </c>
      <c r="E15" t="s">
        <v>15</v>
      </c>
      <c r="F15" t="s">
        <v>16</v>
      </c>
      <c r="G15" t="s">
        <v>17</v>
      </c>
      <c r="H15" t="str">
        <f>TEXT(Table1[[#This Row],[Date]],"MMM")</f>
        <v>Jan</v>
      </c>
      <c r="I15">
        <f>MONTH(Table1[[#This Row],[Date]])</f>
        <v>1</v>
      </c>
      <c r="J15" t="str">
        <f>TEXT(Table1[[#This Row],[Date]],"ddd")</f>
        <v>Wed</v>
      </c>
      <c r="K15" s="2">
        <f>Table1[[#This Row],[Credit]]-Table1[[#This Row],[Debit]]</f>
        <v>-5</v>
      </c>
    </row>
    <row r="16" spans="1:11" x14ac:dyDescent="0.25">
      <c r="A16" s="1">
        <v>44210</v>
      </c>
      <c r="B16" t="s">
        <v>14</v>
      </c>
      <c r="C16" s="25">
        <v>5</v>
      </c>
      <c r="E16" t="s">
        <v>15</v>
      </c>
      <c r="F16" t="s">
        <v>16</v>
      </c>
      <c r="G16" t="s">
        <v>17</v>
      </c>
      <c r="H16" t="str">
        <f>TEXT(Table1[[#This Row],[Date]],"MMM")</f>
        <v>Jan</v>
      </c>
      <c r="I16">
        <f>MONTH(Table1[[#This Row],[Date]])</f>
        <v>1</v>
      </c>
      <c r="J16" t="str">
        <f>TEXT(Table1[[#This Row],[Date]],"ddd")</f>
        <v>Thu</v>
      </c>
      <c r="K16" s="2">
        <f>Table1[[#This Row],[Credit]]-Table1[[#This Row],[Debit]]</f>
        <v>-5</v>
      </c>
    </row>
    <row r="17" spans="1:11" x14ac:dyDescent="0.25">
      <c r="A17" s="1">
        <v>44211</v>
      </c>
      <c r="B17" t="s">
        <v>24</v>
      </c>
      <c r="C17" s="25">
        <v>135</v>
      </c>
      <c r="E17" t="s">
        <v>25</v>
      </c>
      <c r="F17" t="s">
        <v>20</v>
      </c>
      <c r="G17" t="s">
        <v>17</v>
      </c>
      <c r="H17" t="str">
        <f>TEXT(Table1[[#This Row],[Date]],"MMM")</f>
        <v>Jan</v>
      </c>
      <c r="I17">
        <f>MONTH(Table1[[#This Row],[Date]])</f>
        <v>1</v>
      </c>
      <c r="J17" t="str">
        <f>TEXT(Table1[[#This Row],[Date]],"ddd")</f>
        <v>Fri</v>
      </c>
      <c r="K17" s="2">
        <f>Table1[[#This Row],[Credit]]-Table1[[#This Row],[Debit]]</f>
        <v>-135</v>
      </c>
    </row>
    <row r="18" spans="1:11" x14ac:dyDescent="0.25">
      <c r="A18" s="1">
        <v>44211</v>
      </c>
      <c r="B18" t="s">
        <v>14</v>
      </c>
      <c r="C18" s="25">
        <v>5</v>
      </c>
      <c r="E18" t="s">
        <v>15</v>
      </c>
      <c r="F18" t="s">
        <v>16</v>
      </c>
      <c r="G18" t="s">
        <v>17</v>
      </c>
      <c r="H18" t="str">
        <f>TEXT(Table1[[#This Row],[Date]],"MMM")</f>
        <v>Jan</v>
      </c>
      <c r="I18">
        <f>MONTH(Table1[[#This Row],[Date]])</f>
        <v>1</v>
      </c>
      <c r="J18" t="str">
        <f>TEXT(Table1[[#This Row],[Date]],"ddd")</f>
        <v>Fri</v>
      </c>
      <c r="K18" s="2">
        <f>Table1[[#This Row],[Credit]]-Table1[[#This Row],[Debit]]</f>
        <v>-5</v>
      </c>
    </row>
    <row r="19" spans="1:11" x14ac:dyDescent="0.25">
      <c r="A19" s="1">
        <v>44212</v>
      </c>
      <c r="B19" t="s">
        <v>14</v>
      </c>
      <c r="C19" s="25">
        <v>5</v>
      </c>
      <c r="E19" t="s">
        <v>15</v>
      </c>
      <c r="F19" t="s">
        <v>16</v>
      </c>
      <c r="G19" t="s">
        <v>17</v>
      </c>
      <c r="H19" t="str">
        <f>TEXT(Table1[[#This Row],[Date]],"MMM")</f>
        <v>Jan</v>
      </c>
      <c r="I19">
        <f>MONTH(Table1[[#This Row],[Date]])</f>
        <v>1</v>
      </c>
      <c r="J19" t="str">
        <f>TEXT(Table1[[#This Row],[Date]],"ddd")</f>
        <v>Sat</v>
      </c>
      <c r="K19" s="2">
        <f>Table1[[#This Row],[Credit]]-Table1[[#This Row],[Debit]]</f>
        <v>-5</v>
      </c>
    </row>
    <row r="20" spans="1:11" x14ac:dyDescent="0.25">
      <c r="A20" s="1">
        <v>44212</v>
      </c>
      <c r="B20" t="s">
        <v>29</v>
      </c>
      <c r="C20" s="25">
        <v>40</v>
      </c>
      <c r="E20" t="s">
        <v>30</v>
      </c>
      <c r="F20" t="s">
        <v>31</v>
      </c>
      <c r="G20" t="s">
        <v>17</v>
      </c>
      <c r="H20" t="str">
        <f>TEXT(Table1[[#This Row],[Date]],"MMM")</f>
        <v>Jan</v>
      </c>
      <c r="I20">
        <f>MONTH(Table1[[#This Row],[Date]])</f>
        <v>1</v>
      </c>
      <c r="J20" t="str">
        <f>TEXT(Table1[[#This Row],[Date]],"ddd")</f>
        <v>Sat</v>
      </c>
      <c r="K20" s="2">
        <f>Table1[[#This Row],[Credit]]-Table1[[#This Row],[Debit]]</f>
        <v>-40</v>
      </c>
    </row>
    <row r="21" spans="1:11" x14ac:dyDescent="0.25">
      <c r="A21" s="1">
        <v>44212</v>
      </c>
      <c r="B21" t="s">
        <v>32</v>
      </c>
      <c r="C21" s="25">
        <v>98</v>
      </c>
      <c r="E21" t="s">
        <v>33</v>
      </c>
      <c r="F21" t="s">
        <v>31</v>
      </c>
      <c r="G21" t="s">
        <v>17</v>
      </c>
      <c r="H21" t="str">
        <f>TEXT(Table1[[#This Row],[Date]],"MMM")</f>
        <v>Jan</v>
      </c>
      <c r="I21">
        <f>MONTH(Table1[[#This Row],[Date]])</f>
        <v>1</v>
      </c>
      <c r="J21" t="str">
        <f>TEXT(Table1[[#This Row],[Date]],"ddd")</f>
        <v>Sat</v>
      </c>
      <c r="K21" s="2">
        <f>Table1[[#This Row],[Credit]]-Table1[[#This Row],[Debit]]</f>
        <v>-98</v>
      </c>
    </row>
    <row r="22" spans="1:11" x14ac:dyDescent="0.25">
      <c r="A22" s="1">
        <v>44212</v>
      </c>
      <c r="B22" t="s">
        <v>34</v>
      </c>
      <c r="C22" s="25">
        <v>52</v>
      </c>
      <c r="E22" t="s">
        <v>35</v>
      </c>
      <c r="F22" t="s">
        <v>16</v>
      </c>
      <c r="G22" t="s">
        <v>17</v>
      </c>
      <c r="H22" t="str">
        <f>TEXT(Table1[[#This Row],[Date]],"MMM")</f>
        <v>Jan</v>
      </c>
      <c r="I22">
        <f>MONTH(Table1[[#This Row],[Date]])</f>
        <v>1</v>
      </c>
      <c r="J22" t="str">
        <f>TEXT(Table1[[#This Row],[Date]],"ddd")</f>
        <v>Sat</v>
      </c>
      <c r="K22" s="2">
        <f>Table1[[#This Row],[Credit]]-Table1[[#This Row],[Debit]]</f>
        <v>-52</v>
      </c>
    </row>
    <row r="23" spans="1:11" x14ac:dyDescent="0.25">
      <c r="A23" s="1">
        <v>44213</v>
      </c>
      <c r="B23" t="s">
        <v>36</v>
      </c>
      <c r="C23" s="25">
        <v>28</v>
      </c>
      <c r="E23" t="s">
        <v>37</v>
      </c>
      <c r="F23" t="s">
        <v>23</v>
      </c>
      <c r="G23" t="s">
        <v>17</v>
      </c>
      <c r="H23" t="str">
        <f>TEXT(Table1[[#This Row],[Date]],"MMM")</f>
        <v>Jan</v>
      </c>
      <c r="I23">
        <f>MONTH(Table1[[#This Row],[Date]])</f>
        <v>1</v>
      </c>
      <c r="J23" t="str">
        <f>TEXT(Table1[[#This Row],[Date]],"ddd")</f>
        <v>Sun</v>
      </c>
      <c r="K23" s="2">
        <f>Table1[[#This Row],[Credit]]-Table1[[#This Row],[Debit]]</f>
        <v>-28</v>
      </c>
    </row>
    <row r="24" spans="1:11" x14ac:dyDescent="0.25">
      <c r="A24" s="1">
        <v>44214</v>
      </c>
      <c r="B24" t="s">
        <v>38</v>
      </c>
      <c r="D24" s="25">
        <v>4500</v>
      </c>
      <c r="E24" t="s">
        <v>39</v>
      </c>
      <c r="F24" t="s">
        <v>40</v>
      </c>
      <c r="G24" t="s">
        <v>13</v>
      </c>
      <c r="H24" t="str">
        <f>TEXT(Table1[[#This Row],[Date]],"MMM")</f>
        <v>Jan</v>
      </c>
      <c r="I24">
        <f>MONTH(Table1[[#This Row],[Date]])</f>
        <v>1</v>
      </c>
      <c r="J24" t="str">
        <f>TEXT(Table1[[#This Row],[Date]],"ddd")</f>
        <v>Mon</v>
      </c>
      <c r="K24" s="2">
        <f>Table1[[#This Row],[Credit]]-Table1[[#This Row],[Debit]]</f>
        <v>4500</v>
      </c>
    </row>
    <row r="25" spans="1:11" x14ac:dyDescent="0.25">
      <c r="A25" s="1">
        <v>44214</v>
      </c>
      <c r="B25" t="s">
        <v>14</v>
      </c>
      <c r="C25" s="25">
        <v>5</v>
      </c>
      <c r="E25" t="s">
        <v>15</v>
      </c>
      <c r="F25" t="s">
        <v>16</v>
      </c>
      <c r="G25" t="s">
        <v>17</v>
      </c>
      <c r="H25" t="str">
        <f>TEXT(Table1[[#This Row],[Date]],"MMM")</f>
        <v>Jan</v>
      </c>
      <c r="I25">
        <f>MONTH(Table1[[#This Row],[Date]])</f>
        <v>1</v>
      </c>
      <c r="J25" t="str">
        <f>TEXT(Table1[[#This Row],[Date]],"ddd")</f>
        <v>Mon</v>
      </c>
      <c r="K25" s="2">
        <f>Table1[[#This Row],[Credit]]-Table1[[#This Row],[Debit]]</f>
        <v>-5</v>
      </c>
    </row>
    <row r="26" spans="1:11" x14ac:dyDescent="0.25">
      <c r="A26" s="1">
        <v>44215</v>
      </c>
      <c r="B26" t="s">
        <v>14</v>
      </c>
      <c r="C26" s="25">
        <v>5</v>
      </c>
      <c r="E26" t="s">
        <v>15</v>
      </c>
      <c r="F26" t="s">
        <v>16</v>
      </c>
      <c r="G26" t="s">
        <v>17</v>
      </c>
      <c r="H26" t="str">
        <f>TEXT(Table1[[#This Row],[Date]],"MMM")</f>
        <v>Jan</v>
      </c>
      <c r="I26">
        <f>MONTH(Table1[[#This Row],[Date]])</f>
        <v>1</v>
      </c>
      <c r="J26" t="str">
        <f>TEXT(Table1[[#This Row],[Date]],"ddd")</f>
        <v>Tue</v>
      </c>
      <c r="K26" s="2">
        <f>Table1[[#This Row],[Credit]]-Table1[[#This Row],[Debit]]</f>
        <v>-5</v>
      </c>
    </row>
    <row r="27" spans="1:11" x14ac:dyDescent="0.25">
      <c r="A27" s="1">
        <v>44215</v>
      </c>
      <c r="B27" t="s">
        <v>38</v>
      </c>
      <c r="D27" s="25">
        <v>4500</v>
      </c>
      <c r="E27" t="s">
        <v>41</v>
      </c>
      <c r="F27" t="s">
        <v>40</v>
      </c>
      <c r="G27" t="s">
        <v>13</v>
      </c>
      <c r="H27" t="str">
        <f>TEXT(Table1[[#This Row],[Date]],"MMM")</f>
        <v>Jan</v>
      </c>
      <c r="I27">
        <f>MONTH(Table1[[#This Row],[Date]])</f>
        <v>1</v>
      </c>
      <c r="J27" t="str">
        <f>TEXT(Table1[[#This Row],[Date]],"ddd")</f>
        <v>Tue</v>
      </c>
      <c r="K27" s="2">
        <f>Table1[[#This Row],[Credit]]-Table1[[#This Row],[Debit]]</f>
        <v>4500</v>
      </c>
    </row>
    <row r="28" spans="1:11" x14ac:dyDescent="0.25">
      <c r="A28" s="1">
        <v>44215</v>
      </c>
      <c r="B28" t="s">
        <v>42</v>
      </c>
      <c r="C28" s="25">
        <v>40</v>
      </c>
      <c r="E28" t="s">
        <v>42</v>
      </c>
      <c r="F28" t="s">
        <v>20</v>
      </c>
      <c r="G28" t="s">
        <v>17</v>
      </c>
      <c r="H28" t="str">
        <f>TEXT(Table1[[#This Row],[Date]],"MMM")</f>
        <v>Jan</v>
      </c>
      <c r="I28">
        <f>MONTH(Table1[[#This Row],[Date]])</f>
        <v>1</v>
      </c>
      <c r="J28" t="str">
        <f>TEXT(Table1[[#This Row],[Date]],"ddd")</f>
        <v>Tue</v>
      </c>
      <c r="K28" s="2">
        <f>Table1[[#This Row],[Credit]]-Table1[[#This Row],[Debit]]</f>
        <v>-40</v>
      </c>
    </row>
    <row r="29" spans="1:11" x14ac:dyDescent="0.25">
      <c r="A29" s="1">
        <v>44216</v>
      </c>
      <c r="B29" t="s">
        <v>43</v>
      </c>
      <c r="C29" s="25">
        <v>45</v>
      </c>
      <c r="E29" t="s">
        <v>44</v>
      </c>
      <c r="F29" t="s">
        <v>31</v>
      </c>
      <c r="G29" t="s">
        <v>17</v>
      </c>
      <c r="H29" t="str">
        <f>TEXT(Table1[[#This Row],[Date]],"MMM")</f>
        <v>Jan</v>
      </c>
      <c r="I29">
        <f>MONTH(Table1[[#This Row],[Date]])</f>
        <v>1</v>
      </c>
      <c r="J29" t="str">
        <f>TEXT(Table1[[#This Row],[Date]],"ddd")</f>
        <v>Wed</v>
      </c>
      <c r="K29" s="2">
        <f>Table1[[#This Row],[Credit]]-Table1[[#This Row],[Debit]]</f>
        <v>-45</v>
      </c>
    </row>
    <row r="30" spans="1:11" x14ac:dyDescent="0.25">
      <c r="A30" s="1">
        <v>44216</v>
      </c>
      <c r="B30" t="s">
        <v>45</v>
      </c>
      <c r="C30" s="25">
        <v>32</v>
      </c>
      <c r="E30" t="s">
        <v>30</v>
      </c>
      <c r="F30" t="s">
        <v>31</v>
      </c>
      <c r="G30" t="s">
        <v>17</v>
      </c>
      <c r="H30" t="str">
        <f>TEXT(Table1[[#This Row],[Date]],"MMM")</f>
        <v>Jan</v>
      </c>
      <c r="I30">
        <f>MONTH(Table1[[#This Row],[Date]])</f>
        <v>1</v>
      </c>
      <c r="J30" t="str">
        <f>TEXT(Table1[[#This Row],[Date]],"ddd")</f>
        <v>Wed</v>
      </c>
      <c r="K30" s="2">
        <f>Table1[[#This Row],[Credit]]-Table1[[#This Row],[Debit]]</f>
        <v>-32</v>
      </c>
    </row>
    <row r="31" spans="1:11" x14ac:dyDescent="0.25">
      <c r="A31" s="1">
        <v>44216</v>
      </c>
      <c r="B31" t="s">
        <v>14</v>
      </c>
      <c r="C31" s="25">
        <v>5</v>
      </c>
      <c r="E31" t="s">
        <v>15</v>
      </c>
      <c r="F31" t="s">
        <v>16</v>
      </c>
      <c r="G31" t="s">
        <v>17</v>
      </c>
      <c r="H31" t="str">
        <f>TEXT(Table1[[#This Row],[Date]],"MMM")</f>
        <v>Jan</v>
      </c>
      <c r="I31">
        <f>MONTH(Table1[[#This Row],[Date]])</f>
        <v>1</v>
      </c>
      <c r="J31" t="str">
        <f>TEXT(Table1[[#This Row],[Date]],"ddd")</f>
        <v>Wed</v>
      </c>
      <c r="K31" s="2">
        <f>Table1[[#This Row],[Credit]]-Table1[[#This Row],[Debit]]</f>
        <v>-5</v>
      </c>
    </row>
    <row r="32" spans="1:11" x14ac:dyDescent="0.25">
      <c r="A32" s="1">
        <v>44217</v>
      </c>
      <c r="B32" t="s">
        <v>14</v>
      </c>
      <c r="C32" s="25">
        <v>5</v>
      </c>
      <c r="E32" t="s">
        <v>15</v>
      </c>
      <c r="F32" t="s">
        <v>16</v>
      </c>
      <c r="G32" t="s">
        <v>17</v>
      </c>
      <c r="H32" t="str">
        <f>TEXT(Table1[[#This Row],[Date]],"MMM")</f>
        <v>Jan</v>
      </c>
      <c r="I32">
        <f>MONTH(Table1[[#This Row],[Date]])</f>
        <v>1</v>
      </c>
      <c r="J32" t="str">
        <f>TEXT(Table1[[#This Row],[Date]],"ddd")</f>
        <v>Thu</v>
      </c>
      <c r="K32" s="2">
        <f>Table1[[#This Row],[Credit]]-Table1[[#This Row],[Debit]]</f>
        <v>-5</v>
      </c>
    </row>
    <row r="33" spans="1:11" x14ac:dyDescent="0.25">
      <c r="A33" s="1">
        <v>44218</v>
      </c>
      <c r="B33" t="s">
        <v>14</v>
      </c>
      <c r="C33" s="25">
        <v>5</v>
      </c>
      <c r="E33" t="s">
        <v>15</v>
      </c>
      <c r="F33" t="s">
        <v>16</v>
      </c>
      <c r="G33" t="s">
        <v>17</v>
      </c>
      <c r="H33" t="str">
        <f>TEXT(Table1[[#This Row],[Date]],"MMM")</f>
        <v>Jan</v>
      </c>
      <c r="I33">
        <f>MONTH(Table1[[#This Row],[Date]])</f>
        <v>1</v>
      </c>
      <c r="J33" t="str">
        <f>TEXT(Table1[[#This Row],[Date]],"ddd")</f>
        <v>Fri</v>
      </c>
      <c r="K33" s="2">
        <f>Table1[[#This Row],[Credit]]-Table1[[#This Row],[Debit]]</f>
        <v>-5</v>
      </c>
    </row>
    <row r="34" spans="1:11" x14ac:dyDescent="0.25">
      <c r="A34" s="1">
        <v>44218</v>
      </c>
      <c r="B34" t="s">
        <v>24</v>
      </c>
      <c r="C34" s="25">
        <v>170</v>
      </c>
      <c r="E34" t="s">
        <v>25</v>
      </c>
      <c r="F34" t="s">
        <v>20</v>
      </c>
      <c r="G34" t="s">
        <v>17</v>
      </c>
      <c r="H34" t="str">
        <f>TEXT(Table1[[#This Row],[Date]],"MMM")</f>
        <v>Jan</v>
      </c>
      <c r="I34">
        <f>MONTH(Table1[[#This Row],[Date]])</f>
        <v>1</v>
      </c>
      <c r="J34" t="str">
        <f>TEXT(Table1[[#This Row],[Date]],"ddd")</f>
        <v>Fri</v>
      </c>
      <c r="K34" s="2">
        <f>Table1[[#This Row],[Credit]]-Table1[[#This Row],[Debit]]</f>
        <v>-170</v>
      </c>
    </row>
    <row r="35" spans="1:11" x14ac:dyDescent="0.25">
      <c r="A35" s="1">
        <v>44219</v>
      </c>
      <c r="B35" t="s">
        <v>46</v>
      </c>
      <c r="C35" s="25">
        <v>37</v>
      </c>
      <c r="E35" t="s">
        <v>35</v>
      </c>
      <c r="F35" t="s">
        <v>16</v>
      </c>
      <c r="G35" t="s">
        <v>17</v>
      </c>
      <c r="H35" t="str">
        <f>TEXT(Table1[[#This Row],[Date]],"MMM")</f>
        <v>Jan</v>
      </c>
      <c r="I35">
        <f>MONTH(Table1[[#This Row],[Date]])</f>
        <v>1</v>
      </c>
      <c r="J35" t="str">
        <f>TEXT(Table1[[#This Row],[Date]],"ddd")</f>
        <v>Sat</v>
      </c>
      <c r="K35" s="2">
        <f>Table1[[#This Row],[Credit]]-Table1[[#This Row],[Debit]]</f>
        <v>-37</v>
      </c>
    </row>
    <row r="36" spans="1:11" x14ac:dyDescent="0.25">
      <c r="A36" s="1">
        <v>44220</v>
      </c>
      <c r="B36" t="s">
        <v>47</v>
      </c>
      <c r="C36" s="25">
        <v>12</v>
      </c>
      <c r="E36" t="s">
        <v>35</v>
      </c>
      <c r="F36" t="s">
        <v>16</v>
      </c>
      <c r="G36" t="s">
        <v>17</v>
      </c>
      <c r="H36" t="str">
        <f>TEXT(Table1[[#This Row],[Date]],"MMM")</f>
        <v>Jan</v>
      </c>
      <c r="I36">
        <f>MONTH(Table1[[#This Row],[Date]])</f>
        <v>1</v>
      </c>
      <c r="J36" t="str">
        <f>TEXT(Table1[[#This Row],[Date]],"ddd")</f>
        <v>Sun</v>
      </c>
      <c r="K36" s="2">
        <f>Table1[[#This Row],[Credit]]-Table1[[#This Row],[Debit]]</f>
        <v>-12</v>
      </c>
    </row>
    <row r="37" spans="1:11" x14ac:dyDescent="0.25">
      <c r="A37" s="1">
        <v>44221</v>
      </c>
      <c r="B37" t="s">
        <v>48</v>
      </c>
      <c r="C37" s="25">
        <v>55</v>
      </c>
      <c r="E37" t="s">
        <v>49</v>
      </c>
      <c r="F37" t="s">
        <v>50</v>
      </c>
      <c r="G37" t="s">
        <v>17</v>
      </c>
      <c r="H37" t="str">
        <f>TEXT(Table1[[#This Row],[Date]],"MMM")</f>
        <v>Jan</v>
      </c>
      <c r="I37">
        <f>MONTH(Table1[[#This Row],[Date]])</f>
        <v>1</v>
      </c>
      <c r="J37" t="str">
        <f>TEXT(Table1[[#This Row],[Date]],"ddd")</f>
        <v>Mon</v>
      </c>
      <c r="K37" s="2">
        <f>Table1[[#This Row],[Credit]]-Table1[[#This Row],[Debit]]</f>
        <v>-55</v>
      </c>
    </row>
    <row r="38" spans="1:11" x14ac:dyDescent="0.25">
      <c r="A38" s="1">
        <v>44221</v>
      </c>
      <c r="B38" t="s">
        <v>28</v>
      </c>
      <c r="C38" s="25">
        <v>63</v>
      </c>
      <c r="E38" t="s">
        <v>51</v>
      </c>
      <c r="F38" t="s">
        <v>23</v>
      </c>
      <c r="G38" t="s">
        <v>17</v>
      </c>
      <c r="H38" t="str">
        <f>TEXT(Table1[[#This Row],[Date]],"MMM")</f>
        <v>Jan</v>
      </c>
      <c r="I38">
        <f>MONTH(Table1[[#This Row],[Date]])</f>
        <v>1</v>
      </c>
      <c r="J38" t="str">
        <f>TEXT(Table1[[#This Row],[Date]],"ddd")</f>
        <v>Mon</v>
      </c>
      <c r="K38" s="2">
        <f>Table1[[#This Row],[Credit]]-Table1[[#This Row],[Debit]]</f>
        <v>-63</v>
      </c>
    </row>
    <row r="39" spans="1:11" x14ac:dyDescent="0.25">
      <c r="A39" s="1">
        <v>44221</v>
      </c>
      <c r="B39" t="s">
        <v>14</v>
      </c>
      <c r="C39" s="25">
        <v>5</v>
      </c>
      <c r="E39" t="s">
        <v>15</v>
      </c>
      <c r="F39" t="s">
        <v>16</v>
      </c>
      <c r="G39" t="s">
        <v>17</v>
      </c>
      <c r="H39" t="str">
        <f>TEXT(Table1[[#This Row],[Date]],"MMM")</f>
        <v>Jan</v>
      </c>
      <c r="I39">
        <f>MONTH(Table1[[#This Row],[Date]])</f>
        <v>1</v>
      </c>
      <c r="J39" t="str">
        <f>TEXT(Table1[[#This Row],[Date]],"ddd")</f>
        <v>Mon</v>
      </c>
      <c r="K39" s="2">
        <f>Table1[[#This Row],[Credit]]-Table1[[#This Row],[Debit]]</f>
        <v>-5</v>
      </c>
    </row>
    <row r="40" spans="1:11" x14ac:dyDescent="0.25">
      <c r="A40" s="1">
        <v>44222</v>
      </c>
      <c r="B40" t="s">
        <v>14</v>
      </c>
      <c r="C40" s="25">
        <v>5</v>
      </c>
      <c r="E40" t="s">
        <v>15</v>
      </c>
      <c r="F40" t="s">
        <v>16</v>
      </c>
      <c r="G40" t="s">
        <v>17</v>
      </c>
      <c r="H40" t="str">
        <f>TEXT(Table1[[#This Row],[Date]],"MMM")</f>
        <v>Jan</v>
      </c>
      <c r="I40">
        <f>MONTH(Table1[[#This Row],[Date]])</f>
        <v>1</v>
      </c>
      <c r="J40" t="str">
        <f>TEXT(Table1[[#This Row],[Date]],"ddd")</f>
        <v>Tue</v>
      </c>
      <c r="K40" s="2">
        <f>Table1[[#This Row],[Credit]]-Table1[[#This Row],[Debit]]</f>
        <v>-5</v>
      </c>
    </row>
    <row r="41" spans="1:11" x14ac:dyDescent="0.25">
      <c r="A41" s="1">
        <v>44223</v>
      </c>
      <c r="B41" t="s">
        <v>14</v>
      </c>
      <c r="C41" s="25">
        <v>5</v>
      </c>
      <c r="E41" t="s">
        <v>15</v>
      </c>
      <c r="F41" t="s">
        <v>16</v>
      </c>
      <c r="G41" t="s">
        <v>17</v>
      </c>
      <c r="H41" t="str">
        <f>TEXT(Table1[[#This Row],[Date]],"MMM")</f>
        <v>Jan</v>
      </c>
      <c r="I41">
        <f>MONTH(Table1[[#This Row],[Date]])</f>
        <v>1</v>
      </c>
      <c r="J41" t="str">
        <f>TEXT(Table1[[#This Row],[Date]],"ddd")</f>
        <v>Wed</v>
      </c>
      <c r="K41" s="2">
        <f>Table1[[#This Row],[Credit]]-Table1[[#This Row],[Debit]]</f>
        <v>-5</v>
      </c>
    </row>
    <row r="42" spans="1:11" x14ac:dyDescent="0.25">
      <c r="A42" s="1">
        <v>44224</v>
      </c>
      <c r="B42" t="s">
        <v>14</v>
      </c>
      <c r="C42" s="25">
        <v>5</v>
      </c>
      <c r="E42" t="s">
        <v>15</v>
      </c>
      <c r="F42" t="s">
        <v>16</v>
      </c>
      <c r="G42" t="s">
        <v>17</v>
      </c>
      <c r="H42" t="str">
        <f>TEXT(Table1[[#This Row],[Date]],"MMM")</f>
        <v>Jan</v>
      </c>
      <c r="I42">
        <f>MONTH(Table1[[#This Row],[Date]])</f>
        <v>1</v>
      </c>
      <c r="J42" t="str">
        <f>TEXT(Table1[[#This Row],[Date]],"ddd")</f>
        <v>Thu</v>
      </c>
      <c r="K42" s="2">
        <f>Table1[[#This Row],[Credit]]-Table1[[#This Row],[Debit]]</f>
        <v>-5</v>
      </c>
    </row>
    <row r="43" spans="1:11" x14ac:dyDescent="0.25">
      <c r="A43" s="1">
        <v>44225</v>
      </c>
      <c r="B43" t="s">
        <v>14</v>
      </c>
      <c r="C43" s="25">
        <v>5</v>
      </c>
      <c r="E43" t="s">
        <v>15</v>
      </c>
      <c r="F43" t="s">
        <v>16</v>
      </c>
      <c r="G43" t="s">
        <v>17</v>
      </c>
      <c r="H43" t="str">
        <f>TEXT(Table1[[#This Row],[Date]],"MMM")</f>
        <v>Jan</v>
      </c>
      <c r="I43">
        <f>MONTH(Table1[[#This Row],[Date]])</f>
        <v>1</v>
      </c>
      <c r="J43" t="str">
        <f>TEXT(Table1[[#This Row],[Date]],"ddd")</f>
        <v>Fri</v>
      </c>
      <c r="K43" s="2">
        <f>Table1[[#This Row],[Credit]]-Table1[[#This Row],[Debit]]</f>
        <v>-5</v>
      </c>
    </row>
    <row r="44" spans="1:11" x14ac:dyDescent="0.25">
      <c r="A44" s="1">
        <v>44225</v>
      </c>
      <c r="B44" t="s">
        <v>24</v>
      </c>
      <c r="C44" s="25">
        <v>162</v>
      </c>
      <c r="E44" t="s">
        <v>25</v>
      </c>
      <c r="F44" t="s">
        <v>20</v>
      </c>
      <c r="G44" t="s">
        <v>17</v>
      </c>
      <c r="H44" t="str">
        <f>TEXT(Table1[[#This Row],[Date]],"MMM")</f>
        <v>Jan</v>
      </c>
      <c r="I44">
        <f>MONTH(Table1[[#This Row],[Date]])</f>
        <v>1</v>
      </c>
      <c r="J44" t="str">
        <f>TEXT(Table1[[#This Row],[Date]],"ddd")</f>
        <v>Fri</v>
      </c>
      <c r="K44" s="2">
        <f>Table1[[#This Row],[Credit]]-Table1[[#This Row],[Debit]]</f>
        <v>-162</v>
      </c>
    </row>
    <row r="45" spans="1:11" x14ac:dyDescent="0.25">
      <c r="A45" s="1">
        <v>44226</v>
      </c>
      <c r="B45" t="s">
        <v>52</v>
      </c>
      <c r="C45" s="25">
        <v>125</v>
      </c>
      <c r="E45" t="s">
        <v>33</v>
      </c>
      <c r="F45" t="s">
        <v>31</v>
      </c>
      <c r="G45" t="s">
        <v>17</v>
      </c>
      <c r="H45" t="str">
        <f>TEXT(Table1[[#This Row],[Date]],"MMM")</f>
        <v>Jan</v>
      </c>
      <c r="I45">
        <f>MONTH(Table1[[#This Row],[Date]])</f>
        <v>1</v>
      </c>
      <c r="J45" t="str">
        <f>TEXT(Table1[[#This Row],[Date]],"ddd")</f>
        <v>Sat</v>
      </c>
      <c r="K45" s="2">
        <f>Table1[[#This Row],[Credit]]-Table1[[#This Row],[Debit]]</f>
        <v>-125</v>
      </c>
    </row>
    <row r="46" spans="1:11" x14ac:dyDescent="0.25">
      <c r="A46" s="1">
        <v>44226</v>
      </c>
      <c r="B46" t="s">
        <v>53</v>
      </c>
      <c r="C46" s="25">
        <v>175</v>
      </c>
      <c r="E46" t="s">
        <v>30</v>
      </c>
      <c r="F46" t="s">
        <v>31</v>
      </c>
      <c r="G46" t="s">
        <v>17</v>
      </c>
      <c r="H46" t="str">
        <f>TEXT(Table1[[#This Row],[Date]],"MMM")</f>
        <v>Jan</v>
      </c>
      <c r="I46">
        <f>MONTH(Table1[[#This Row],[Date]])</f>
        <v>1</v>
      </c>
      <c r="J46" t="str">
        <f>TEXT(Table1[[#This Row],[Date]],"ddd")</f>
        <v>Sat</v>
      </c>
      <c r="K46" s="2">
        <f>Table1[[#This Row],[Credit]]-Table1[[#This Row],[Debit]]</f>
        <v>-175</v>
      </c>
    </row>
    <row r="47" spans="1:11" x14ac:dyDescent="0.25">
      <c r="A47" s="1">
        <v>44227</v>
      </c>
      <c r="B47" t="s">
        <v>32</v>
      </c>
      <c r="C47" s="25">
        <v>145</v>
      </c>
      <c r="E47" t="s">
        <v>33</v>
      </c>
      <c r="F47" t="s">
        <v>31</v>
      </c>
      <c r="G47" t="s">
        <v>17</v>
      </c>
      <c r="H47" t="str">
        <f>TEXT(Table1[[#This Row],[Date]],"MMM")</f>
        <v>Jan</v>
      </c>
      <c r="I47">
        <f>MONTH(Table1[[#This Row],[Date]])</f>
        <v>1</v>
      </c>
      <c r="J47" t="str">
        <f>TEXT(Table1[[#This Row],[Date]],"ddd")</f>
        <v>Sun</v>
      </c>
      <c r="K47" s="2">
        <f>Table1[[#This Row],[Credit]]-Table1[[#This Row],[Debit]]</f>
        <v>-145</v>
      </c>
    </row>
    <row r="48" spans="1:11" x14ac:dyDescent="0.25">
      <c r="A48" s="1">
        <v>44227</v>
      </c>
      <c r="B48" t="s">
        <v>36</v>
      </c>
      <c r="C48" s="25">
        <v>23</v>
      </c>
      <c r="E48" t="s">
        <v>37</v>
      </c>
      <c r="F48" t="s">
        <v>23</v>
      </c>
      <c r="G48" t="s">
        <v>17</v>
      </c>
      <c r="H48" t="str">
        <f>TEXT(Table1[[#This Row],[Date]],"MMM")</f>
        <v>Jan</v>
      </c>
      <c r="I48">
        <f>MONTH(Table1[[#This Row],[Date]])</f>
        <v>1</v>
      </c>
      <c r="J48" t="str">
        <f>TEXT(Table1[[#This Row],[Date]],"ddd")</f>
        <v>Sun</v>
      </c>
      <c r="K48" s="2">
        <f>Table1[[#This Row],[Credit]]-Table1[[#This Row],[Debit]]</f>
        <v>-23</v>
      </c>
    </row>
    <row r="49" spans="1:11" x14ac:dyDescent="0.25">
      <c r="A49" s="1">
        <v>44228</v>
      </c>
      <c r="B49" t="s">
        <v>10</v>
      </c>
      <c r="D49" s="25">
        <v>5000</v>
      </c>
      <c r="E49" t="s">
        <v>11</v>
      </c>
      <c r="F49" t="s">
        <v>12</v>
      </c>
      <c r="G49" t="s">
        <v>13</v>
      </c>
      <c r="H49" t="str">
        <f>TEXT(Table1[[#This Row],[Date]],"MMM")</f>
        <v>Feb</v>
      </c>
      <c r="I49">
        <f>MONTH(Table1[[#This Row],[Date]])</f>
        <v>2</v>
      </c>
      <c r="J49" t="str">
        <f>TEXT(Table1[[#This Row],[Date]],"ddd")</f>
        <v>Mon</v>
      </c>
      <c r="K49" s="2">
        <f>Table1[[#This Row],[Credit]]-Table1[[#This Row],[Debit]]</f>
        <v>5000</v>
      </c>
    </row>
    <row r="50" spans="1:11" x14ac:dyDescent="0.25">
      <c r="A50" s="1">
        <v>44228</v>
      </c>
      <c r="B50" t="s">
        <v>14</v>
      </c>
      <c r="C50" s="25">
        <v>5</v>
      </c>
      <c r="E50" t="s">
        <v>15</v>
      </c>
      <c r="F50" t="s">
        <v>16</v>
      </c>
      <c r="G50" t="s">
        <v>17</v>
      </c>
      <c r="H50" t="str">
        <f>TEXT(Table1[[#This Row],[Date]],"MMM")</f>
        <v>Feb</v>
      </c>
      <c r="I50">
        <f>MONTH(Table1[[#This Row],[Date]])</f>
        <v>2</v>
      </c>
      <c r="J50" t="str">
        <f>TEXT(Table1[[#This Row],[Date]],"ddd")</f>
        <v>Mon</v>
      </c>
      <c r="K50" s="2">
        <f>Table1[[#This Row],[Credit]]-Table1[[#This Row],[Debit]]</f>
        <v>-5</v>
      </c>
    </row>
    <row r="51" spans="1:11" x14ac:dyDescent="0.25">
      <c r="A51" s="1">
        <v>44229</v>
      </c>
      <c r="B51" t="s">
        <v>18</v>
      </c>
      <c r="C51" s="25">
        <v>900</v>
      </c>
      <c r="E51" t="s">
        <v>19</v>
      </c>
      <c r="F51" t="s">
        <v>20</v>
      </c>
      <c r="G51" t="s">
        <v>17</v>
      </c>
      <c r="H51" t="str">
        <f>TEXT(Table1[[#This Row],[Date]],"MMM")</f>
        <v>Feb</v>
      </c>
      <c r="I51">
        <f>MONTH(Table1[[#This Row],[Date]])</f>
        <v>2</v>
      </c>
      <c r="J51" t="str">
        <f>TEXT(Table1[[#This Row],[Date]],"ddd")</f>
        <v>Tue</v>
      </c>
      <c r="K51" s="2">
        <f>Table1[[#This Row],[Credit]]-Table1[[#This Row],[Debit]]</f>
        <v>-900</v>
      </c>
    </row>
    <row r="52" spans="1:11" x14ac:dyDescent="0.25">
      <c r="A52" s="1">
        <v>44229</v>
      </c>
      <c r="B52" t="s">
        <v>21</v>
      </c>
      <c r="C52" s="25">
        <v>150</v>
      </c>
      <c r="E52" t="s">
        <v>22</v>
      </c>
      <c r="F52" t="s">
        <v>23</v>
      </c>
      <c r="G52" t="s">
        <v>17</v>
      </c>
      <c r="H52" t="str">
        <f>TEXT(Table1[[#This Row],[Date]],"MMM")</f>
        <v>Feb</v>
      </c>
      <c r="I52">
        <f>MONTH(Table1[[#This Row],[Date]])</f>
        <v>2</v>
      </c>
      <c r="J52" t="str">
        <f>TEXT(Table1[[#This Row],[Date]],"ddd")</f>
        <v>Tue</v>
      </c>
      <c r="K52" s="2">
        <f>Table1[[#This Row],[Credit]]-Table1[[#This Row],[Debit]]</f>
        <v>-150</v>
      </c>
    </row>
    <row r="53" spans="1:11" x14ac:dyDescent="0.25">
      <c r="A53" s="1">
        <v>44229</v>
      </c>
      <c r="B53" t="s">
        <v>14</v>
      </c>
      <c r="C53" s="25">
        <v>5</v>
      </c>
      <c r="E53" t="s">
        <v>15</v>
      </c>
      <c r="F53" t="s">
        <v>16</v>
      </c>
      <c r="G53" t="s">
        <v>17</v>
      </c>
      <c r="H53" t="str">
        <f>TEXT(Table1[[#This Row],[Date]],"MMM")</f>
        <v>Feb</v>
      </c>
      <c r="I53">
        <f>MONTH(Table1[[#This Row],[Date]])</f>
        <v>2</v>
      </c>
      <c r="J53" t="str">
        <f>TEXT(Table1[[#This Row],[Date]],"ddd")</f>
        <v>Tue</v>
      </c>
      <c r="K53" s="2">
        <f>Table1[[#This Row],[Credit]]-Table1[[#This Row],[Debit]]</f>
        <v>-5</v>
      </c>
    </row>
    <row r="54" spans="1:11" x14ac:dyDescent="0.25">
      <c r="A54" s="1">
        <v>44230</v>
      </c>
      <c r="B54" t="s">
        <v>14</v>
      </c>
      <c r="C54" s="25">
        <v>5</v>
      </c>
      <c r="E54" t="s">
        <v>15</v>
      </c>
      <c r="F54" t="s">
        <v>16</v>
      </c>
      <c r="G54" t="s">
        <v>17</v>
      </c>
      <c r="H54" t="str">
        <f>TEXT(Table1[[#This Row],[Date]],"MMM")</f>
        <v>Feb</v>
      </c>
      <c r="I54">
        <f>MONTH(Table1[[#This Row],[Date]])</f>
        <v>2</v>
      </c>
      <c r="J54" t="str">
        <f>TEXT(Table1[[#This Row],[Date]],"ddd")</f>
        <v>Wed</v>
      </c>
      <c r="K54" s="2">
        <f>Table1[[#This Row],[Credit]]-Table1[[#This Row],[Debit]]</f>
        <v>-5</v>
      </c>
    </row>
    <row r="55" spans="1:11" x14ac:dyDescent="0.25">
      <c r="A55" s="1">
        <v>44231</v>
      </c>
      <c r="B55" t="s">
        <v>14</v>
      </c>
      <c r="C55" s="25">
        <v>5</v>
      </c>
      <c r="E55" t="s">
        <v>15</v>
      </c>
      <c r="F55" t="s">
        <v>16</v>
      </c>
      <c r="G55" t="s">
        <v>17</v>
      </c>
      <c r="H55" t="str">
        <f>TEXT(Table1[[#This Row],[Date]],"MMM")</f>
        <v>Feb</v>
      </c>
      <c r="I55">
        <f>MONTH(Table1[[#This Row],[Date]])</f>
        <v>2</v>
      </c>
      <c r="J55" t="str">
        <f>TEXT(Table1[[#This Row],[Date]],"ddd")</f>
        <v>Thu</v>
      </c>
      <c r="K55" s="2">
        <f>Table1[[#This Row],[Credit]]-Table1[[#This Row],[Debit]]</f>
        <v>-5</v>
      </c>
    </row>
    <row r="56" spans="1:11" x14ac:dyDescent="0.25">
      <c r="A56" s="1">
        <v>44232</v>
      </c>
      <c r="B56" t="s">
        <v>14</v>
      </c>
      <c r="C56" s="25">
        <v>5</v>
      </c>
      <c r="E56" t="s">
        <v>15</v>
      </c>
      <c r="F56" t="s">
        <v>16</v>
      </c>
      <c r="G56" t="s">
        <v>17</v>
      </c>
      <c r="H56" t="str">
        <f>TEXT(Table1[[#This Row],[Date]],"MMM")</f>
        <v>Feb</v>
      </c>
      <c r="I56">
        <f>MONTH(Table1[[#This Row],[Date]])</f>
        <v>2</v>
      </c>
      <c r="J56" t="str">
        <f>TEXT(Table1[[#This Row],[Date]],"ddd")</f>
        <v>Fri</v>
      </c>
      <c r="K56" s="2">
        <f>Table1[[#This Row],[Credit]]-Table1[[#This Row],[Debit]]</f>
        <v>-5</v>
      </c>
    </row>
    <row r="57" spans="1:11" x14ac:dyDescent="0.25">
      <c r="A57" s="1">
        <v>44232</v>
      </c>
      <c r="B57" t="s">
        <v>24</v>
      </c>
      <c r="C57" s="25">
        <v>205</v>
      </c>
      <c r="E57" t="s">
        <v>25</v>
      </c>
      <c r="F57" t="s">
        <v>20</v>
      </c>
      <c r="G57" t="s">
        <v>17</v>
      </c>
      <c r="H57" t="str">
        <f>TEXT(Table1[[#This Row],[Date]],"MMM")</f>
        <v>Feb</v>
      </c>
      <c r="I57">
        <f>MONTH(Table1[[#This Row],[Date]])</f>
        <v>2</v>
      </c>
      <c r="J57" t="str">
        <f>TEXT(Table1[[#This Row],[Date]],"ddd")</f>
        <v>Fri</v>
      </c>
      <c r="K57" s="2">
        <f>Table1[[#This Row],[Credit]]-Table1[[#This Row],[Debit]]</f>
        <v>-205</v>
      </c>
    </row>
    <row r="58" spans="1:11" x14ac:dyDescent="0.25">
      <c r="A58" s="1">
        <v>44235</v>
      </c>
      <c r="B58" t="s">
        <v>26</v>
      </c>
      <c r="C58" s="25">
        <v>51.1</v>
      </c>
      <c r="E58" t="s">
        <v>27</v>
      </c>
      <c r="F58" t="s">
        <v>20</v>
      </c>
      <c r="G58" t="s">
        <v>17</v>
      </c>
      <c r="H58" t="str">
        <f>TEXT(Table1[[#This Row],[Date]],"MMM")</f>
        <v>Feb</v>
      </c>
      <c r="I58">
        <f>MONTH(Table1[[#This Row],[Date]])</f>
        <v>2</v>
      </c>
      <c r="J58" t="str">
        <f>TEXT(Table1[[#This Row],[Date]],"ddd")</f>
        <v>Mon</v>
      </c>
      <c r="K58" s="2">
        <f>Table1[[#This Row],[Credit]]-Table1[[#This Row],[Debit]]</f>
        <v>-51.1</v>
      </c>
    </row>
    <row r="59" spans="1:11" x14ac:dyDescent="0.25">
      <c r="A59" s="1">
        <v>44235</v>
      </c>
      <c r="B59" t="s">
        <v>14</v>
      </c>
      <c r="C59" s="25">
        <v>5</v>
      </c>
      <c r="E59" t="s">
        <v>15</v>
      </c>
      <c r="F59" t="s">
        <v>16</v>
      </c>
      <c r="G59" t="s">
        <v>17</v>
      </c>
      <c r="H59" t="str">
        <f>TEXT(Table1[[#This Row],[Date]],"MMM")</f>
        <v>Feb</v>
      </c>
      <c r="I59">
        <f>MONTH(Table1[[#This Row],[Date]])</f>
        <v>2</v>
      </c>
      <c r="J59" t="str">
        <f>TEXT(Table1[[#This Row],[Date]],"ddd")</f>
        <v>Mon</v>
      </c>
      <c r="K59" s="2">
        <f>Table1[[#This Row],[Credit]]-Table1[[#This Row],[Debit]]</f>
        <v>-5</v>
      </c>
    </row>
    <row r="60" spans="1:11" x14ac:dyDescent="0.25">
      <c r="A60" s="1">
        <v>44236</v>
      </c>
      <c r="B60" t="s">
        <v>14</v>
      </c>
      <c r="C60" s="25">
        <v>5</v>
      </c>
      <c r="E60" t="s">
        <v>15</v>
      </c>
      <c r="F60" t="s">
        <v>16</v>
      </c>
      <c r="G60" t="s">
        <v>17</v>
      </c>
      <c r="H60" t="str">
        <f>TEXT(Table1[[#This Row],[Date]],"MMM")</f>
        <v>Feb</v>
      </c>
      <c r="I60">
        <f>MONTH(Table1[[#This Row],[Date]])</f>
        <v>2</v>
      </c>
      <c r="J60" t="str">
        <f>TEXT(Table1[[#This Row],[Date]],"ddd")</f>
        <v>Tue</v>
      </c>
      <c r="K60" s="2">
        <f>Table1[[#This Row],[Credit]]-Table1[[#This Row],[Debit]]</f>
        <v>-5</v>
      </c>
    </row>
    <row r="61" spans="1:11" x14ac:dyDescent="0.25">
      <c r="A61" s="1">
        <v>44237</v>
      </c>
      <c r="B61" t="s">
        <v>28</v>
      </c>
      <c r="C61" s="25">
        <v>78</v>
      </c>
      <c r="E61" t="s">
        <v>51</v>
      </c>
      <c r="F61" t="s">
        <v>23</v>
      </c>
      <c r="G61" t="s">
        <v>17</v>
      </c>
      <c r="H61" t="str">
        <f>TEXT(Table1[[#This Row],[Date]],"MMM")</f>
        <v>Feb</v>
      </c>
      <c r="I61">
        <f>MONTH(Table1[[#This Row],[Date]])</f>
        <v>2</v>
      </c>
      <c r="J61" t="str">
        <f>TEXT(Table1[[#This Row],[Date]],"ddd")</f>
        <v>Wed</v>
      </c>
      <c r="K61" s="2">
        <f>Table1[[#This Row],[Credit]]-Table1[[#This Row],[Debit]]</f>
        <v>-78</v>
      </c>
    </row>
    <row r="62" spans="1:11" x14ac:dyDescent="0.25">
      <c r="A62" s="1">
        <v>44237</v>
      </c>
      <c r="B62" t="s">
        <v>14</v>
      </c>
      <c r="C62" s="25">
        <v>5</v>
      </c>
      <c r="E62" t="s">
        <v>15</v>
      </c>
      <c r="F62" t="s">
        <v>16</v>
      </c>
      <c r="G62" t="s">
        <v>17</v>
      </c>
      <c r="H62" t="str">
        <f>TEXT(Table1[[#This Row],[Date]],"MMM")</f>
        <v>Feb</v>
      </c>
      <c r="I62">
        <f>MONTH(Table1[[#This Row],[Date]])</f>
        <v>2</v>
      </c>
      <c r="J62" t="str">
        <f>TEXT(Table1[[#This Row],[Date]],"ddd")</f>
        <v>Wed</v>
      </c>
      <c r="K62" s="2">
        <f>Table1[[#This Row],[Credit]]-Table1[[#This Row],[Debit]]</f>
        <v>-5</v>
      </c>
    </row>
    <row r="63" spans="1:11" x14ac:dyDescent="0.25">
      <c r="A63" s="1">
        <v>44238</v>
      </c>
      <c r="B63" t="s">
        <v>14</v>
      </c>
      <c r="C63" s="25">
        <v>5</v>
      </c>
      <c r="E63" t="s">
        <v>15</v>
      </c>
      <c r="F63" t="s">
        <v>16</v>
      </c>
      <c r="G63" t="s">
        <v>17</v>
      </c>
      <c r="H63" t="str">
        <f>TEXT(Table1[[#This Row],[Date]],"MMM")</f>
        <v>Feb</v>
      </c>
      <c r="I63">
        <f>MONTH(Table1[[#This Row],[Date]])</f>
        <v>2</v>
      </c>
      <c r="J63" t="str">
        <f>TEXT(Table1[[#This Row],[Date]],"ddd")</f>
        <v>Thu</v>
      </c>
      <c r="K63" s="2">
        <f>Table1[[#This Row],[Credit]]-Table1[[#This Row],[Debit]]</f>
        <v>-5</v>
      </c>
    </row>
    <row r="64" spans="1:11" x14ac:dyDescent="0.25">
      <c r="A64" s="1">
        <v>44239</v>
      </c>
      <c r="B64" t="s">
        <v>24</v>
      </c>
      <c r="C64" s="25">
        <v>135.9</v>
      </c>
      <c r="E64" t="s">
        <v>25</v>
      </c>
      <c r="F64" t="s">
        <v>20</v>
      </c>
      <c r="G64" t="s">
        <v>17</v>
      </c>
      <c r="H64" t="str">
        <f>TEXT(Table1[[#This Row],[Date]],"MMM")</f>
        <v>Feb</v>
      </c>
      <c r="I64">
        <f>MONTH(Table1[[#This Row],[Date]])</f>
        <v>2</v>
      </c>
      <c r="J64" t="str">
        <f>TEXT(Table1[[#This Row],[Date]],"ddd")</f>
        <v>Fri</v>
      </c>
      <c r="K64" s="2">
        <f>Table1[[#This Row],[Credit]]-Table1[[#This Row],[Debit]]</f>
        <v>-135.9</v>
      </c>
    </row>
    <row r="65" spans="1:11" x14ac:dyDescent="0.25">
      <c r="A65" s="1">
        <v>44239</v>
      </c>
      <c r="B65" t="s">
        <v>14</v>
      </c>
      <c r="C65" s="25">
        <v>5</v>
      </c>
      <c r="E65" t="s">
        <v>15</v>
      </c>
      <c r="F65" t="s">
        <v>16</v>
      </c>
      <c r="G65" t="s">
        <v>17</v>
      </c>
      <c r="H65" t="str">
        <f>TEXT(Table1[[#This Row],[Date]],"MMM")</f>
        <v>Feb</v>
      </c>
      <c r="I65">
        <f>MONTH(Table1[[#This Row],[Date]])</f>
        <v>2</v>
      </c>
      <c r="J65" t="str">
        <f>TEXT(Table1[[#This Row],[Date]],"ddd")</f>
        <v>Fri</v>
      </c>
      <c r="K65" s="2">
        <f>Table1[[#This Row],[Credit]]-Table1[[#This Row],[Debit]]</f>
        <v>-5</v>
      </c>
    </row>
    <row r="66" spans="1:11" x14ac:dyDescent="0.25">
      <c r="A66" s="1">
        <v>44240</v>
      </c>
      <c r="B66" t="s">
        <v>14</v>
      </c>
      <c r="C66" s="25">
        <v>5</v>
      </c>
      <c r="E66" t="s">
        <v>15</v>
      </c>
      <c r="F66" t="s">
        <v>16</v>
      </c>
      <c r="G66" t="s">
        <v>17</v>
      </c>
      <c r="H66" t="str">
        <f>TEXT(Table1[[#This Row],[Date]],"MMM")</f>
        <v>Feb</v>
      </c>
      <c r="I66">
        <f>MONTH(Table1[[#This Row],[Date]])</f>
        <v>2</v>
      </c>
      <c r="J66" t="str">
        <f>TEXT(Table1[[#This Row],[Date]],"ddd")</f>
        <v>Sat</v>
      </c>
      <c r="K66" s="2">
        <f>Table1[[#This Row],[Credit]]-Table1[[#This Row],[Debit]]</f>
        <v>-5</v>
      </c>
    </row>
    <row r="67" spans="1:11" x14ac:dyDescent="0.25">
      <c r="A67" s="1">
        <v>44240</v>
      </c>
      <c r="B67" t="s">
        <v>29</v>
      </c>
      <c r="C67" s="25">
        <v>40.9</v>
      </c>
      <c r="E67" t="s">
        <v>30</v>
      </c>
      <c r="F67" t="s">
        <v>31</v>
      </c>
      <c r="G67" t="s">
        <v>17</v>
      </c>
      <c r="H67" t="str">
        <f>TEXT(Table1[[#This Row],[Date]],"MMM")</f>
        <v>Feb</v>
      </c>
      <c r="I67">
        <f>MONTH(Table1[[#This Row],[Date]])</f>
        <v>2</v>
      </c>
      <c r="J67" t="str">
        <f>TEXT(Table1[[#This Row],[Date]],"ddd")</f>
        <v>Sat</v>
      </c>
      <c r="K67" s="2">
        <f>Table1[[#This Row],[Credit]]-Table1[[#This Row],[Debit]]</f>
        <v>-40.9</v>
      </c>
    </row>
    <row r="68" spans="1:11" x14ac:dyDescent="0.25">
      <c r="A68" s="1">
        <v>44240</v>
      </c>
      <c r="B68" t="s">
        <v>32</v>
      </c>
      <c r="C68" s="25">
        <v>99</v>
      </c>
      <c r="E68" t="s">
        <v>33</v>
      </c>
      <c r="F68" t="s">
        <v>31</v>
      </c>
      <c r="G68" t="s">
        <v>17</v>
      </c>
      <c r="H68" t="str">
        <f>TEXT(Table1[[#This Row],[Date]],"MMM")</f>
        <v>Feb</v>
      </c>
      <c r="I68">
        <f>MONTH(Table1[[#This Row],[Date]])</f>
        <v>2</v>
      </c>
      <c r="J68" t="str">
        <f>TEXT(Table1[[#This Row],[Date]],"ddd")</f>
        <v>Sat</v>
      </c>
      <c r="K68" s="2">
        <f>Table1[[#This Row],[Credit]]-Table1[[#This Row],[Debit]]</f>
        <v>-99</v>
      </c>
    </row>
    <row r="69" spans="1:11" x14ac:dyDescent="0.25">
      <c r="A69" s="1">
        <v>44240</v>
      </c>
      <c r="B69" t="s">
        <v>34</v>
      </c>
      <c r="C69" s="25">
        <v>53</v>
      </c>
      <c r="E69" t="s">
        <v>35</v>
      </c>
      <c r="F69" t="s">
        <v>16</v>
      </c>
      <c r="G69" t="s">
        <v>17</v>
      </c>
      <c r="H69" t="str">
        <f>TEXT(Table1[[#This Row],[Date]],"MMM")</f>
        <v>Feb</v>
      </c>
      <c r="I69">
        <f>MONTH(Table1[[#This Row],[Date]])</f>
        <v>2</v>
      </c>
      <c r="J69" t="str">
        <f>TEXT(Table1[[#This Row],[Date]],"ddd")</f>
        <v>Sat</v>
      </c>
      <c r="K69" s="2">
        <f>Table1[[#This Row],[Credit]]-Table1[[#This Row],[Debit]]</f>
        <v>-53</v>
      </c>
    </row>
    <row r="70" spans="1:11" x14ac:dyDescent="0.25">
      <c r="A70" s="1">
        <v>44241</v>
      </c>
      <c r="B70" t="s">
        <v>36</v>
      </c>
      <c r="C70" s="25">
        <v>28.9</v>
      </c>
      <c r="E70" t="s">
        <v>37</v>
      </c>
      <c r="F70" t="s">
        <v>23</v>
      </c>
      <c r="G70" t="s">
        <v>17</v>
      </c>
      <c r="H70" t="str">
        <f>TEXT(Table1[[#This Row],[Date]],"MMM")</f>
        <v>Feb</v>
      </c>
      <c r="I70">
        <f>MONTH(Table1[[#This Row],[Date]])</f>
        <v>2</v>
      </c>
      <c r="J70" t="str">
        <f>TEXT(Table1[[#This Row],[Date]],"ddd")</f>
        <v>Sun</v>
      </c>
      <c r="K70" s="2">
        <f>Table1[[#This Row],[Credit]]-Table1[[#This Row],[Debit]]</f>
        <v>-28.9</v>
      </c>
    </row>
    <row r="71" spans="1:11" x14ac:dyDescent="0.25">
      <c r="A71" s="1">
        <v>44242</v>
      </c>
      <c r="B71" t="s">
        <v>38</v>
      </c>
      <c r="D71" s="25">
        <v>800</v>
      </c>
      <c r="E71" t="s">
        <v>39</v>
      </c>
      <c r="F71" t="s">
        <v>40</v>
      </c>
      <c r="G71" t="s">
        <v>13</v>
      </c>
      <c r="H71" t="str">
        <f>TEXT(Table1[[#This Row],[Date]],"MMM")</f>
        <v>Feb</v>
      </c>
      <c r="I71">
        <f>MONTH(Table1[[#This Row],[Date]])</f>
        <v>2</v>
      </c>
      <c r="J71" t="str">
        <f>TEXT(Table1[[#This Row],[Date]],"ddd")</f>
        <v>Mon</v>
      </c>
      <c r="K71" s="2">
        <f>Table1[[#This Row],[Credit]]-Table1[[#This Row],[Debit]]</f>
        <v>800</v>
      </c>
    </row>
    <row r="72" spans="1:11" x14ac:dyDescent="0.25">
      <c r="A72" s="1">
        <v>44242</v>
      </c>
      <c r="B72" t="s">
        <v>14</v>
      </c>
      <c r="C72" s="25">
        <v>5</v>
      </c>
      <c r="E72" t="s">
        <v>15</v>
      </c>
      <c r="F72" t="s">
        <v>16</v>
      </c>
      <c r="G72" t="s">
        <v>17</v>
      </c>
      <c r="H72" t="str">
        <f>TEXT(Table1[[#This Row],[Date]],"MMM")</f>
        <v>Feb</v>
      </c>
      <c r="I72">
        <f>MONTH(Table1[[#This Row],[Date]])</f>
        <v>2</v>
      </c>
      <c r="J72" t="str">
        <f>TEXT(Table1[[#This Row],[Date]],"ddd")</f>
        <v>Mon</v>
      </c>
      <c r="K72" s="2">
        <f>Table1[[#This Row],[Credit]]-Table1[[#This Row],[Debit]]</f>
        <v>-5</v>
      </c>
    </row>
    <row r="73" spans="1:11" x14ac:dyDescent="0.25">
      <c r="A73" s="1">
        <v>44243</v>
      </c>
      <c r="B73" t="s">
        <v>14</v>
      </c>
      <c r="C73" s="25">
        <v>5</v>
      </c>
      <c r="E73" t="s">
        <v>15</v>
      </c>
      <c r="F73" t="s">
        <v>16</v>
      </c>
      <c r="G73" t="s">
        <v>17</v>
      </c>
      <c r="H73" t="str">
        <f>TEXT(Table1[[#This Row],[Date]],"MMM")</f>
        <v>Feb</v>
      </c>
      <c r="I73">
        <f>MONTH(Table1[[#This Row],[Date]])</f>
        <v>2</v>
      </c>
      <c r="J73" t="str">
        <f>TEXT(Table1[[#This Row],[Date]],"ddd")</f>
        <v>Tue</v>
      </c>
      <c r="K73" s="2">
        <f>Table1[[#This Row],[Credit]]-Table1[[#This Row],[Debit]]</f>
        <v>-5</v>
      </c>
    </row>
    <row r="74" spans="1:11" x14ac:dyDescent="0.25">
      <c r="A74" s="1">
        <v>44243</v>
      </c>
      <c r="B74" t="s">
        <v>42</v>
      </c>
      <c r="C74" s="25">
        <v>40</v>
      </c>
      <c r="E74" t="s">
        <v>42</v>
      </c>
      <c r="F74" t="s">
        <v>20</v>
      </c>
      <c r="G74" t="s">
        <v>17</v>
      </c>
      <c r="H74" t="str">
        <f>TEXT(Table1[[#This Row],[Date]],"MMM")</f>
        <v>Feb</v>
      </c>
      <c r="I74">
        <f>MONTH(Table1[[#This Row],[Date]])</f>
        <v>2</v>
      </c>
      <c r="J74" t="str">
        <f>TEXT(Table1[[#This Row],[Date]],"ddd")</f>
        <v>Tue</v>
      </c>
      <c r="K74" s="2">
        <f>Table1[[#This Row],[Credit]]-Table1[[#This Row],[Debit]]</f>
        <v>-40</v>
      </c>
    </row>
    <row r="75" spans="1:11" x14ac:dyDescent="0.25">
      <c r="A75" s="1">
        <v>44244</v>
      </c>
      <c r="B75" t="s">
        <v>43</v>
      </c>
      <c r="C75" s="25">
        <v>45.9</v>
      </c>
      <c r="E75" t="s">
        <v>44</v>
      </c>
      <c r="F75" t="s">
        <v>31</v>
      </c>
      <c r="G75" t="s">
        <v>17</v>
      </c>
      <c r="H75" t="str">
        <f>TEXT(Table1[[#This Row],[Date]],"MMM")</f>
        <v>Feb</v>
      </c>
      <c r="I75">
        <f>MONTH(Table1[[#This Row],[Date]])</f>
        <v>2</v>
      </c>
      <c r="J75" t="str">
        <f>TEXT(Table1[[#This Row],[Date]],"ddd")</f>
        <v>Wed</v>
      </c>
      <c r="K75" s="2">
        <f>Table1[[#This Row],[Credit]]-Table1[[#This Row],[Debit]]</f>
        <v>-45.9</v>
      </c>
    </row>
    <row r="76" spans="1:11" x14ac:dyDescent="0.25">
      <c r="A76" s="1">
        <v>44244</v>
      </c>
      <c r="B76" t="s">
        <v>45</v>
      </c>
      <c r="C76" s="25">
        <v>35</v>
      </c>
      <c r="E76" t="s">
        <v>30</v>
      </c>
      <c r="F76" t="s">
        <v>31</v>
      </c>
      <c r="G76" t="s">
        <v>17</v>
      </c>
      <c r="H76" t="str">
        <f>TEXT(Table1[[#This Row],[Date]],"MMM")</f>
        <v>Feb</v>
      </c>
      <c r="I76">
        <f>MONTH(Table1[[#This Row],[Date]])</f>
        <v>2</v>
      </c>
      <c r="J76" t="str">
        <f>TEXT(Table1[[#This Row],[Date]],"ddd")</f>
        <v>Wed</v>
      </c>
      <c r="K76" s="2">
        <f>Table1[[#This Row],[Credit]]-Table1[[#This Row],[Debit]]</f>
        <v>-35</v>
      </c>
    </row>
    <row r="77" spans="1:11" x14ac:dyDescent="0.25">
      <c r="A77" s="1">
        <v>44244</v>
      </c>
      <c r="B77" t="s">
        <v>14</v>
      </c>
      <c r="C77" s="25">
        <v>5</v>
      </c>
      <c r="E77" t="s">
        <v>15</v>
      </c>
      <c r="F77" t="s">
        <v>16</v>
      </c>
      <c r="G77" t="s">
        <v>17</v>
      </c>
      <c r="H77" t="str">
        <f>TEXT(Table1[[#This Row],[Date]],"MMM")</f>
        <v>Feb</v>
      </c>
      <c r="I77">
        <f>MONTH(Table1[[#This Row],[Date]])</f>
        <v>2</v>
      </c>
      <c r="J77" t="str">
        <f>TEXT(Table1[[#This Row],[Date]],"ddd")</f>
        <v>Wed</v>
      </c>
      <c r="K77" s="2">
        <f>Table1[[#This Row],[Credit]]-Table1[[#This Row],[Debit]]</f>
        <v>-5</v>
      </c>
    </row>
    <row r="78" spans="1:11" x14ac:dyDescent="0.25">
      <c r="A78" s="1">
        <v>44245</v>
      </c>
      <c r="B78" t="s">
        <v>14</v>
      </c>
      <c r="C78" s="25">
        <v>5</v>
      </c>
      <c r="E78" t="s">
        <v>15</v>
      </c>
      <c r="F78" t="s">
        <v>16</v>
      </c>
      <c r="G78" t="s">
        <v>17</v>
      </c>
      <c r="H78" t="str">
        <f>TEXT(Table1[[#This Row],[Date]],"MMM")</f>
        <v>Feb</v>
      </c>
      <c r="I78">
        <f>MONTH(Table1[[#This Row],[Date]])</f>
        <v>2</v>
      </c>
      <c r="J78" t="str">
        <f>TEXT(Table1[[#This Row],[Date]],"ddd")</f>
        <v>Thu</v>
      </c>
      <c r="K78" s="2">
        <f>Table1[[#This Row],[Credit]]-Table1[[#This Row],[Debit]]</f>
        <v>-5</v>
      </c>
    </row>
    <row r="79" spans="1:11" x14ac:dyDescent="0.25">
      <c r="A79" s="1">
        <v>44246</v>
      </c>
      <c r="B79" t="s">
        <v>14</v>
      </c>
      <c r="C79" s="25">
        <v>5</v>
      </c>
      <c r="E79" t="s">
        <v>15</v>
      </c>
      <c r="F79" t="s">
        <v>16</v>
      </c>
      <c r="G79" t="s">
        <v>17</v>
      </c>
      <c r="H79" t="str">
        <f>TEXT(Table1[[#This Row],[Date]],"MMM")</f>
        <v>Feb</v>
      </c>
      <c r="I79">
        <f>MONTH(Table1[[#This Row],[Date]])</f>
        <v>2</v>
      </c>
      <c r="J79" t="str">
        <f>TEXT(Table1[[#This Row],[Date]],"ddd")</f>
        <v>Fri</v>
      </c>
      <c r="K79" s="2">
        <f>Table1[[#This Row],[Credit]]-Table1[[#This Row],[Debit]]</f>
        <v>-5</v>
      </c>
    </row>
    <row r="80" spans="1:11" x14ac:dyDescent="0.25">
      <c r="A80" s="1">
        <v>44246</v>
      </c>
      <c r="B80" t="s">
        <v>24</v>
      </c>
      <c r="C80" s="25">
        <v>171</v>
      </c>
      <c r="E80" t="s">
        <v>25</v>
      </c>
      <c r="F80" t="s">
        <v>20</v>
      </c>
      <c r="G80" t="s">
        <v>17</v>
      </c>
      <c r="H80" t="str">
        <f>TEXT(Table1[[#This Row],[Date]],"MMM")</f>
        <v>Feb</v>
      </c>
      <c r="I80">
        <f>MONTH(Table1[[#This Row],[Date]])</f>
        <v>2</v>
      </c>
      <c r="J80" t="str">
        <f>TEXT(Table1[[#This Row],[Date]],"ddd")</f>
        <v>Fri</v>
      </c>
      <c r="K80" s="2">
        <f>Table1[[#This Row],[Credit]]-Table1[[#This Row],[Debit]]</f>
        <v>-171</v>
      </c>
    </row>
    <row r="81" spans="1:11" x14ac:dyDescent="0.25">
      <c r="A81" s="1">
        <v>44247</v>
      </c>
      <c r="B81" t="s">
        <v>46</v>
      </c>
      <c r="C81" s="25">
        <v>37.9</v>
      </c>
      <c r="E81" t="s">
        <v>35</v>
      </c>
      <c r="F81" t="s">
        <v>16</v>
      </c>
      <c r="G81" t="s">
        <v>17</v>
      </c>
      <c r="H81" t="str">
        <f>TEXT(Table1[[#This Row],[Date]],"MMM")</f>
        <v>Feb</v>
      </c>
      <c r="I81">
        <f>MONTH(Table1[[#This Row],[Date]])</f>
        <v>2</v>
      </c>
      <c r="J81" t="str">
        <f>TEXT(Table1[[#This Row],[Date]],"ddd")</f>
        <v>Sat</v>
      </c>
      <c r="K81" s="2">
        <f>Table1[[#This Row],[Credit]]-Table1[[#This Row],[Debit]]</f>
        <v>-37.9</v>
      </c>
    </row>
    <row r="82" spans="1:11" x14ac:dyDescent="0.25">
      <c r="A82" s="1">
        <v>44248</v>
      </c>
      <c r="B82" t="s">
        <v>47</v>
      </c>
      <c r="C82" s="25">
        <v>12.9</v>
      </c>
      <c r="E82" t="s">
        <v>35</v>
      </c>
      <c r="F82" t="s">
        <v>16</v>
      </c>
      <c r="G82" t="s">
        <v>17</v>
      </c>
      <c r="H82" t="str">
        <f>TEXT(Table1[[#This Row],[Date]],"MMM")</f>
        <v>Feb</v>
      </c>
      <c r="I82">
        <f>MONTH(Table1[[#This Row],[Date]])</f>
        <v>2</v>
      </c>
      <c r="J82" t="str">
        <f>TEXT(Table1[[#This Row],[Date]],"ddd")</f>
        <v>Sun</v>
      </c>
      <c r="K82" s="2">
        <f>Table1[[#This Row],[Credit]]-Table1[[#This Row],[Debit]]</f>
        <v>-12.9</v>
      </c>
    </row>
    <row r="83" spans="1:11" x14ac:dyDescent="0.25">
      <c r="A83" s="1">
        <v>44249</v>
      </c>
      <c r="B83" t="s">
        <v>48</v>
      </c>
      <c r="C83" s="25">
        <v>55</v>
      </c>
      <c r="E83" t="s">
        <v>49</v>
      </c>
      <c r="F83" t="s">
        <v>50</v>
      </c>
      <c r="G83" t="s">
        <v>17</v>
      </c>
      <c r="H83" t="str">
        <f>TEXT(Table1[[#This Row],[Date]],"MMM")</f>
        <v>Feb</v>
      </c>
      <c r="I83">
        <f>MONTH(Table1[[#This Row],[Date]])</f>
        <v>2</v>
      </c>
      <c r="J83" t="str">
        <f>TEXT(Table1[[#This Row],[Date]],"ddd")</f>
        <v>Mon</v>
      </c>
      <c r="K83" s="2">
        <f>Table1[[#This Row],[Credit]]-Table1[[#This Row],[Debit]]</f>
        <v>-55</v>
      </c>
    </row>
    <row r="84" spans="1:11" x14ac:dyDescent="0.25">
      <c r="A84" s="1">
        <v>44249</v>
      </c>
      <c r="B84" t="s">
        <v>28</v>
      </c>
      <c r="C84" s="25">
        <v>64.099999999999994</v>
      </c>
      <c r="E84" t="s">
        <v>51</v>
      </c>
      <c r="F84" t="s">
        <v>23</v>
      </c>
      <c r="G84" t="s">
        <v>17</v>
      </c>
      <c r="H84" t="str">
        <f>TEXT(Table1[[#This Row],[Date]],"MMM")</f>
        <v>Feb</v>
      </c>
      <c r="I84">
        <f>MONTH(Table1[[#This Row],[Date]])</f>
        <v>2</v>
      </c>
      <c r="J84" t="str">
        <f>TEXT(Table1[[#This Row],[Date]],"ddd")</f>
        <v>Mon</v>
      </c>
      <c r="K84" s="2">
        <f>Table1[[#This Row],[Credit]]-Table1[[#This Row],[Debit]]</f>
        <v>-64.099999999999994</v>
      </c>
    </row>
    <row r="85" spans="1:11" x14ac:dyDescent="0.25">
      <c r="A85" s="1">
        <v>44249</v>
      </c>
      <c r="B85" t="s">
        <v>14</v>
      </c>
      <c r="C85" s="25">
        <v>5</v>
      </c>
      <c r="E85" t="s">
        <v>15</v>
      </c>
      <c r="F85" t="s">
        <v>16</v>
      </c>
      <c r="G85" t="s">
        <v>17</v>
      </c>
      <c r="H85" t="str">
        <f>TEXT(Table1[[#This Row],[Date]],"MMM")</f>
        <v>Feb</v>
      </c>
      <c r="I85">
        <f>MONTH(Table1[[#This Row],[Date]])</f>
        <v>2</v>
      </c>
      <c r="J85" t="str">
        <f>TEXT(Table1[[#This Row],[Date]],"ddd")</f>
        <v>Mon</v>
      </c>
      <c r="K85" s="2">
        <f>Table1[[#This Row],[Credit]]-Table1[[#This Row],[Debit]]</f>
        <v>-5</v>
      </c>
    </row>
    <row r="86" spans="1:11" x14ac:dyDescent="0.25">
      <c r="A86" s="1">
        <v>44250</v>
      </c>
      <c r="B86" t="s">
        <v>14</v>
      </c>
      <c r="C86" s="25">
        <v>5</v>
      </c>
      <c r="E86" t="s">
        <v>15</v>
      </c>
      <c r="F86" t="s">
        <v>16</v>
      </c>
      <c r="G86" t="s">
        <v>17</v>
      </c>
      <c r="H86" t="str">
        <f>TEXT(Table1[[#This Row],[Date]],"MMM")</f>
        <v>Feb</v>
      </c>
      <c r="I86">
        <f>MONTH(Table1[[#This Row],[Date]])</f>
        <v>2</v>
      </c>
      <c r="J86" t="str">
        <f>TEXT(Table1[[#This Row],[Date]],"ddd")</f>
        <v>Tue</v>
      </c>
      <c r="K86" s="2">
        <f>Table1[[#This Row],[Credit]]-Table1[[#This Row],[Debit]]</f>
        <v>-5</v>
      </c>
    </row>
    <row r="87" spans="1:11" x14ac:dyDescent="0.25">
      <c r="A87" s="1">
        <v>44251</v>
      </c>
      <c r="B87" t="s">
        <v>14</v>
      </c>
      <c r="C87" s="25">
        <v>5</v>
      </c>
      <c r="E87" t="s">
        <v>15</v>
      </c>
      <c r="F87" t="s">
        <v>16</v>
      </c>
      <c r="G87" t="s">
        <v>17</v>
      </c>
      <c r="H87" t="str">
        <f>TEXT(Table1[[#This Row],[Date]],"MMM")</f>
        <v>Feb</v>
      </c>
      <c r="I87">
        <f>MONTH(Table1[[#This Row],[Date]])</f>
        <v>2</v>
      </c>
      <c r="J87" t="str">
        <f>TEXT(Table1[[#This Row],[Date]],"ddd")</f>
        <v>Wed</v>
      </c>
      <c r="K87" s="2">
        <f>Table1[[#This Row],[Credit]]-Table1[[#This Row],[Debit]]</f>
        <v>-5</v>
      </c>
    </row>
    <row r="88" spans="1:11" x14ac:dyDescent="0.25">
      <c r="A88" s="1">
        <v>44252</v>
      </c>
      <c r="B88" t="s">
        <v>14</v>
      </c>
      <c r="C88" s="25">
        <v>5</v>
      </c>
      <c r="E88" t="s">
        <v>15</v>
      </c>
      <c r="F88" t="s">
        <v>16</v>
      </c>
      <c r="G88" t="s">
        <v>17</v>
      </c>
      <c r="H88" t="str">
        <f>TEXT(Table1[[#This Row],[Date]],"MMM")</f>
        <v>Feb</v>
      </c>
      <c r="I88">
        <f>MONTH(Table1[[#This Row],[Date]])</f>
        <v>2</v>
      </c>
      <c r="J88" t="str">
        <f>TEXT(Table1[[#This Row],[Date]],"ddd")</f>
        <v>Thu</v>
      </c>
      <c r="K88" s="2">
        <f>Table1[[#This Row],[Credit]]-Table1[[#This Row],[Debit]]</f>
        <v>-5</v>
      </c>
    </row>
    <row r="89" spans="1:11" x14ac:dyDescent="0.25">
      <c r="A89" s="1">
        <v>44253</v>
      </c>
      <c r="B89" t="s">
        <v>14</v>
      </c>
      <c r="C89" s="25">
        <v>5</v>
      </c>
      <c r="E89" t="s">
        <v>15</v>
      </c>
      <c r="F89" t="s">
        <v>16</v>
      </c>
      <c r="G89" t="s">
        <v>17</v>
      </c>
      <c r="H89" t="str">
        <f>TEXT(Table1[[#This Row],[Date]],"MMM")</f>
        <v>Feb</v>
      </c>
      <c r="I89">
        <f>MONTH(Table1[[#This Row],[Date]])</f>
        <v>2</v>
      </c>
      <c r="J89" t="str">
        <f>TEXT(Table1[[#This Row],[Date]],"ddd")</f>
        <v>Fri</v>
      </c>
      <c r="K89" s="2">
        <f>Table1[[#This Row],[Credit]]-Table1[[#This Row],[Debit]]</f>
        <v>-5</v>
      </c>
    </row>
    <row r="90" spans="1:11" x14ac:dyDescent="0.25">
      <c r="A90" s="1">
        <v>44253</v>
      </c>
      <c r="B90" t="s">
        <v>24</v>
      </c>
      <c r="C90" s="25">
        <v>162.9</v>
      </c>
      <c r="E90" t="s">
        <v>25</v>
      </c>
      <c r="F90" t="s">
        <v>20</v>
      </c>
      <c r="G90" t="s">
        <v>17</v>
      </c>
      <c r="H90" t="str">
        <f>TEXT(Table1[[#This Row],[Date]],"MMM")</f>
        <v>Feb</v>
      </c>
      <c r="I90">
        <f>MONTH(Table1[[#This Row],[Date]])</f>
        <v>2</v>
      </c>
      <c r="J90" t="str">
        <f>TEXT(Table1[[#This Row],[Date]],"ddd")</f>
        <v>Fri</v>
      </c>
      <c r="K90" s="2">
        <f>Table1[[#This Row],[Credit]]-Table1[[#This Row],[Debit]]</f>
        <v>-162.9</v>
      </c>
    </row>
    <row r="91" spans="1:11" x14ac:dyDescent="0.25">
      <c r="A91" s="1">
        <v>44254</v>
      </c>
      <c r="B91" t="s">
        <v>52</v>
      </c>
      <c r="C91" s="25">
        <v>125.9</v>
      </c>
      <c r="E91" t="s">
        <v>33</v>
      </c>
      <c r="F91" t="s">
        <v>31</v>
      </c>
      <c r="G91" t="s">
        <v>17</v>
      </c>
      <c r="H91" t="str">
        <f>TEXT(Table1[[#This Row],[Date]],"MMM")</f>
        <v>Feb</v>
      </c>
      <c r="I91">
        <f>MONTH(Table1[[#This Row],[Date]])</f>
        <v>2</v>
      </c>
      <c r="J91" t="str">
        <f>TEXT(Table1[[#This Row],[Date]],"ddd")</f>
        <v>Sat</v>
      </c>
      <c r="K91" s="2">
        <f>Table1[[#This Row],[Credit]]-Table1[[#This Row],[Debit]]</f>
        <v>-125.9</v>
      </c>
    </row>
    <row r="92" spans="1:11" x14ac:dyDescent="0.25">
      <c r="A92" s="1">
        <v>44254</v>
      </c>
      <c r="B92" t="s">
        <v>54</v>
      </c>
      <c r="C92" s="25">
        <v>137</v>
      </c>
      <c r="E92" t="s">
        <v>33</v>
      </c>
      <c r="F92" t="s">
        <v>31</v>
      </c>
      <c r="G92" t="s">
        <v>17</v>
      </c>
      <c r="H92" t="str">
        <f>TEXT(Table1[[#This Row],[Date]],"MMM")</f>
        <v>Feb</v>
      </c>
      <c r="I92">
        <f>MONTH(Table1[[#This Row],[Date]])</f>
        <v>2</v>
      </c>
      <c r="J92" t="str">
        <f>TEXT(Table1[[#This Row],[Date]],"ddd")</f>
        <v>Sat</v>
      </c>
      <c r="K92" s="2">
        <f>Table1[[#This Row],[Credit]]-Table1[[#This Row],[Debit]]</f>
        <v>-137</v>
      </c>
    </row>
    <row r="93" spans="1:11" x14ac:dyDescent="0.25">
      <c r="A93" s="1">
        <v>44255</v>
      </c>
      <c r="B93" t="s">
        <v>32</v>
      </c>
      <c r="C93" s="25">
        <v>146.1</v>
      </c>
      <c r="E93" t="s">
        <v>33</v>
      </c>
      <c r="F93" t="s">
        <v>31</v>
      </c>
      <c r="G93" t="s">
        <v>17</v>
      </c>
      <c r="H93" t="str">
        <f>TEXT(Table1[[#This Row],[Date]],"MMM")</f>
        <v>Feb</v>
      </c>
      <c r="I93">
        <f>MONTH(Table1[[#This Row],[Date]])</f>
        <v>2</v>
      </c>
      <c r="J93" t="str">
        <f>TEXT(Table1[[#This Row],[Date]],"ddd")</f>
        <v>Sun</v>
      </c>
      <c r="K93" s="2">
        <f>Table1[[#This Row],[Credit]]-Table1[[#This Row],[Debit]]</f>
        <v>-146.1</v>
      </c>
    </row>
    <row r="94" spans="1:11" x14ac:dyDescent="0.25">
      <c r="A94" s="1">
        <v>44255</v>
      </c>
      <c r="B94" t="s">
        <v>36</v>
      </c>
      <c r="C94" s="25">
        <v>24.1</v>
      </c>
      <c r="E94" t="s">
        <v>37</v>
      </c>
      <c r="F94" t="s">
        <v>23</v>
      </c>
      <c r="G94" t="s">
        <v>17</v>
      </c>
      <c r="H94" t="str">
        <f>TEXT(Table1[[#This Row],[Date]],"MMM")</f>
        <v>Feb</v>
      </c>
      <c r="I94">
        <f>MONTH(Table1[[#This Row],[Date]])</f>
        <v>2</v>
      </c>
      <c r="J94" t="str">
        <f>TEXT(Table1[[#This Row],[Date]],"ddd")</f>
        <v>Sun</v>
      </c>
      <c r="K94" s="2">
        <f>Table1[[#This Row],[Credit]]-Table1[[#This Row],[Debit]]</f>
        <v>-24.1</v>
      </c>
    </row>
    <row r="95" spans="1:11" x14ac:dyDescent="0.25">
      <c r="A95" s="1">
        <v>44256</v>
      </c>
      <c r="B95" t="s">
        <v>10</v>
      </c>
      <c r="D95" s="25">
        <v>5000</v>
      </c>
      <c r="E95" t="s">
        <v>11</v>
      </c>
      <c r="F95" t="s">
        <v>12</v>
      </c>
      <c r="G95" t="s">
        <v>13</v>
      </c>
      <c r="H95" t="str">
        <f>TEXT(Table1[[#This Row],[Date]],"MMM")</f>
        <v>Mar</v>
      </c>
      <c r="I95">
        <f>MONTH(Table1[[#This Row],[Date]])</f>
        <v>3</v>
      </c>
      <c r="J95" t="str">
        <f>TEXT(Table1[[#This Row],[Date]],"ddd")</f>
        <v>Mon</v>
      </c>
      <c r="K95" s="2">
        <f>Table1[[#This Row],[Credit]]-Table1[[#This Row],[Debit]]</f>
        <v>5000</v>
      </c>
    </row>
    <row r="96" spans="1:11" x14ac:dyDescent="0.25">
      <c r="A96" s="1">
        <v>44256</v>
      </c>
      <c r="B96" t="s">
        <v>14</v>
      </c>
      <c r="C96" s="25">
        <v>5</v>
      </c>
      <c r="E96" t="s">
        <v>15</v>
      </c>
      <c r="F96" t="s">
        <v>16</v>
      </c>
      <c r="G96" t="s">
        <v>17</v>
      </c>
      <c r="H96" t="str">
        <f>TEXT(Table1[[#This Row],[Date]],"MMM")</f>
        <v>Mar</v>
      </c>
      <c r="I96">
        <f>MONTH(Table1[[#This Row],[Date]])</f>
        <v>3</v>
      </c>
      <c r="J96" t="str">
        <f>TEXT(Table1[[#This Row],[Date]],"ddd")</f>
        <v>Mon</v>
      </c>
      <c r="K96" s="2">
        <f>Table1[[#This Row],[Credit]]-Table1[[#This Row],[Debit]]</f>
        <v>-5</v>
      </c>
    </row>
    <row r="97" spans="1:11" x14ac:dyDescent="0.25">
      <c r="A97" s="1">
        <v>44257</v>
      </c>
      <c r="B97" t="s">
        <v>18</v>
      </c>
      <c r="C97" s="25">
        <v>900</v>
      </c>
      <c r="E97" t="s">
        <v>19</v>
      </c>
      <c r="F97" t="s">
        <v>20</v>
      </c>
      <c r="G97" t="s">
        <v>17</v>
      </c>
      <c r="H97" t="str">
        <f>TEXT(Table1[[#This Row],[Date]],"MMM")</f>
        <v>Mar</v>
      </c>
      <c r="I97">
        <f>MONTH(Table1[[#This Row],[Date]])</f>
        <v>3</v>
      </c>
      <c r="J97" t="str">
        <f>TEXT(Table1[[#This Row],[Date]],"ddd")</f>
        <v>Tue</v>
      </c>
      <c r="K97" s="2">
        <f>Table1[[#This Row],[Credit]]-Table1[[#This Row],[Debit]]</f>
        <v>-900</v>
      </c>
    </row>
    <row r="98" spans="1:11" x14ac:dyDescent="0.25">
      <c r="A98" s="1">
        <v>44257</v>
      </c>
      <c r="B98" t="s">
        <v>21</v>
      </c>
      <c r="C98" s="25">
        <v>150</v>
      </c>
      <c r="E98" t="s">
        <v>22</v>
      </c>
      <c r="F98" t="s">
        <v>23</v>
      </c>
      <c r="G98" t="s">
        <v>17</v>
      </c>
      <c r="H98" t="str">
        <f>TEXT(Table1[[#This Row],[Date]],"MMM")</f>
        <v>Mar</v>
      </c>
      <c r="I98">
        <f>MONTH(Table1[[#This Row],[Date]])</f>
        <v>3</v>
      </c>
      <c r="J98" t="str">
        <f>TEXT(Table1[[#This Row],[Date]],"ddd")</f>
        <v>Tue</v>
      </c>
      <c r="K98" s="2">
        <f>Table1[[#This Row],[Credit]]-Table1[[#This Row],[Debit]]</f>
        <v>-150</v>
      </c>
    </row>
    <row r="99" spans="1:11" x14ac:dyDescent="0.25">
      <c r="A99" s="1">
        <v>44257</v>
      </c>
      <c r="B99" t="s">
        <v>14</v>
      </c>
      <c r="C99" s="25">
        <v>5</v>
      </c>
      <c r="E99" t="s">
        <v>15</v>
      </c>
      <c r="F99" t="s">
        <v>16</v>
      </c>
      <c r="G99" t="s">
        <v>17</v>
      </c>
      <c r="H99" t="str">
        <f>TEXT(Table1[[#This Row],[Date]],"MMM")</f>
        <v>Mar</v>
      </c>
      <c r="I99">
        <f>MONTH(Table1[[#This Row],[Date]])</f>
        <v>3</v>
      </c>
      <c r="J99" t="str">
        <f>TEXT(Table1[[#This Row],[Date]],"ddd")</f>
        <v>Tue</v>
      </c>
      <c r="K99" s="2">
        <f>Table1[[#This Row],[Credit]]-Table1[[#This Row],[Debit]]</f>
        <v>-5</v>
      </c>
    </row>
    <row r="100" spans="1:11" x14ac:dyDescent="0.25">
      <c r="A100" s="1">
        <v>44258</v>
      </c>
      <c r="B100" t="s">
        <v>14</v>
      </c>
      <c r="C100" s="25">
        <v>5</v>
      </c>
      <c r="E100" t="s">
        <v>15</v>
      </c>
      <c r="F100" t="s">
        <v>16</v>
      </c>
      <c r="G100" t="s">
        <v>17</v>
      </c>
      <c r="H100" t="str">
        <f>TEXT(Table1[[#This Row],[Date]],"MMM")</f>
        <v>Mar</v>
      </c>
      <c r="I100">
        <f>MONTH(Table1[[#This Row],[Date]])</f>
        <v>3</v>
      </c>
      <c r="J100" t="str">
        <f>TEXT(Table1[[#This Row],[Date]],"ddd")</f>
        <v>Wed</v>
      </c>
      <c r="K100" s="2">
        <f>Table1[[#This Row],[Credit]]-Table1[[#This Row],[Debit]]</f>
        <v>-5</v>
      </c>
    </row>
    <row r="101" spans="1:11" x14ac:dyDescent="0.25">
      <c r="A101" s="1">
        <v>44259</v>
      </c>
      <c r="B101" t="s">
        <v>14</v>
      </c>
      <c r="C101" s="25">
        <v>5</v>
      </c>
      <c r="E101" t="s">
        <v>15</v>
      </c>
      <c r="F101" t="s">
        <v>16</v>
      </c>
      <c r="G101" t="s">
        <v>17</v>
      </c>
      <c r="H101" t="str">
        <f>TEXT(Table1[[#This Row],[Date]],"MMM")</f>
        <v>Mar</v>
      </c>
      <c r="I101">
        <f>MONTH(Table1[[#This Row],[Date]])</f>
        <v>3</v>
      </c>
      <c r="J101" t="str">
        <f>TEXT(Table1[[#This Row],[Date]],"ddd")</f>
        <v>Thu</v>
      </c>
      <c r="K101" s="2">
        <f>Table1[[#This Row],[Credit]]-Table1[[#This Row],[Debit]]</f>
        <v>-5</v>
      </c>
    </row>
    <row r="102" spans="1:11" x14ac:dyDescent="0.25">
      <c r="A102" s="1">
        <v>44260</v>
      </c>
      <c r="B102" t="s">
        <v>14</v>
      </c>
      <c r="C102" s="25">
        <v>5</v>
      </c>
      <c r="E102" t="s">
        <v>15</v>
      </c>
      <c r="F102" t="s">
        <v>16</v>
      </c>
      <c r="G102" t="s">
        <v>17</v>
      </c>
      <c r="H102" t="str">
        <f>TEXT(Table1[[#This Row],[Date]],"MMM")</f>
        <v>Mar</v>
      </c>
      <c r="I102">
        <f>MONTH(Table1[[#This Row],[Date]])</f>
        <v>3</v>
      </c>
      <c r="J102" t="str">
        <f>TEXT(Table1[[#This Row],[Date]],"ddd")</f>
        <v>Fri</v>
      </c>
      <c r="K102" s="2">
        <f>Table1[[#This Row],[Credit]]-Table1[[#This Row],[Debit]]</f>
        <v>-5</v>
      </c>
    </row>
    <row r="103" spans="1:11" x14ac:dyDescent="0.25">
      <c r="A103" s="1">
        <v>44260</v>
      </c>
      <c r="B103" t="s">
        <v>24</v>
      </c>
      <c r="C103" s="25">
        <v>149</v>
      </c>
      <c r="E103" t="s">
        <v>25</v>
      </c>
      <c r="F103" t="s">
        <v>20</v>
      </c>
      <c r="G103" t="s">
        <v>17</v>
      </c>
      <c r="H103" t="str">
        <f>TEXT(Table1[[#This Row],[Date]],"MMM")</f>
        <v>Mar</v>
      </c>
      <c r="I103">
        <f>MONTH(Table1[[#This Row],[Date]])</f>
        <v>3</v>
      </c>
      <c r="J103" t="str">
        <f>TEXT(Table1[[#This Row],[Date]],"ddd")</f>
        <v>Fri</v>
      </c>
      <c r="K103" s="2">
        <f>Table1[[#This Row],[Credit]]-Table1[[#This Row],[Debit]]</f>
        <v>-149</v>
      </c>
    </row>
    <row r="104" spans="1:11" x14ac:dyDescent="0.25">
      <c r="A104" s="1">
        <v>44263</v>
      </c>
      <c r="B104" t="s">
        <v>26</v>
      </c>
      <c r="C104" s="25">
        <v>52.1</v>
      </c>
      <c r="E104" t="s">
        <v>27</v>
      </c>
      <c r="F104" t="s">
        <v>20</v>
      </c>
      <c r="G104" t="s">
        <v>17</v>
      </c>
      <c r="H104" t="str">
        <f>TEXT(Table1[[#This Row],[Date]],"MMM")</f>
        <v>Mar</v>
      </c>
      <c r="I104">
        <f>MONTH(Table1[[#This Row],[Date]])</f>
        <v>3</v>
      </c>
      <c r="J104" t="str">
        <f>TEXT(Table1[[#This Row],[Date]],"ddd")</f>
        <v>Mon</v>
      </c>
      <c r="K104" s="2">
        <f>Table1[[#This Row],[Credit]]-Table1[[#This Row],[Debit]]</f>
        <v>-52.1</v>
      </c>
    </row>
    <row r="105" spans="1:11" x14ac:dyDescent="0.25">
      <c r="A105" s="1">
        <v>44263</v>
      </c>
      <c r="B105" t="s">
        <v>14</v>
      </c>
      <c r="C105" s="25">
        <v>5</v>
      </c>
      <c r="E105" t="s">
        <v>15</v>
      </c>
      <c r="F105" t="s">
        <v>16</v>
      </c>
      <c r="G105" t="s">
        <v>17</v>
      </c>
      <c r="H105" t="str">
        <f>TEXT(Table1[[#This Row],[Date]],"MMM")</f>
        <v>Mar</v>
      </c>
      <c r="I105">
        <f>MONTH(Table1[[#This Row],[Date]])</f>
        <v>3</v>
      </c>
      <c r="J105" t="str">
        <f>TEXT(Table1[[#This Row],[Date]],"ddd")</f>
        <v>Mon</v>
      </c>
      <c r="K105" s="2">
        <f>Table1[[#This Row],[Credit]]-Table1[[#This Row],[Debit]]</f>
        <v>-5</v>
      </c>
    </row>
    <row r="106" spans="1:11" x14ac:dyDescent="0.25">
      <c r="A106" s="1">
        <v>44264</v>
      </c>
      <c r="B106" t="s">
        <v>14</v>
      </c>
      <c r="C106" s="25">
        <v>5</v>
      </c>
      <c r="E106" t="s">
        <v>15</v>
      </c>
      <c r="F106" t="s">
        <v>16</v>
      </c>
      <c r="G106" t="s">
        <v>17</v>
      </c>
      <c r="H106" t="str">
        <f>TEXT(Table1[[#This Row],[Date]],"MMM")</f>
        <v>Mar</v>
      </c>
      <c r="I106">
        <f>MONTH(Table1[[#This Row],[Date]])</f>
        <v>3</v>
      </c>
      <c r="J106" t="str">
        <f>TEXT(Table1[[#This Row],[Date]],"ddd")</f>
        <v>Tue</v>
      </c>
      <c r="K106" s="2">
        <f>Table1[[#This Row],[Credit]]-Table1[[#This Row],[Debit]]</f>
        <v>-5</v>
      </c>
    </row>
    <row r="107" spans="1:11" x14ac:dyDescent="0.25">
      <c r="A107" s="1">
        <v>44265</v>
      </c>
      <c r="B107" t="s">
        <v>28</v>
      </c>
      <c r="C107" s="25">
        <v>78.900000000000006</v>
      </c>
      <c r="E107" t="s">
        <v>51</v>
      </c>
      <c r="F107" t="s">
        <v>23</v>
      </c>
      <c r="G107" t="s">
        <v>17</v>
      </c>
      <c r="H107" t="str">
        <f>TEXT(Table1[[#This Row],[Date]],"MMM")</f>
        <v>Mar</v>
      </c>
      <c r="I107">
        <f>MONTH(Table1[[#This Row],[Date]])</f>
        <v>3</v>
      </c>
      <c r="J107" t="str">
        <f>TEXT(Table1[[#This Row],[Date]],"ddd")</f>
        <v>Wed</v>
      </c>
      <c r="K107" s="2">
        <f>Table1[[#This Row],[Credit]]-Table1[[#This Row],[Debit]]</f>
        <v>-78.900000000000006</v>
      </c>
    </row>
    <row r="108" spans="1:11" x14ac:dyDescent="0.25">
      <c r="A108" s="1">
        <v>44265</v>
      </c>
      <c r="B108" t="s">
        <v>14</v>
      </c>
      <c r="C108" s="25">
        <v>5</v>
      </c>
      <c r="E108" t="s">
        <v>15</v>
      </c>
      <c r="F108" t="s">
        <v>16</v>
      </c>
      <c r="G108" t="s">
        <v>17</v>
      </c>
      <c r="H108" t="str">
        <f>TEXT(Table1[[#This Row],[Date]],"MMM")</f>
        <v>Mar</v>
      </c>
      <c r="I108">
        <f>MONTH(Table1[[#This Row],[Date]])</f>
        <v>3</v>
      </c>
      <c r="J108" t="str">
        <f>TEXT(Table1[[#This Row],[Date]],"ddd")</f>
        <v>Wed</v>
      </c>
      <c r="K108" s="2">
        <f>Table1[[#This Row],[Credit]]-Table1[[#This Row],[Debit]]</f>
        <v>-5</v>
      </c>
    </row>
    <row r="109" spans="1:11" x14ac:dyDescent="0.25">
      <c r="A109" s="1">
        <v>44266</v>
      </c>
      <c r="B109" t="s">
        <v>14</v>
      </c>
      <c r="C109" s="25">
        <v>5</v>
      </c>
      <c r="E109" t="s">
        <v>15</v>
      </c>
      <c r="F109" t="s">
        <v>16</v>
      </c>
      <c r="G109" t="s">
        <v>17</v>
      </c>
      <c r="H109" t="str">
        <f>TEXT(Table1[[#This Row],[Date]],"MMM")</f>
        <v>Mar</v>
      </c>
      <c r="I109">
        <f>MONTH(Table1[[#This Row],[Date]])</f>
        <v>3</v>
      </c>
      <c r="J109" t="str">
        <f>TEXT(Table1[[#This Row],[Date]],"ddd")</f>
        <v>Thu</v>
      </c>
      <c r="K109" s="2">
        <f>Table1[[#This Row],[Credit]]-Table1[[#This Row],[Debit]]</f>
        <v>-5</v>
      </c>
    </row>
    <row r="110" spans="1:11" x14ac:dyDescent="0.25">
      <c r="A110" s="1">
        <v>44267</v>
      </c>
      <c r="B110" t="s">
        <v>24</v>
      </c>
      <c r="C110" s="25">
        <v>137</v>
      </c>
      <c r="E110" t="s">
        <v>25</v>
      </c>
      <c r="F110" t="s">
        <v>20</v>
      </c>
      <c r="G110" t="s">
        <v>17</v>
      </c>
      <c r="H110" t="str">
        <f>TEXT(Table1[[#This Row],[Date]],"MMM")</f>
        <v>Mar</v>
      </c>
      <c r="I110">
        <f>MONTH(Table1[[#This Row],[Date]])</f>
        <v>3</v>
      </c>
      <c r="J110" t="str">
        <f>TEXT(Table1[[#This Row],[Date]],"ddd")</f>
        <v>Fri</v>
      </c>
      <c r="K110" s="2">
        <f>Table1[[#This Row],[Credit]]-Table1[[#This Row],[Debit]]</f>
        <v>-137</v>
      </c>
    </row>
    <row r="111" spans="1:11" x14ac:dyDescent="0.25">
      <c r="A111" s="1">
        <v>44267</v>
      </c>
      <c r="B111" t="s">
        <v>14</v>
      </c>
      <c r="C111" s="25">
        <v>5</v>
      </c>
      <c r="E111" t="s">
        <v>15</v>
      </c>
      <c r="F111" t="s">
        <v>16</v>
      </c>
      <c r="G111" t="s">
        <v>17</v>
      </c>
      <c r="H111" t="str">
        <f>TEXT(Table1[[#This Row],[Date]],"MMM")</f>
        <v>Mar</v>
      </c>
      <c r="I111">
        <f>MONTH(Table1[[#This Row],[Date]])</f>
        <v>3</v>
      </c>
      <c r="J111" t="str">
        <f>TEXT(Table1[[#This Row],[Date]],"ddd")</f>
        <v>Fri</v>
      </c>
      <c r="K111" s="2">
        <f>Table1[[#This Row],[Credit]]-Table1[[#This Row],[Debit]]</f>
        <v>-5</v>
      </c>
    </row>
    <row r="112" spans="1:11" x14ac:dyDescent="0.25">
      <c r="A112" s="1">
        <v>44268</v>
      </c>
      <c r="B112" t="s">
        <v>14</v>
      </c>
      <c r="C112" s="25">
        <v>5</v>
      </c>
      <c r="E112" t="s">
        <v>15</v>
      </c>
      <c r="F112" t="s">
        <v>16</v>
      </c>
      <c r="G112" t="s">
        <v>17</v>
      </c>
      <c r="H112" t="str">
        <f>TEXT(Table1[[#This Row],[Date]],"MMM")</f>
        <v>Mar</v>
      </c>
      <c r="I112">
        <f>MONTH(Table1[[#This Row],[Date]])</f>
        <v>3</v>
      </c>
      <c r="J112" t="str">
        <f>TEXT(Table1[[#This Row],[Date]],"ddd")</f>
        <v>Sat</v>
      </c>
      <c r="K112" s="2">
        <f>Table1[[#This Row],[Credit]]-Table1[[#This Row],[Debit]]</f>
        <v>-5</v>
      </c>
    </row>
    <row r="113" spans="1:11" x14ac:dyDescent="0.25">
      <c r="A113" s="1">
        <v>44268</v>
      </c>
      <c r="B113" t="s">
        <v>29</v>
      </c>
      <c r="C113" s="25">
        <v>41.8</v>
      </c>
      <c r="E113" t="s">
        <v>30</v>
      </c>
      <c r="F113" t="s">
        <v>31</v>
      </c>
      <c r="G113" t="s">
        <v>17</v>
      </c>
      <c r="H113" t="str">
        <f>TEXT(Table1[[#This Row],[Date]],"MMM")</f>
        <v>Mar</v>
      </c>
      <c r="I113">
        <f>MONTH(Table1[[#This Row],[Date]])</f>
        <v>3</v>
      </c>
      <c r="J113" t="str">
        <f>TEXT(Table1[[#This Row],[Date]],"ddd")</f>
        <v>Sat</v>
      </c>
      <c r="K113" s="2">
        <f>Table1[[#This Row],[Credit]]-Table1[[#This Row],[Debit]]</f>
        <v>-41.8</v>
      </c>
    </row>
    <row r="114" spans="1:11" x14ac:dyDescent="0.25">
      <c r="A114" s="1">
        <v>44268</v>
      </c>
      <c r="B114" t="s">
        <v>32</v>
      </c>
      <c r="C114" s="25">
        <v>99.9</v>
      </c>
      <c r="E114" t="s">
        <v>33</v>
      </c>
      <c r="F114" t="s">
        <v>31</v>
      </c>
      <c r="G114" t="s">
        <v>17</v>
      </c>
      <c r="H114" t="str">
        <f>TEXT(Table1[[#This Row],[Date]],"MMM")</f>
        <v>Mar</v>
      </c>
      <c r="I114">
        <f>MONTH(Table1[[#This Row],[Date]])</f>
        <v>3</v>
      </c>
      <c r="J114" t="str">
        <f>TEXT(Table1[[#This Row],[Date]],"ddd")</f>
        <v>Sat</v>
      </c>
      <c r="K114" s="2">
        <f>Table1[[#This Row],[Credit]]-Table1[[#This Row],[Debit]]</f>
        <v>-99.9</v>
      </c>
    </row>
    <row r="115" spans="1:11" x14ac:dyDescent="0.25">
      <c r="A115" s="1">
        <v>44268</v>
      </c>
      <c r="B115" t="s">
        <v>34</v>
      </c>
      <c r="C115" s="25">
        <v>54</v>
      </c>
      <c r="E115" t="s">
        <v>35</v>
      </c>
      <c r="F115" t="s">
        <v>16</v>
      </c>
      <c r="G115" t="s">
        <v>17</v>
      </c>
      <c r="H115" t="str">
        <f>TEXT(Table1[[#This Row],[Date]],"MMM")</f>
        <v>Mar</v>
      </c>
      <c r="I115">
        <f>MONTH(Table1[[#This Row],[Date]])</f>
        <v>3</v>
      </c>
      <c r="J115" t="str">
        <f>TEXT(Table1[[#This Row],[Date]],"ddd")</f>
        <v>Sat</v>
      </c>
      <c r="K115" s="2">
        <f>Table1[[#This Row],[Credit]]-Table1[[#This Row],[Debit]]</f>
        <v>-54</v>
      </c>
    </row>
    <row r="116" spans="1:11" x14ac:dyDescent="0.25">
      <c r="A116" s="1">
        <v>44269</v>
      </c>
      <c r="B116" t="s">
        <v>36</v>
      </c>
      <c r="C116" s="25">
        <v>30</v>
      </c>
      <c r="E116" t="s">
        <v>37</v>
      </c>
      <c r="F116" t="s">
        <v>23</v>
      </c>
      <c r="G116" t="s">
        <v>17</v>
      </c>
      <c r="H116" t="str">
        <f>TEXT(Table1[[#This Row],[Date]],"MMM")</f>
        <v>Mar</v>
      </c>
      <c r="I116">
        <f>MONTH(Table1[[#This Row],[Date]])</f>
        <v>3</v>
      </c>
      <c r="J116" t="str">
        <f>TEXT(Table1[[#This Row],[Date]],"ddd")</f>
        <v>Sun</v>
      </c>
      <c r="K116" s="2">
        <f>Table1[[#This Row],[Credit]]-Table1[[#This Row],[Debit]]</f>
        <v>-30</v>
      </c>
    </row>
    <row r="117" spans="1:11" x14ac:dyDescent="0.25">
      <c r="A117" s="1">
        <v>44270</v>
      </c>
      <c r="B117" t="s">
        <v>38</v>
      </c>
      <c r="D117" s="25">
        <v>1000</v>
      </c>
      <c r="E117" t="s">
        <v>39</v>
      </c>
      <c r="F117" t="s">
        <v>40</v>
      </c>
      <c r="G117" t="s">
        <v>13</v>
      </c>
      <c r="H117" t="str">
        <f>TEXT(Table1[[#This Row],[Date]],"MMM")</f>
        <v>Mar</v>
      </c>
      <c r="I117">
        <f>MONTH(Table1[[#This Row],[Date]])</f>
        <v>3</v>
      </c>
      <c r="J117" t="str">
        <f>TEXT(Table1[[#This Row],[Date]],"ddd")</f>
        <v>Mon</v>
      </c>
      <c r="K117" s="2">
        <f>Table1[[#This Row],[Credit]]-Table1[[#This Row],[Debit]]</f>
        <v>1000</v>
      </c>
    </row>
    <row r="118" spans="1:11" x14ac:dyDescent="0.25">
      <c r="A118" s="1">
        <v>44270</v>
      </c>
      <c r="B118" t="s">
        <v>14</v>
      </c>
      <c r="C118" s="25">
        <v>5</v>
      </c>
      <c r="E118" t="s">
        <v>15</v>
      </c>
      <c r="F118" t="s">
        <v>16</v>
      </c>
      <c r="G118" t="s">
        <v>17</v>
      </c>
      <c r="H118" t="str">
        <f>TEXT(Table1[[#This Row],[Date]],"MMM")</f>
        <v>Mar</v>
      </c>
      <c r="I118">
        <f>MONTH(Table1[[#This Row],[Date]])</f>
        <v>3</v>
      </c>
      <c r="J118" t="str">
        <f>TEXT(Table1[[#This Row],[Date]],"ddd")</f>
        <v>Mon</v>
      </c>
      <c r="K118" s="2">
        <f>Table1[[#This Row],[Credit]]-Table1[[#This Row],[Debit]]</f>
        <v>-5</v>
      </c>
    </row>
    <row r="119" spans="1:11" x14ac:dyDescent="0.25">
      <c r="A119" s="1">
        <v>44271</v>
      </c>
      <c r="B119" t="s">
        <v>14</v>
      </c>
      <c r="C119" s="25">
        <v>5</v>
      </c>
      <c r="E119" t="s">
        <v>15</v>
      </c>
      <c r="F119" t="s">
        <v>16</v>
      </c>
      <c r="G119" t="s">
        <v>17</v>
      </c>
      <c r="H119" t="str">
        <f>TEXT(Table1[[#This Row],[Date]],"MMM")</f>
        <v>Mar</v>
      </c>
      <c r="I119">
        <f>MONTH(Table1[[#This Row],[Date]])</f>
        <v>3</v>
      </c>
      <c r="J119" t="str">
        <f>TEXT(Table1[[#This Row],[Date]],"ddd")</f>
        <v>Tue</v>
      </c>
      <c r="K119" s="2">
        <f>Table1[[#This Row],[Credit]]-Table1[[#This Row],[Debit]]</f>
        <v>-5</v>
      </c>
    </row>
    <row r="120" spans="1:11" x14ac:dyDescent="0.25">
      <c r="A120" s="1">
        <v>44271</v>
      </c>
      <c r="B120" t="s">
        <v>55</v>
      </c>
      <c r="C120" s="25">
        <v>75</v>
      </c>
      <c r="E120" t="s">
        <v>56</v>
      </c>
      <c r="F120" t="s">
        <v>57</v>
      </c>
      <c r="G120" t="s">
        <v>17</v>
      </c>
      <c r="H120" t="str">
        <f>TEXT(Table1[[#This Row],[Date]],"MMM")</f>
        <v>Mar</v>
      </c>
      <c r="I120">
        <f>MONTH(Table1[[#This Row],[Date]])</f>
        <v>3</v>
      </c>
      <c r="J120" t="str">
        <f>TEXT(Table1[[#This Row],[Date]],"ddd")</f>
        <v>Tue</v>
      </c>
      <c r="K120" s="2">
        <f>Table1[[#This Row],[Credit]]-Table1[[#This Row],[Debit]]</f>
        <v>-75</v>
      </c>
    </row>
    <row r="121" spans="1:11" x14ac:dyDescent="0.25">
      <c r="A121" s="1">
        <v>44271</v>
      </c>
      <c r="B121" t="s">
        <v>42</v>
      </c>
      <c r="C121" s="25">
        <v>40</v>
      </c>
      <c r="E121" t="s">
        <v>42</v>
      </c>
      <c r="F121" t="s">
        <v>20</v>
      </c>
      <c r="G121" t="s">
        <v>17</v>
      </c>
      <c r="H121" t="str">
        <f>TEXT(Table1[[#This Row],[Date]],"MMM")</f>
        <v>Mar</v>
      </c>
      <c r="I121">
        <f>MONTH(Table1[[#This Row],[Date]])</f>
        <v>3</v>
      </c>
      <c r="J121" t="str">
        <f>TEXT(Table1[[#This Row],[Date]],"ddd")</f>
        <v>Tue</v>
      </c>
      <c r="K121" s="2">
        <f>Table1[[#This Row],[Credit]]-Table1[[#This Row],[Debit]]</f>
        <v>-40</v>
      </c>
    </row>
    <row r="122" spans="1:11" x14ac:dyDescent="0.25">
      <c r="A122" s="1">
        <v>44272</v>
      </c>
      <c r="B122" t="s">
        <v>43</v>
      </c>
      <c r="C122" s="25">
        <v>46.8</v>
      </c>
      <c r="E122" t="s">
        <v>44</v>
      </c>
      <c r="F122" t="s">
        <v>31</v>
      </c>
      <c r="G122" t="s">
        <v>17</v>
      </c>
      <c r="H122" t="str">
        <f>TEXT(Table1[[#This Row],[Date]],"MMM")</f>
        <v>Mar</v>
      </c>
      <c r="I122">
        <f>MONTH(Table1[[#This Row],[Date]])</f>
        <v>3</v>
      </c>
      <c r="J122" t="str">
        <f>TEXT(Table1[[#This Row],[Date]],"ddd")</f>
        <v>Wed</v>
      </c>
      <c r="K122" s="2">
        <f>Table1[[#This Row],[Credit]]-Table1[[#This Row],[Debit]]</f>
        <v>-46.8</v>
      </c>
    </row>
    <row r="123" spans="1:11" x14ac:dyDescent="0.25">
      <c r="A123" s="1">
        <v>44272</v>
      </c>
      <c r="B123" t="s">
        <v>45</v>
      </c>
      <c r="C123" s="25">
        <v>35</v>
      </c>
      <c r="E123" t="s">
        <v>30</v>
      </c>
      <c r="F123" t="s">
        <v>31</v>
      </c>
      <c r="G123" t="s">
        <v>17</v>
      </c>
      <c r="H123" t="str">
        <f>TEXT(Table1[[#This Row],[Date]],"MMM")</f>
        <v>Mar</v>
      </c>
      <c r="I123">
        <f>MONTH(Table1[[#This Row],[Date]])</f>
        <v>3</v>
      </c>
      <c r="J123" t="str">
        <f>TEXT(Table1[[#This Row],[Date]],"ddd")</f>
        <v>Wed</v>
      </c>
      <c r="K123" s="2">
        <f>Table1[[#This Row],[Credit]]-Table1[[#This Row],[Debit]]</f>
        <v>-35</v>
      </c>
    </row>
    <row r="124" spans="1:11" x14ac:dyDescent="0.25">
      <c r="A124" s="1">
        <v>44272</v>
      </c>
      <c r="B124" t="s">
        <v>14</v>
      </c>
      <c r="C124" s="25">
        <v>5</v>
      </c>
      <c r="E124" t="s">
        <v>15</v>
      </c>
      <c r="F124" t="s">
        <v>16</v>
      </c>
      <c r="G124" t="s">
        <v>17</v>
      </c>
      <c r="H124" t="str">
        <f>TEXT(Table1[[#This Row],[Date]],"MMM")</f>
        <v>Mar</v>
      </c>
      <c r="I124">
        <f>MONTH(Table1[[#This Row],[Date]])</f>
        <v>3</v>
      </c>
      <c r="J124" t="str">
        <f>TEXT(Table1[[#This Row],[Date]],"ddd")</f>
        <v>Wed</v>
      </c>
      <c r="K124" s="2">
        <f>Table1[[#This Row],[Credit]]-Table1[[#This Row],[Debit]]</f>
        <v>-5</v>
      </c>
    </row>
    <row r="125" spans="1:11" x14ac:dyDescent="0.25">
      <c r="A125" s="1">
        <v>44273</v>
      </c>
      <c r="B125" t="s">
        <v>14</v>
      </c>
      <c r="C125" s="25">
        <v>5</v>
      </c>
      <c r="E125" t="s">
        <v>15</v>
      </c>
      <c r="F125" t="s">
        <v>16</v>
      </c>
      <c r="G125" t="s">
        <v>17</v>
      </c>
      <c r="H125" t="str">
        <f>TEXT(Table1[[#This Row],[Date]],"MMM")</f>
        <v>Mar</v>
      </c>
      <c r="I125">
        <f>MONTH(Table1[[#This Row],[Date]])</f>
        <v>3</v>
      </c>
      <c r="J125" t="str">
        <f>TEXT(Table1[[#This Row],[Date]],"ddd")</f>
        <v>Thu</v>
      </c>
      <c r="K125" s="2">
        <f>Table1[[#This Row],[Credit]]-Table1[[#This Row],[Debit]]</f>
        <v>-5</v>
      </c>
    </row>
    <row r="126" spans="1:11" x14ac:dyDescent="0.25">
      <c r="A126" s="1">
        <v>44274</v>
      </c>
      <c r="B126" t="s">
        <v>14</v>
      </c>
      <c r="C126" s="25">
        <v>5</v>
      </c>
      <c r="E126" t="s">
        <v>15</v>
      </c>
      <c r="F126" t="s">
        <v>16</v>
      </c>
      <c r="G126" t="s">
        <v>17</v>
      </c>
      <c r="H126" t="str">
        <f>TEXT(Table1[[#This Row],[Date]],"MMM")</f>
        <v>Mar</v>
      </c>
      <c r="I126">
        <f>MONTH(Table1[[#This Row],[Date]])</f>
        <v>3</v>
      </c>
      <c r="J126" t="str">
        <f>TEXT(Table1[[#This Row],[Date]],"ddd")</f>
        <v>Fri</v>
      </c>
      <c r="K126" s="2">
        <f>Table1[[#This Row],[Credit]]-Table1[[#This Row],[Debit]]</f>
        <v>-5</v>
      </c>
    </row>
    <row r="127" spans="1:11" x14ac:dyDescent="0.25">
      <c r="A127" s="1">
        <v>44274</v>
      </c>
      <c r="B127" t="s">
        <v>24</v>
      </c>
      <c r="C127" s="25">
        <v>171.9</v>
      </c>
      <c r="E127" t="s">
        <v>25</v>
      </c>
      <c r="F127" t="s">
        <v>20</v>
      </c>
      <c r="G127" t="s">
        <v>17</v>
      </c>
      <c r="H127" t="str">
        <f>TEXT(Table1[[#This Row],[Date]],"MMM")</f>
        <v>Mar</v>
      </c>
      <c r="I127">
        <f>MONTH(Table1[[#This Row],[Date]])</f>
        <v>3</v>
      </c>
      <c r="J127" t="str">
        <f>TEXT(Table1[[#This Row],[Date]],"ddd")</f>
        <v>Fri</v>
      </c>
      <c r="K127" s="2">
        <f>Table1[[#This Row],[Credit]]-Table1[[#This Row],[Debit]]</f>
        <v>-171.9</v>
      </c>
    </row>
    <row r="128" spans="1:11" x14ac:dyDescent="0.25">
      <c r="A128" s="1">
        <v>44275</v>
      </c>
      <c r="B128" t="s">
        <v>46</v>
      </c>
      <c r="C128" s="25">
        <v>39</v>
      </c>
      <c r="E128" t="s">
        <v>35</v>
      </c>
      <c r="F128" t="s">
        <v>16</v>
      </c>
      <c r="G128" t="s">
        <v>17</v>
      </c>
      <c r="H128" t="str">
        <f>TEXT(Table1[[#This Row],[Date]],"MMM")</f>
        <v>Mar</v>
      </c>
      <c r="I128">
        <f>MONTH(Table1[[#This Row],[Date]])</f>
        <v>3</v>
      </c>
      <c r="J128" t="str">
        <f>TEXT(Table1[[#This Row],[Date]],"ddd")</f>
        <v>Sat</v>
      </c>
      <c r="K128" s="2">
        <f>Table1[[#This Row],[Credit]]-Table1[[#This Row],[Debit]]</f>
        <v>-39</v>
      </c>
    </row>
    <row r="129" spans="1:11" x14ac:dyDescent="0.25">
      <c r="A129" s="1">
        <v>44276</v>
      </c>
      <c r="B129" t="s">
        <v>47</v>
      </c>
      <c r="C129" s="25">
        <v>14</v>
      </c>
      <c r="E129" t="s">
        <v>35</v>
      </c>
      <c r="F129" t="s">
        <v>16</v>
      </c>
      <c r="G129" t="s">
        <v>17</v>
      </c>
      <c r="H129" t="str">
        <f>TEXT(Table1[[#This Row],[Date]],"MMM")</f>
        <v>Mar</v>
      </c>
      <c r="I129">
        <f>MONTH(Table1[[#This Row],[Date]])</f>
        <v>3</v>
      </c>
      <c r="J129" t="str">
        <f>TEXT(Table1[[#This Row],[Date]],"ddd")</f>
        <v>Sun</v>
      </c>
      <c r="K129" s="2">
        <f>Table1[[#This Row],[Credit]]-Table1[[#This Row],[Debit]]</f>
        <v>-14</v>
      </c>
    </row>
    <row r="130" spans="1:11" x14ac:dyDescent="0.25">
      <c r="A130" s="1">
        <v>44277</v>
      </c>
      <c r="B130" t="s">
        <v>48</v>
      </c>
      <c r="C130" s="25">
        <v>55</v>
      </c>
      <c r="E130" t="s">
        <v>49</v>
      </c>
      <c r="F130" t="s">
        <v>50</v>
      </c>
      <c r="G130" t="s">
        <v>17</v>
      </c>
      <c r="H130" t="str">
        <f>TEXT(Table1[[#This Row],[Date]],"MMM")</f>
        <v>Mar</v>
      </c>
      <c r="I130">
        <f>MONTH(Table1[[#This Row],[Date]])</f>
        <v>3</v>
      </c>
      <c r="J130" t="str">
        <f>TEXT(Table1[[#This Row],[Date]],"ddd")</f>
        <v>Mon</v>
      </c>
      <c r="K130" s="2">
        <f>Table1[[#This Row],[Credit]]-Table1[[#This Row],[Debit]]</f>
        <v>-55</v>
      </c>
    </row>
    <row r="131" spans="1:11" x14ac:dyDescent="0.25">
      <c r="A131" s="1">
        <v>44277</v>
      </c>
      <c r="B131" t="s">
        <v>28</v>
      </c>
      <c r="C131" s="25">
        <v>65</v>
      </c>
      <c r="E131" t="s">
        <v>51</v>
      </c>
      <c r="F131" t="s">
        <v>23</v>
      </c>
      <c r="G131" t="s">
        <v>17</v>
      </c>
      <c r="H131" t="str">
        <f>TEXT(Table1[[#This Row],[Date]],"MMM")</f>
        <v>Mar</v>
      </c>
      <c r="I131">
        <f>MONTH(Table1[[#This Row],[Date]])</f>
        <v>3</v>
      </c>
      <c r="J131" t="str">
        <f>TEXT(Table1[[#This Row],[Date]],"ddd")</f>
        <v>Mon</v>
      </c>
      <c r="K131" s="2">
        <f>Table1[[#This Row],[Credit]]-Table1[[#This Row],[Debit]]</f>
        <v>-65</v>
      </c>
    </row>
    <row r="132" spans="1:11" x14ac:dyDescent="0.25">
      <c r="A132" s="1">
        <v>44277</v>
      </c>
      <c r="B132" t="s">
        <v>14</v>
      </c>
      <c r="C132" s="25">
        <v>5</v>
      </c>
      <c r="E132" t="s">
        <v>15</v>
      </c>
      <c r="F132" t="s">
        <v>16</v>
      </c>
      <c r="G132" t="s">
        <v>17</v>
      </c>
      <c r="H132" t="str">
        <f>TEXT(Table1[[#This Row],[Date]],"MMM")</f>
        <v>Mar</v>
      </c>
      <c r="I132">
        <f>MONTH(Table1[[#This Row],[Date]])</f>
        <v>3</v>
      </c>
      <c r="J132" t="str">
        <f>TEXT(Table1[[#This Row],[Date]],"ddd")</f>
        <v>Mon</v>
      </c>
      <c r="K132" s="2">
        <f>Table1[[#This Row],[Credit]]-Table1[[#This Row],[Debit]]</f>
        <v>-5</v>
      </c>
    </row>
    <row r="133" spans="1:11" x14ac:dyDescent="0.25">
      <c r="A133" s="1">
        <v>44278</v>
      </c>
      <c r="B133" t="s">
        <v>14</v>
      </c>
      <c r="C133" s="25">
        <v>5</v>
      </c>
      <c r="E133" t="s">
        <v>15</v>
      </c>
      <c r="F133" t="s">
        <v>16</v>
      </c>
      <c r="G133" t="s">
        <v>17</v>
      </c>
      <c r="H133" t="str">
        <f>TEXT(Table1[[#This Row],[Date]],"MMM")</f>
        <v>Mar</v>
      </c>
      <c r="I133">
        <f>MONTH(Table1[[#This Row],[Date]])</f>
        <v>3</v>
      </c>
      <c r="J133" t="str">
        <f>TEXT(Table1[[#This Row],[Date]],"ddd")</f>
        <v>Tue</v>
      </c>
      <c r="K133" s="2">
        <f>Table1[[#This Row],[Credit]]-Table1[[#This Row],[Debit]]</f>
        <v>-5</v>
      </c>
    </row>
    <row r="134" spans="1:11" x14ac:dyDescent="0.25">
      <c r="A134" s="1">
        <v>44279</v>
      </c>
      <c r="B134" t="s">
        <v>14</v>
      </c>
      <c r="C134" s="25">
        <v>5</v>
      </c>
      <c r="E134" t="s">
        <v>15</v>
      </c>
      <c r="F134" t="s">
        <v>16</v>
      </c>
      <c r="G134" t="s">
        <v>17</v>
      </c>
      <c r="H134" t="str">
        <f>TEXT(Table1[[#This Row],[Date]],"MMM")</f>
        <v>Mar</v>
      </c>
      <c r="I134">
        <f>MONTH(Table1[[#This Row],[Date]])</f>
        <v>3</v>
      </c>
      <c r="J134" t="str">
        <f>TEXT(Table1[[#This Row],[Date]],"ddd")</f>
        <v>Wed</v>
      </c>
      <c r="K134" s="2">
        <f>Table1[[#This Row],[Credit]]-Table1[[#This Row],[Debit]]</f>
        <v>-5</v>
      </c>
    </row>
    <row r="135" spans="1:11" x14ac:dyDescent="0.25">
      <c r="A135" s="1">
        <v>44280</v>
      </c>
      <c r="B135" t="s">
        <v>14</v>
      </c>
      <c r="C135" s="25">
        <v>5</v>
      </c>
      <c r="E135" t="s">
        <v>15</v>
      </c>
      <c r="F135" t="s">
        <v>16</v>
      </c>
      <c r="G135" t="s">
        <v>17</v>
      </c>
      <c r="H135" t="str">
        <f>TEXT(Table1[[#This Row],[Date]],"MMM")</f>
        <v>Mar</v>
      </c>
      <c r="I135">
        <f>MONTH(Table1[[#This Row],[Date]])</f>
        <v>3</v>
      </c>
      <c r="J135" t="str">
        <f>TEXT(Table1[[#This Row],[Date]],"ddd")</f>
        <v>Thu</v>
      </c>
      <c r="K135" s="2">
        <f>Table1[[#This Row],[Credit]]-Table1[[#This Row],[Debit]]</f>
        <v>-5</v>
      </c>
    </row>
    <row r="136" spans="1:11" x14ac:dyDescent="0.25">
      <c r="A136" s="1">
        <v>44281</v>
      </c>
      <c r="B136" t="s">
        <v>14</v>
      </c>
      <c r="C136" s="25">
        <v>5</v>
      </c>
      <c r="E136" t="s">
        <v>15</v>
      </c>
      <c r="F136" t="s">
        <v>16</v>
      </c>
      <c r="G136" t="s">
        <v>17</v>
      </c>
      <c r="H136" t="str">
        <f>TEXT(Table1[[#This Row],[Date]],"MMM")</f>
        <v>Mar</v>
      </c>
      <c r="I136">
        <f>MONTH(Table1[[#This Row],[Date]])</f>
        <v>3</v>
      </c>
      <c r="J136" t="str">
        <f>TEXT(Table1[[#This Row],[Date]],"ddd")</f>
        <v>Fri</v>
      </c>
      <c r="K136" s="2">
        <f>Table1[[#This Row],[Credit]]-Table1[[#This Row],[Debit]]</f>
        <v>-5</v>
      </c>
    </row>
    <row r="137" spans="1:11" x14ac:dyDescent="0.25">
      <c r="A137" s="1">
        <v>44281</v>
      </c>
      <c r="B137" t="s">
        <v>24</v>
      </c>
      <c r="C137" s="25">
        <v>209</v>
      </c>
      <c r="E137" t="s">
        <v>25</v>
      </c>
      <c r="F137" t="s">
        <v>20</v>
      </c>
      <c r="G137" t="s">
        <v>17</v>
      </c>
      <c r="H137" t="str">
        <f>TEXT(Table1[[#This Row],[Date]],"MMM")</f>
        <v>Mar</v>
      </c>
      <c r="I137">
        <f>MONTH(Table1[[#This Row],[Date]])</f>
        <v>3</v>
      </c>
      <c r="J137" t="str">
        <f>TEXT(Table1[[#This Row],[Date]],"ddd")</f>
        <v>Fri</v>
      </c>
      <c r="K137" s="2">
        <f>Table1[[#This Row],[Credit]]-Table1[[#This Row],[Debit]]</f>
        <v>-209</v>
      </c>
    </row>
    <row r="138" spans="1:11" x14ac:dyDescent="0.25">
      <c r="A138" s="1">
        <v>44282</v>
      </c>
      <c r="B138" t="s">
        <v>52</v>
      </c>
      <c r="C138" s="25">
        <v>127</v>
      </c>
      <c r="E138" t="s">
        <v>33</v>
      </c>
      <c r="F138" t="s">
        <v>31</v>
      </c>
      <c r="G138" t="s">
        <v>17</v>
      </c>
      <c r="H138" t="str">
        <f>TEXT(Table1[[#This Row],[Date]],"MMM")</f>
        <v>Mar</v>
      </c>
      <c r="I138">
        <f>MONTH(Table1[[#This Row],[Date]])</f>
        <v>3</v>
      </c>
      <c r="J138" t="str">
        <f>TEXT(Table1[[#This Row],[Date]],"ddd")</f>
        <v>Sat</v>
      </c>
      <c r="K138" s="2">
        <f>Table1[[#This Row],[Credit]]-Table1[[#This Row],[Debit]]</f>
        <v>-127</v>
      </c>
    </row>
    <row r="139" spans="1:11" x14ac:dyDescent="0.25">
      <c r="A139" s="1">
        <v>44282</v>
      </c>
      <c r="B139" t="s">
        <v>58</v>
      </c>
      <c r="C139" s="25">
        <v>177.2</v>
      </c>
      <c r="E139" t="s">
        <v>33</v>
      </c>
      <c r="F139" t="s">
        <v>31</v>
      </c>
      <c r="G139" t="s">
        <v>17</v>
      </c>
      <c r="H139" t="str">
        <f>TEXT(Table1[[#This Row],[Date]],"MMM")</f>
        <v>Mar</v>
      </c>
      <c r="I139">
        <f>MONTH(Table1[[#This Row],[Date]])</f>
        <v>3</v>
      </c>
      <c r="J139" t="str">
        <f>TEXT(Table1[[#This Row],[Date]],"ddd")</f>
        <v>Sat</v>
      </c>
      <c r="K139" s="2">
        <f>Table1[[#This Row],[Credit]]-Table1[[#This Row],[Debit]]</f>
        <v>-177.2</v>
      </c>
    </row>
    <row r="140" spans="1:11" x14ac:dyDescent="0.25">
      <c r="A140" s="1">
        <v>44283</v>
      </c>
      <c r="B140" t="s">
        <v>32</v>
      </c>
      <c r="C140" s="25">
        <v>147.1</v>
      </c>
      <c r="E140" t="s">
        <v>33</v>
      </c>
      <c r="F140" t="s">
        <v>31</v>
      </c>
      <c r="G140" t="s">
        <v>17</v>
      </c>
      <c r="H140" t="str">
        <f>TEXT(Table1[[#This Row],[Date]],"MMM")</f>
        <v>Mar</v>
      </c>
      <c r="I140">
        <f>MONTH(Table1[[#This Row],[Date]])</f>
        <v>3</v>
      </c>
      <c r="J140" t="str">
        <f>TEXT(Table1[[#This Row],[Date]],"ddd")</f>
        <v>Sun</v>
      </c>
      <c r="K140" s="2">
        <f>Table1[[#This Row],[Credit]]-Table1[[#This Row],[Debit]]</f>
        <v>-147.1</v>
      </c>
    </row>
    <row r="141" spans="1:11" x14ac:dyDescent="0.25">
      <c r="A141" s="1">
        <v>44283</v>
      </c>
      <c r="B141" t="s">
        <v>36</v>
      </c>
      <c r="C141" s="25">
        <v>25</v>
      </c>
      <c r="E141" t="s">
        <v>37</v>
      </c>
      <c r="F141" t="s">
        <v>23</v>
      </c>
      <c r="G141" t="s">
        <v>17</v>
      </c>
      <c r="H141" t="str">
        <f>TEXT(Table1[[#This Row],[Date]],"MMM")</f>
        <v>Mar</v>
      </c>
      <c r="I141">
        <f>MONTH(Table1[[#This Row],[Date]])</f>
        <v>3</v>
      </c>
      <c r="J141" t="str">
        <f>TEXT(Table1[[#This Row],[Date]],"ddd")</f>
        <v>Sun</v>
      </c>
      <c r="K141" s="2">
        <f>Table1[[#This Row],[Credit]]-Table1[[#This Row],[Debit]]</f>
        <v>-25</v>
      </c>
    </row>
    <row r="142" spans="1:11" x14ac:dyDescent="0.25">
      <c r="A142" s="1">
        <v>44284</v>
      </c>
      <c r="B142" t="s">
        <v>59</v>
      </c>
      <c r="C142" s="25">
        <v>15</v>
      </c>
      <c r="E142" t="s">
        <v>35</v>
      </c>
      <c r="F142" t="s">
        <v>16</v>
      </c>
      <c r="G142" t="s">
        <v>17</v>
      </c>
      <c r="H142" t="str">
        <f>TEXT(Table1[[#This Row],[Date]],"MMM")</f>
        <v>Mar</v>
      </c>
      <c r="I142">
        <f>MONTH(Table1[[#This Row],[Date]])</f>
        <v>3</v>
      </c>
      <c r="J142" t="str">
        <f>TEXT(Table1[[#This Row],[Date]],"ddd")</f>
        <v>Mon</v>
      </c>
      <c r="K142" s="2">
        <f>Table1[[#This Row],[Credit]]-Table1[[#This Row],[Debit]]</f>
        <v>-15</v>
      </c>
    </row>
    <row r="143" spans="1:11" x14ac:dyDescent="0.25">
      <c r="A143" s="1">
        <v>44285</v>
      </c>
      <c r="B143" t="s">
        <v>14</v>
      </c>
      <c r="C143" s="25">
        <v>5</v>
      </c>
      <c r="E143" t="s">
        <v>15</v>
      </c>
      <c r="F143" t="s">
        <v>16</v>
      </c>
      <c r="G143" t="s">
        <v>17</v>
      </c>
      <c r="H143" t="str">
        <f>TEXT(Table1[[#This Row],[Date]],"MMM")</f>
        <v>Mar</v>
      </c>
      <c r="I143">
        <f>MONTH(Table1[[#This Row],[Date]])</f>
        <v>3</v>
      </c>
      <c r="J143" t="str">
        <f>TEXT(Table1[[#This Row],[Date]],"ddd")</f>
        <v>Tue</v>
      </c>
      <c r="K143" s="2">
        <f>Table1[[#This Row],[Credit]]-Table1[[#This Row],[Debit]]</f>
        <v>-5</v>
      </c>
    </row>
    <row r="144" spans="1:11" x14ac:dyDescent="0.25">
      <c r="A144" s="1">
        <v>44286</v>
      </c>
      <c r="B144" t="s">
        <v>14</v>
      </c>
      <c r="C144" s="25">
        <v>5</v>
      </c>
      <c r="E144" t="s">
        <v>15</v>
      </c>
      <c r="F144" t="s">
        <v>16</v>
      </c>
      <c r="G144" t="s">
        <v>17</v>
      </c>
      <c r="H144" t="str">
        <f>TEXT(Table1[[#This Row],[Date]],"MMM")</f>
        <v>Mar</v>
      </c>
      <c r="I144">
        <f>MONTH(Table1[[#This Row],[Date]])</f>
        <v>3</v>
      </c>
      <c r="J144" t="str">
        <f>TEXT(Table1[[#This Row],[Date]],"ddd")</f>
        <v>Wed</v>
      </c>
      <c r="K144" s="2">
        <f>Table1[[#This Row],[Credit]]-Table1[[#This Row],[Debit]]</f>
        <v>-5</v>
      </c>
    </row>
    <row r="145" spans="1:11" x14ac:dyDescent="0.25">
      <c r="A145" s="1">
        <v>44287</v>
      </c>
      <c r="B145" t="s">
        <v>10</v>
      </c>
      <c r="D145" s="25">
        <v>5000</v>
      </c>
      <c r="E145" t="s">
        <v>11</v>
      </c>
      <c r="F145" t="s">
        <v>12</v>
      </c>
      <c r="G145" t="s">
        <v>13</v>
      </c>
      <c r="H145" t="str">
        <f>TEXT(Table1[[#This Row],[Date]],"MMM")</f>
        <v>Apr</v>
      </c>
      <c r="I145">
        <f>MONTH(Table1[[#This Row],[Date]])</f>
        <v>4</v>
      </c>
      <c r="J145" t="str">
        <f>TEXT(Table1[[#This Row],[Date]],"ddd")</f>
        <v>Thu</v>
      </c>
      <c r="K145" s="2">
        <f>Table1[[#This Row],[Credit]]-Table1[[#This Row],[Debit]]</f>
        <v>5000</v>
      </c>
    </row>
    <row r="146" spans="1:11" x14ac:dyDescent="0.25">
      <c r="A146" s="1">
        <v>44287</v>
      </c>
      <c r="B146" t="s">
        <v>14</v>
      </c>
      <c r="C146" s="25">
        <v>5</v>
      </c>
      <c r="E146" t="s">
        <v>15</v>
      </c>
      <c r="F146" t="s">
        <v>16</v>
      </c>
      <c r="G146" t="s">
        <v>17</v>
      </c>
      <c r="H146" t="str">
        <f>TEXT(Table1[[#This Row],[Date]],"MMM")</f>
        <v>Apr</v>
      </c>
      <c r="I146">
        <f>MONTH(Table1[[#This Row],[Date]])</f>
        <v>4</v>
      </c>
      <c r="J146" t="str">
        <f>TEXT(Table1[[#This Row],[Date]],"ddd")</f>
        <v>Thu</v>
      </c>
      <c r="K146" s="2">
        <f>Table1[[#This Row],[Credit]]-Table1[[#This Row],[Debit]]</f>
        <v>-5</v>
      </c>
    </row>
    <row r="147" spans="1:11" x14ac:dyDescent="0.25">
      <c r="A147" s="1">
        <v>44288</v>
      </c>
      <c r="B147" t="s">
        <v>18</v>
      </c>
      <c r="C147" s="25">
        <v>900</v>
      </c>
      <c r="E147" t="s">
        <v>19</v>
      </c>
      <c r="F147" t="s">
        <v>20</v>
      </c>
      <c r="G147" t="s">
        <v>17</v>
      </c>
      <c r="H147" t="str">
        <f>TEXT(Table1[[#This Row],[Date]],"MMM")</f>
        <v>Apr</v>
      </c>
      <c r="I147">
        <f>MONTH(Table1[[#This Row],[Date]])</f>
        <v>4</v>
      </c>
      <c r="J147" t="str">
        <f>TEXT(Table1[[#This Row],[Date]],"ddd")</f>
        <v>Fri</v>
      </c>
      <c r="K147" s="2">
        <f>Table1[[#This Row],[Credit]]-Table1[[#This Row],[Debit]]</f>
        <v>-900</v>
      </c>
    </row>
    <row r="148" spans="1:11" x14ac:dyDescent="0.25">
      <c r="A148" s="1">
        <v>44288</v>
      </c>
      <c r="B148" t="s">
        <v>21</v>
      </c>
      <c r="C148" s="25">
        <v>150</v>
      </c>
      <c r="E148" t="s">
        <v>22</v>
      </c>
      <c r="F148" t="s">
        <v>23</v>
      </c>
      <c r="G148" t="s">
        <v>17</v>
      </c>
      <c r="H148" t="str">
        <f>TEXT(Table1[[#This Row],[Date]],"MMM")</f>
        <v>Apr</v>
      </c>
      <c r="I148">
        <f>MONTH(Table1[[#This Row],[Date]])</f>
        <v>4</v>
      </c>
      <c r="J148" t="str">
        <f>TEXT(Table1[[#This Row],[Date]],"ddd")</f>
        <v>Fri</v>
      </c>
      <c r="K148" s="2">
        <f>Table1[[#This Row],[Credit]]-Table1[[#This Row],[Debit]]</f>
        <v>-150</v>
      </c>
    </row>
    <row r="149" spans="1:11" x14ac:dyDescent="0.25">
      <c r="A149" s="1">
        <v>44288</v>
      </c>
      <c r="B149" t="s">
        <v>14</v>
      </c>
      <c r="C149" s="25">
        <v>5</v>
      </c>
      <c r="E149" t="s">
        <v>15</v>
      </c>
      <c r="F149" t="s">
        <v>16</v>
      </c>
      <c r="G149" t="s">
        <v>17</v>
      </c>
      <c r="H149" t="str">
        <f>TEXT(Table1[[#This Row],[Date]],"MMM")</f>
        <v>Apr</v>
      </c>
      <c r="I149">
        <f>MONTH(Table1[[#This Row],[Date]])</f>
        <v>4</v>
      </c>
      <c r="J149" t="str">
        <f>TEXT(Table1[[#This Row],[Date]],"ddd")</f>
        <v>Fri</v>
      </c>
      <c r="K149" s="2">
        <f>Table1[[#This Row],[Credit]]-Table1[[#This Row],[Debit]]</f>
        <v>-5</v>
      </c>
    </row>
    <row r="150" spans="1:11" x14ac:dyDescent="0.25">
      <c r="A150" s="1">
        <v>44289</v>
      </c>
      <c r="B150" t="s">
        <v>14</v>
      </c>
      <c r="C150" s="25">
        <v>5</v>
      </c>
      <c r="E150" t="s">
        <v>15</v>
      </c>
      <c r="F150" t="s">
        <v>16</v>
      </c>
      <c r="G150" t="s">
        <v>17</v>
      </c>
      <c r="H150" t="str">
        <f>TEXT(Table1[[#This Row],[Date]],"MMM")</f>
        <v>Apr</v>
      </c>
      <c r="I150">
        <f>MONTH(Table1[[#This Row],[Date]])</f>
        <v>4</v>
      </c>
      <c r="J150" t="str">
        <f>TEXT(Table1[[#This Row],[Date]],"ddd")</f>
        <v>Sat</v>
      </c>
      <c r="K150" s="2">
        <f>Table1[[#This Row],[Credit]]-Table1[[#This Row],[Debit]]</f>
        <v>-5</v>
      </c>
    </row>
    <row r="151" spans="1:11" x14ac:dyDescent="0.25">
      <c r="A151" s="1">
        <v>44290</v>
      </c>
      <c r="B151" t="s">
        <v>14</v>
      </c>
      <c r="C151" s="25">
        <v>5</v>
      </c>
      <c r="E151" t="s">
        <v>15</v>
      </c>
      <c r="F151" t="s">
        <v>16</v>
      </c>
      <c r="G151" t="s">
        <v>17</v>
      </c>
      <c r="H151" t="str">
        <f>TEXT(Table1[[#This Row],[Date]],"MMM")</f>
        <v>Apr</v>
      </c>
      <c r="I151">
        <f>MONTH(Table1[[#This Row],[Date]])</f>
        <v>4</v>
      </c>
      <c r="J151" t="str">
        <f>TEXT(Table1[[#This Row],[Date]],"ddd")</f>
        <v>Sun</v>
      </c>
      <c r="K151" s="2">
        <f>Table1[[#This Row],[Credit]]-Table1[[#This Row],[Debit]]</f>
        <v>-5</v>
      </c>
    </row>
    <row r="152" spans="1:11" x14ac:dyDescent="0.25">
      <c r="A152" s="1">
        <v>44291</v>
      </c>
      <c r="B152" t="s">
        <v>14</v>
      </c>
      <c r="C152" s="25">
        <v>5</v>
      </c>
      <c r="E152" t="s">
        <v>15</v>
      </c>
      <c r="F152" t="s">
        <v>16</v>
      </c>
      <c r="G152" t="s">
        <v>17</v>
      </c>
      <c r="H152" t="str">
        <f>TEXT(Table1[[#This Row],[Date]],"MMM")</f>
        <v>Apr</v>
      </c>
      <c r="I152">
        <f>MONTH(Table1[[#This Row],[Date]])</f>
        <v>4</v>
      </c>
      <c r="J152" t="str">
        <f>TEXT(Table1[[#This Row],[Date]],"ddd")</f>
        <v>Mon</v>
      </c>
      <c r="K152" s="2">
        <f>Table1[[#This Row],[Credit]]-Table1[[#This Row],[Debit]]</f>
        <v>-5</v>
      </c>
    </row>
    <row r="153" spans="1:11" x14ac:dyDescent="0.25">
      <c r="A153" s="1">
        <v>44291</v>
      </c>
      <c r="B153" t="s">
        <v>24</v>
      </c>
      <c r="C153" s="25">
        <v>158.19999999999999</v>
      </c>
      <c r="E153" t="s">
        <v>25</v>
      </c>
      <c r="F153" t="s">
        <v>20</v>
      </c>
      <c r="G153" t="s">
        <v>17</v>
      </c>
      <c r="H153" t="str">
        <f>TEXT(Table1[[#This Row],[Date]],"MMM")</f>
        <v>Apr</v>
      </c>
      <c r="I153">
        <f>MONTH(Table1[[#This Row],[Date]])</f>
        <v>4</v>
      </c>
      <c r="J153" t="str">
        <f>TEXT(Table1[[#This Row],[Date]],"ddd")</f>
        <v>Mon</v>
      </c>
      <c r="K153" s="2">
        <f>Table1[[#This Row],[Credit]]-Table1[[#This Row],[Debit]]</f>
        <v>-158.19999999999999</v>
      </c>
    </row>
    <row r="154" spans="1:11" x14ac:dyDescent="0.25">
      <c r="A154" s="1">
        <v>44294</v>
      </c>
      <c r="B154" t="s">
        <v>26</v>
      </c>
      <c r="C154" s="25">
        <v>53.2</v>
      </c>
      <c r="E154" t="s">
        <v>27</v>
      </c>
      <c r="F154" t="s">
        <v>20</v>
      </c>
      <c r="G154" t="s">
        <v>17</v>
      </c>
      <c r="H154" t="str">
        <f>TEXT(Table1[[#This Row],[Date]],"MMM")</f>
        <v>Apr</v>
      </c>
      <c r="I154">
        <f>MONTH(Table1[[#This Row],[Date]])</f>
        <v>4</v>
      </c>
      <c r="J154" t="str">
        <f>TEXT(Table1[[#This Row],[Date]],"ddd")</f>
        <v>Thu</v>
      </c>
      <c r="K154" s="2">
        <f>Table1[[#This Row],[Credit]]-Table1[[#This Row],[Debit]]</f>
        <v>-53.2</v>
      </c>
    </row>
    <row r="155" spans="1:11" x14ac:dyDescent="0.25">
      <c r="A155" s="1">
        <v>44294</v>
      </c>
      <c r="B155" t="s">
        <v>14</v>
      </c>
      <c r="C155" s="25">
        <v>5</v>
      </c>
      <c r="E155" t="s">
        <v>15</v>
      </c>
      <c r="F155" t="s">
        <v>16</v>
      </c>
      <c r="G155" t="s">
        <v>17</v>
      </c>
      <c r="H155" t="str">
        <f>TEXT(Table1[[#This Row],[Date]],"MMM")</f>
        <v>Apr</v>
      </c>
      <c r="I155">
        <f>MONTH(Table1[[#This Row],[Date]])</f>
        <v>4</v>
      </c>
      <c r="J155" t="str">
        <f>TEXT(Table1[[#This Row],[Date]],"ddd")</f>
        <v>Thu</v>
      </c>
      <c r="K155" s="2">
        <f>Table1[[#This Row],[Credit]]-Table1[[#This Row],[Debit]]</f>
        <v>-5</v>
      </c>
    </row>
    <row r="156" spans="1:11" x14ac:dyDescent="0.25">
      <c r="A156" s="1">
        <v>44295</v>
      </c>
      <c r="B156" t="s">
        <v>14</v>
      </c>
      <c r="C156" s="25">
        <v>5</v>
      </c>
      <c r="E156" t="s">
        <v>15</v>
      </c>
      <c r="F156" t="s">
        <v>16</v>
      </c>
      <c r="G156" t="s">
        <v>17</v>
      </c>
      <c r="H156" t="str">
        <f>TEXT(Table1[[#This Row],[Date]],"MMM")</f>
        <v>Apr</v>
      </c>
      <c r="I156">
        <f>MONTH(Table1[[#This Row],[Date]])</f>
        <v>4</v>
      </c>
      <c r="J156" t="str">
        <f>TEXT(Table1[[#This Row],[Date]],"ddd")</f>
        <v>Fri</v>
      </c>
      <c r="K156" s="2">
        <f>Table1[[#This Row],[Credit]]-Table1[[#This Row],[Debit]]</f>
        <v>-5</v>
      </c>
    </row>
    <row r="157" spans="1:11" x14ac:dyDescent="0.25">
      <c r="A157" s="1">
        <v>44296</v>
      </c>
      <c r="B157" t="s">
        <v>28</v>
      </c>
      <c r="C157" s="25">
        <v>79.900000000000006</v>
      </c>
      <c r="E157" t="s">
        <v>51</v>
      </c>
      <c r="F157" t="s">
        <v>23</v>
      </c>
      <c r="G157" t="s">
        <v>17</v>
      </c>
      <c r="H157" t="str">
        <f>TEXT(Table1[[#This Row],[Date]],"MMM")</f>
        <v>Apr</v>
      </c>
      <c r="I157">
        <f>MONTH(Table1[[#This Row],[Date]])</f>
        <v>4</v>
      </c>
      <c r="J157" t="str">
        <f>TEXT(Table1[[#This Row],[Date]],"ddd")</f>
        <v>Sat</v>
      </c>
      <c r="K157" s="2">
        <f>Table1[[#This Row],[Credit]]-Table1[[#This Row],[Debit]]</f>
        <v>-79.900000000000006</v>
      </c>
    </row>
    <row r="158" spans="1:11" x14ac:dyDescent="0.25">
      <c r="A158" s="1">
        <v>44296</v>
      </c>
      <c r="B158" t="s">
        <v>14</v>
      </c>
      <c r="C158" s="25">
        <v>5</v>
      </c>
      <c r="E158" t="s">
        <v>15</v>
      </c>
      <c r="F158" t="s">
        <v>16</v>
      </c>
      <c r="G158" t="s">
        <v>17</v>
      </c>
      <c r="H158" t="str">
        <f>TEXT(Table1[[#This Row],[Date]],"MMM")</f>
        <v>Apr</v>
      </c>
      <c r="I158">
        <f>MONTH(Table1[[#This Row],[Date]])</f>
        <v>4</v>
      </c>
      <c r="J158" t="str">
        <f>TEXT(Table1[[#This Row],[Date]],"ddd")</f>
        <v>Sat</v>
      </c>
      <c r="K158" s="2">
        <f>Table1[[#This Row],[Credit]]-Table1[[#This Row],[Debit]]</f>
        <v>-5</v>
      </c>
    </row>
    <row r="159" spans="1:11" x14ac:dyDescent="0.25">
      <c r="A159" s="1">
        <v>44297</v>
      </c>
      <c r="B159" t="s">
        <v>14</v>
      </c>
      <c r="C159" s="25">
        <v>5</v>
      </c>
      <c r="E159" t="s">
        <v>15</v>
      </c>
      <c r="F159" t="s">
        <v>16</v>
      </c>
      <c r="G159" t="s">
        <v>17</v>
      </c>
      <c r="H159" t="str">
        <f>TEXT(Table1[[#This Row],[Date]],"MMM")</f>
        <v>Apr</v>
      </c>
      <c r="I159">
        <f>MONTH(Table1[[#This Row],[Date]])</f>
        <v>4</v>
      </c>
      <c r="J159" t="str">
        <f>TEXT(Table1[[#This Row],[Date]],"ddd")</f>
        <v>Sun</v>
      </c>
      <c r="K159" s="2">
        <f>Table1[[#This Row],[Credit]]-Table1[[#This Row],[Debit]]</f>
        <v>-5</v>
      </c>
    </row>
    <row r="160" spans="1:11" x14ac:dyDescent="0.25">
      <c r="A160" s="1">
        <v>44298</v>
      </c>
      <c r="B160" t="s">
        <v>24</v>
      </c>
      <c r="C160" s="25">
        <v>98</v>
      </c>
      <c r="E160" t="s">
        <v>25</v>
      </c>
      <c r="F160" t="s">
        <v>20</v>
      </c>
      <c r="G160" t="s">
        <v>17</v>
      </c>
      <c r="H160" t="str">
        <f>TEXT(Table1[[#This Row],[Date]],"MMM")</f>
        <v>Apr</v>
      </c>
      <c r="I160">
        <f>MONTH(Table1[[#This Row],[Date]])</f>
        <v>4</v>
      </c>
      <c r="J160" t="str">
        <f>TEXT(Table1[[#This Row],[Date]],"ddd")</f>
        <v>Mon</v>
      </c>
      <c r="K160" s="2">
        <f>Table1[[#This Row],[Credit]]-Table1[[#This Row],[Debit]]</f>
        <v>-98</v>
      </c>
    </row>
    <row r="161" spans="1:11" x14ac:dyDescent="0.25">
      <c r="A161" s="1">
        <v>44298</v>
      </c>
      <c r="B161" t="s">
        <v>14</v>
      </c>
      <c r="C161" s="25">
        <v>5</v>
      </c>
      <c r="E161" t="s">
        <v>15</v>
      </c>
      <c r="F161" t="s">
        <v>16</v>
      </c>
      <c r="G161" t="s">
        <v>17</v>
      </c>
      <c r="H161" t="str">
        <f>TEXT(Table1[[#This Row],[Date]],"MMM")</f>
        <v>Apr</v>
      </c>
      <c r="I161">
        <f>MONTH(Table1[[#This Row],[Date]])</f>
        <v>4</v>
      </c>
      <c r="J161" t="str">
        <f>TEXT(Table1[[#This Row],[Date]],"ddd")</f>
        <v>Mon</v>
      </c>
      <c r="K161" s="2">
        <f>Table1[[#This Row],[Credit]]-Table1[[#This Row],[Debit]]</f>
        <v>-5</v>
      </c>
    </row>
    <row r="162" spans="1:11" x14ac:dyDescent="0.25">
      <c r="A162" s="1">
        <v>44299</v>
      </c>
      <c r="B162" t="s">
        <v>14</v>
      </c>
      <c r="C162" s="25">
        <v>5</v>
      </c>
      <c r="E162" t="s">
        <v>15</v>
      </c>
      <c r="F162" t="s">
        <v>16</v>
      </c>
      <c r="G162" t="s">
        <v>17</v>
      </c>
      <c r="H162" t="str">
        <f>TEXT(Table1[[#This Row],[Date]],"MMM")</f>
        <v>Apr</v>
      </c>
      <c r="I162">
        <f>MONTH(Table1[[#This Row],[Date]])</f>
        <v>4</v>
      </c>
      <c r="J162" t="str">
        <f>TEXT(Table1[[#This Row],[Date]],"ddd")</f>
        <v>Tue</v>
      </c>
      <c r="K162" s="2">
        <f>Table1[[#This Row],[Credit]]-Table1[[#This Row],[Debit]]</f>
        <v>-5</v>
      </c>
    </row>
    <row r="163" spans="1:11" x14ac:dyDescent="0.25">
      <c r="A163" s="1">
        <v>44299</v>
      </c>
      <c r="B163" t="s">
        <v>29</v>
      </c>
      <c r="C163" s="25">
        <v>42.8</v>
      </c>
      <c r="E163" t="s">
        <v>30</v>
      </c>
      <c r="F163" t="s">
        <v>31</v>
      </c>
      <c r="G163" t="s">
        <v>17</v>
      </c>
      <c r="H163" t="str">
        <f>TEXT(Table1[[#This Row],[Date]],"MMM")</f>
        <v>Apr</v>
      </c>
      <c r="I163">
        <f>MONTH(Table1[[#This Row],[Date]])</f>
        <v>4</v>
      </c>
      <c r="J163" t="str">
        <f>TEXT(Table1[[#This Row],[Date]],"ddd")</f>
        <v>Tue</v>
      </c>
      <c r="K163" s="2">
        <f>Table1[[#This Row],[Credit]]-Table1[[#This Row],[Debit]]</f>
        <v>-42.8</v>
      </c>
    </row>
    <row r="164" spans="1:11" x14ac:dyDescent="0.25">
      <c r="A164" s="1">
        <v>44299</v>
      </c>
      <c r="B164" t="s">
        <v>32</v>
      </c>
      <c r="C164" s="25">
        <v>100.9</v>
      </c>
      <c r="E164" t="s">
        <v>33</v>
      </c>
      <c r="F164" t="s">
        <v>31</v>
      </c>
      <c r="G164" t="s">
        <v>17</v>
      </c>
      <c r="H164" t="str">
        <f>TEXT(Table1[[#This Row],[Date]],"MMM")</f>
        <v>Apr</v>
      </c>
      <c r="I164">
        <f>MONTH(Table1[[#This Row],[Date]])</f>
        <v>4</v>
      </c>
      <c r="J164" t="str">
        <f>TEXT(Table1[[#This Row],[Date]],"ddd")</f>
        <v>Tue</v>
      </c>
      <c r="K164" s="2">
        <f>Table1[[#This Row],[Credit]]-Table1[[#This Row],[Debit]]</f>
        <v>-100.9</v>
      </c>
    </row>
    <row r="165" spans="1:11" x14ac:dyDescent="0.25">
      <c r="A165" s="1">
        <v>44299</v>
      </c>
      <c r="B165" t="s">
        <v>34</v>
      </c>
      <c r="C165" s="25">
        <v>54.9</v>
      </c>
      <c r="E165" t="s">
        <v>35</v>
      </c>
      <c r="F165" t="s">
        <v>16</v>
      </c>
      <c r="G165" t="s">
        <v>17</v>
      </c>
      <c r="H165" t="str">
        <f>TEXT(Table1[[#This Row],[Date]],"MMM")</f>
        <v>Apr</v>
      </c>
      <c r="I165">
        <f>MONTH(Table1[[#This Row],[Date]])</f>
        <v>4</v>
      </c>
      <c r="J165" t="str">
        <f>TEXT(Table1[[#This Row],[Date]],"ddd")</f>
        <v>Tue</v>
      </c>
      <c r="K165" s="2">
        <f>Table1[[#This Row],[Credit]]-Table1[[#This Row],[Debit]]</f>
        <v>-54.9</v>
      </c>
    </row>
    <row r="166" spans="1:11" x14ac:dyDescent="0.25">
      <c r="A166" s="1">
        <v>44300</v>
      </c>
      <c r="B166" t="s">
        <v>36</v>
      </c>
      <c r="C166" s="25">
        <v>31</v>
      </c>
      <c r="E166" t="s">
        <v>37</v>
      </c>
      <c r="F166" t="s">
        <v>23</v>
      </c>
      <c r="G166" t="s">
        <v>17</v>
      </c>
      <c r="H166" t="str">
        <f>TEXT(Table1[[#This Row],[Date]],"MMM")</f>
        <v>Apr</v>
      </c>
      <c r="I166">
        <f>MONTH(Table1[[#This Row],[Date]])</f>
        <v>4</v>
      </c>
      <c r="J166" t="str">
        <f>TEXT(Table1[[#This Row],[Date]],"ddd")</f>
        <v>Wed</v>
      </c>
      <c r="K166" s="2">
        <f>Table1[[#This Row],[Credit]]-Table1[[#This Row],[Debit]]</f>
        <v>-31</v>
      </c>
    </row>
    <row r="167" spans="1:11" x14ac:dyDescent="0.25">
      <c r="A167" s="1">
        <v>44301</v>
      </c>
      <c r="B167" t="s">
        <v>38</v>
      </c>
      <c r="D167" s="25">
        <v>2340</v>
      </c>
      <c r="E167" t="s">
        <v>39</v>
      </c>
      <c r="F167" t="s">
        <v>40</v>
      </c>
      <c r="G167" t="s">
        <v>13</v>
      </c>
      <c r="H167" t="str">
        <f>TEXT(Table1[[#This Row],[Date]],"MMM")</f>
        <v>Apr</v>
      </c>
      <c r="I167">
        <f>MONTH(Table1[[#This Row],[Date]])</f>
        <v>4</v>
      </c>
      <c r="J167" t="str">
        <f>TEXT(Table1[[#This Row],[Date]],"ddd")</f>
        <v>Thu</v>
      </c>
      <c r="K167" s="2">
        <f>Table1[[#This Row],[Credit]]-Table1[[#This Row],[Debit]]</f>
        <v>2340</v>
      </c>
    </row>
    <row r="168" spans="1:11" x14ac:dyDescent="0.25">
      <c r="A168" s="1">
        <v>44301</v>
      </c>
      <c r="B168" t="s">
        <v>14</v>
      </c>
      <c r="C168" s="25">
        <v>5</v>
      </c>
      <c r="E168" t="s">
        <v>15</v>
      </c>
      <c r="F168" t="s">
        <v>16</v>
      </c>
      <c r="G168" t="s">
        <v>17</v>
      </c>
      <c r="H168" t="str">
        <f>TEXT(Table1[[#This Row],[Date]],"MMM")</f>
        <v>Apr</v>
      </c>
      <c r="I168">
        <f>MONTH(Table1[[#This Row],[Date]])</f>
        <v>4</v>
      </c>
      <c r="J168" t="str">
        <f>TEXT(Table1[[#This Row],[Date]],"ddd")</f>
        <v>Thu</v>
      </c>
      <c r="K168" s="2">
        <f>Table1[[#This Row],[Credit]]-Table1[[#This Row],[Debit]]</f>
        <v>-5</v>
      </c>
    </row>
    <row r="169" spans="1:11" x14ac:dyDescent="0.25">
      <c r="A169" s="1">
        <v>44302</v>
      </c>
      <c r="B169" t="s">
        <v>14</v>
      </c>
      <c r="C169" s="25">
        <v>5</v>
      </c>
      <c r="E169" t="s">
        <v>15</v>
      </c>
      <c r="F169" t="s">
        <v>16</v>
      </c>
      <c r="G169" t="s">
        <v>17</v>
      </c>
      <c r="H169" t="str">
        <f>TEXT(Table1[[#This Row],[Date]],"MMM")</f>
        <v>Apr</v>
      </c>
      <c r="I169">
        <f>MONTH(Table1[[#This Row],[Date]])</f>
        <v>4</v>
      </c>
      <c r="J169" t="str">
        <f>TEXT(Table1[[#This Row],[Date]],"ddd")</f>
        <v>Fri</v>
      </c>
      <c r="K169" s="2">
        <f>Table1[[#This Row],[Credit]]-Table1[[#This Row],[Debit]]</f>
        <v>-5</v>
      </c>
    </row>
    <row r="170" spans="1:11" x14ac:dyDescent="0.25">
      <c r="A170" s="1">
        <v>44302</v>
      </c>
      <c r="B170" t="s">
        <v>42</v>
      </c>
      <c r="C170" s="25">
        <v>40</v>
      </c>
      <c r="E170" t="s">
        <v>42</v>
      </c>
      <c r="F170" t="s">
        <v>20</v>
      </c>
      <c r="G170" t="s">
        <v>17</v>
      </c>
      <c r="H170" t="str">
        <f>TEXT(Table1[[#This Row],[Date]],"MMM")</f>
        <v>Apr</v>
      </c>
      <c r="I170">
        <f>MONTH(Table1[[#This Row],[Date]])</f>
        <v>4</v>
      </c>
      <c r="J170" t="str">
        <f>TEXT(Table1[[#This Row],[Date]],"ddd")</f>
        <v>Fri</v>
      </c>
      <c r="K170" s="2">
        <f>Table1[[#This Row],[Credit]]-Table1[[#This Row],[Debit]]</f>
        <v>-40</v>
      </c>
    </row>
    <row r="171" spans="1:11" x14ac:dyDescent="0.25">
      <c r="A171" s="1">
        <v>44303</v>
      </c>
      <c r="B171" t="s">
        <v>43</v>
      </c>
      <c r="C171" s="25">
        <v>47.9</v>
      </c>
      <c r="E171" t="s">
        <v>44</v>
      </c>
      <c r="F171" t="s">
        <v>31</v>
      </c>
      <c r="G171" t="s">
        <v>17</v>
      </c>
      <c r="H171" t="str">
        <f>TEXT(Table1[[#This Row],[Date]],"MMM")</f>
        <v>Apr</v>
      </c>
      <c r="I171">
        <f>MONTH(Table1[[#This Row],[Date]])</f>
        <v>4</v>
      </c>
      <c r="J171" t="str">
        <f>TEXT(Table1[[#This Row],[Date]],"ddd")</f>
        <v>Sat</v>
      </c>
      <c r="K171" s="2">
        <f>Table1[[#This Row],[Credit]]-Table1[[#This Row],[Debit]]</f>
        <v>-47.9</v>
      </c>
    </row>
    <row r="172" spans="1:11" x14ac:dyDescent="0.25">
      <c r="A172" s="1">
        <v>44303</v>
      </c>
      <c r="B172" t="s">
        <v>45</v>
      </c>
      <c r="C172" s="25">
        <v>35</v>
      </c>
      <c r="E172" t="s">
        <v>30</v>
      </c>
      <c r="F172" t="s">
        <v>31</v>
      </c>
      <c r="G172" t="s">
        <v>17</v>
      </c>
      <c r="H172" t="str">
        <f>TEXT(Table1[[#This Row],[Date]],"MMM")</f>
        <v>Apr</v>
      </c>
      <c r="I172">
        <f>MONTH(Table1[[#This Row],[Date]])</f>
        <v>4</v>
      </c>
      <c r="J172" t="str">
        <f>TEXT(Table1[[#This Row],[Date]],"ddd")</f>
        <v>Sat</v>
      </c>
      <c r="K172" s="2">
        <f>Table1[[#This Row],[Credit]]-Table1[[#This Row],[Debit]]</f>
        <v>-35</v>
      </c>
    </row>
    <row r="173" spans="1:11" x14ac:dyDescent="0.25">
      <c r="A173" s="1">
        <v>44303</v>
      </c>
      <c r="B173" t="s">
        <v>14</v>
      </c>
      <c r="C173" s="25">
        <v>5</v>
      </c>
      <c r="E173" t="s">
        <v>15</v>
      </c>
      <c r="F173" t="s">
        <v>16</v>
      </c>
      <c r="G173" t="s">
        <v>17</v>
      </c>
      <c r="H173" t="str">
        <f>TEXT(Table1[[#This Row],[Date]],"MMM")</f>
        <v>Apr</v>
      </c>
      <c r="I173">
        <f>MONTH(Table1[[#This Row],[Date]])</f>
        <v>4</v>
      </c>
      <c r="J173" t="str">
        <f>TEXT(Table1[[#This Row],[Date]],"ddd")</f>
        <v>Sat</v>
      </c>
      <c r="K173" s="2">
        <f>Table1[[#This Row],[Credit]]-Table1[[#This Row],[Debit]]</f>
        <v>-5</v>
      </c>
    </row>
    <row r="174" spans="1:11" x14ac:dyDescent="0.25">
      <c r="A174" s="1">
        <v>44304</v>
      </c>
      <c r="B174" t="s">
        <v>14</v>
      </c>
      <c r="C174" s="25">
        <v>5</v>
      </c>
      <c r="E174" t="s">
        <v>15</v>
      </c>
      <c r="F174" t="s">
        <v>16</v>
      </c>
      <c r="G174" t="s">
        <v>17</v>
      </c>
      <c r="H174" t="str">
        <f>TEXT(Table1[[#This Row],[Date]],"MMM")</f>
        <v>Apr</v>
      </c>
      <c r="I174">
        <f>MONTH(Table1[[#This Row],[Date]])</f>
        <v>4</v>
      </c>
      <c r="J174" t="str">
        <f>TEXT(Table1[[#This Row],[Date]],"ddd")</f>
        <v>Sun</v>
      </c>
      <c r="K174" s="2">
        <f>Table1[[#This Row],[Credit]]-Table1[[#This Row],[Debit]]</f>
        <v>-5</v>
      </c>
    </row>
    <row r="175" spans="1:11" x14ac:dyDescent="0.25">
      <c r="A175" s="1">
        <v>44305</v>
      </c>
      <c r="B175" t="s">
        <v>14</v>
      </c>
      <c r="C175" s="25">
        <v>5</v>
      </c>
      <c r="E175" t="s">
        <v>15</v>
      </c>
      <c r="F175" t="s">
        <v>16</v>
      </c>
      <c r="G175" t="s">
        <v>17</v>
      </c>
      <c r="H175" t="str">
        <f>TEXT(Table1[[#This Row],[Date]],"MMM")</f>
        <v>Apr</v>
      </c>
      <c r="I175">
        <f>MONTH(Table1[[#This Row],[Date]])</f>
        <v>4</v>
      </c>
      <c r="J175" t="str">
        <f>TEXT(Table1[[#This Row],[Date]],"ddd")</f>
        <v>Mon</v>
      </c>
      <c r="K175" s="2">
        <f>Table1[[#This Row],[Credit]]-Table1[[#This Row],[Debit]]</f>
        <v>-5</v>
      </c>
    </row>
    <row r="176" spans="1:11" x14ac:dyDescent="0.25">
      <c r="A176" s="1">
        <v>44305</v>
      </c>
      <c r="B176" t="s">
        <v>24</v>
      </c>
      <c r="C176" s="25">
        <v>173</v>
      </c>
      <c r="E176" t="s">
        <v>25</v>
      </c>
      <c r="F176" t="s">
        <v>20</v>
      </c>
      <c r="G176" t="s">
        <v>17</v>
      </c>
      <c r="H176" t="str">
        <f>TEXT(Table1[[#This Row],[Date]],"MMM")</f>
        <v>Apr</v>
      </c>
      <c r="I176">
        <f>MONTH(Table1[[#This Row],[Date]])</f>
        <v>4</v>
      </c>
      <c r="J176" t="str">
        <f>TEXT(Table1[[#This Row],[Date]],"ddd")</f>
        <v>Mon</v>
      </c>
      <c r="K176" s="2">
        <f>Table1[[#This Row],[Credit]]-Table1[[#This Row],[Debit]]</f>
        <v>-173</v>
      </c>
    </row>
    <row r="177" spans="1:11" x14ac:dyDescent="0.25">
      <c r="A177" s="1">
        <v>44306</v>
      </c>
      <c r="B177" t="s">
        <v>46</v>
      </c>
      <c r="C177" s="25">
        <v>40.1</v>
      </c>
      <c r="E177" t="s">
        <v>35</v>
      </c>
      <c r="F177" t="s">
        <v>16</v>
      </c>
      <c r="G177" t="s">
        <v>17</v>
      </c>
      <c r="H177" t="str">
        <f>TEXT(Table1[[#This Row],[Date]],"MMM")</f>
        <v>Apr</v>
      </c>
      <c r="I177">
        <f>MONTH(Table1[[#This Row],[Date]])</f>
        <v>4</v>
      </c>
      <c r="J177" t="str">
        <f>TEXT(Table1[[#This Row],[Date]],"ddd")</f>
        <v>Tue</v>
      </c>
      <c r="K177" s="2">
        <f>Table1[[#This Row],[Credit]]-Table1[[#This Row],[Debit]]</f>
        <v>-40.1</v>
      </c>
    </row>
    <row r="178" spans="1:11" x14ac:dyDescent="0.25">
      <c r="A178" s="1">
        <v>44307</v>
      </c>
      <c r="B178" t="s">
        <v>47</v>
      </c>
      <c r="C178" s="25">
        <v>15.1</v>
      </c>
      <c r="E178" t="s">
        <v>35</v>
      </c>
      <c r="F178" t="s">
        <v>16</v>
      </c>
      <c r="G178" t="s">
        <v>17</v>
      </c>
      <c r="H178" t="str">
        <f>TEXT(Table1[[#This Row],[Date]],"MMM")</f>
        <v>Apr</v>
      </c>
      <c r="I178">
        <f>MONTH(Table1[[#This Row],[Date]])</f>
        <v>4</v>
      </c>
      <c r="J178" t="str">
        <f>TEXT(Table1[[#This Row],[Date]],"ddd")</f>
        <v>Wed</v>
      </c>
      <c r="K178" s="2">
        <f>Table1[[#This Row],[Credit]]-Table1[[#This Row],[Debit]]</f>
        <v>-15.1</v>
      </c>
    </row>
    <row r="179" spans="1:11" x14ac:dyDescent="0.25">
      <c r="A179" s="1">
        <v>44308</v>
      </c>
      <c r="B179" t="s">
        <v>48</v>
      </c>
      <c r="C179" s="25">
        <v>55</v>
      </c>
      <c r="E179" t="s">
        <v>49</v>
      </c>
      <c r="F179" t="s">
        <v>50</v>
      </c>
      <c r="G179" t="s">
        <v>17</v>
      </c>
      <c r="H179" t="str">
        <f>TEXT(Table1[[#This Row],[Date]],"MMM")</f>
        <v>Apr</v>
      </c>
      <c r="I179">
        <f>MONTH(Table1[[#This Row],[Date]])</f>
        <v>4</v>
      </c>
      <c r="J179" t="str">
        <f>TEXT(Table1[[#This Row],[Date]],"ddd")</f>
        <v>Thu</v>
      </c>
      <c r="K179" s="2">
        <f>Table1[[#This Row],[Credit]]-Table1[[#This Row],[Debit]]</f>
        <v>-55</v>
      </c>
    </row>
    <row r="180" spans="1:11" x14ac:dyDescent="0.25">
      <c r="A180" s="1">
        <v>44308</v>
      </c>
      <c r="B180" t="s">
        <v>28</v>
      </c>
      <c r="C180" s="25">
        <v>66</v>
      </c>
      <c r="E180" t="s">
        <v>51</v>
      </c>
      <c r="F180" t="s">
        <v>23</v>
      </c>
      <c r="G180" t="s">
        <v>17</v>
      </c>
      <c r="H180" t="str">
        <f>TEXT(Table1[[#This Row],[Date]],"MMM")</f>
        <v>Apr</v>
      </c>
      <c r="I180">
        <f>MONTH(Table1[[#This Row],[Date]])</f>
        <v>4</v>
      </c>
      <c r="J180" t="str">
        <f>TEXT(Table1[[#This Row],[Date]],"ddd")</f>
        <v>Thu</v>
      </c>
      <c r="K180" s="2">
        <f>Table1[[#This Row],[Credit]]-Table1[[#This Row],[Debit]]</f>
        <v>-66</v>
      </c>
    </row>
    <row r="181" spans="1:11" x14ac:dyDescent="0.25">
      <c r="A181" s="1">
        <v>44308</v>
      </c>
      <c r="B181" t="s">
        <v>14</v>
      </c>
      <c r="C181" s="25">
        <v>5</v>
      </c>
      <c r="E181" t="s">
        <v>15</v>
      </c>
      <c r="F181" t="s">
        <v>16</v>
      </c>
      <c r="G181" t="s">
        <v>17</v>
      </c>
      <c r="H181" t="str">
        <f>TEXT(Table1[[#This Row],[Date]],"MMM")</f>
        <v>Apr</v>
      </c>
      <c r="I181">
        <f>MONTH(Table1[[#This Row],[Date]])</f>
        <v>4</v>
      </c>
      <c r="J181" t="str">
        <f>TEXT(Table1[[#This Row],[Date]],"ddd")</f>
        <v>Thu</v>
      </c>
      <c r="K181" s="2">
        <f>Table1[[#This Row],[Credit]]-Table1[[#This Row],[Debit]]</f>
        <v>-5</v>
      </c>
    </row>
    <row r="182" spans="1:11" x14ac:dyDescent="0.25">
      <c r="A182" s="1">
        <v>44309</v>
      </c>
      <c r="B182" t="s">
        <v>14</v>
      </c>
      <c r="C182" s="25">
        <v>5</v>
      </c>
      <c r="E182" t="s">
        <v>15</v>
      </c>
      <c r="F182" t="s">
        <v>16</v>
      </c>
      <c r="G182" t="s">
        <v>17</v>
      </c>
      <c r="H182" t="str">
        <f>TEXT(Table1[[#This Row],[Date]],"MMM")</f>
        <v>Apr</v>
      </c>
      <c r="I182">
        <f>MONTH(Table1[[#This Row],[Date]])</f>
        <v>4</v>
      </c>
      <c r="J182" t="str">
        <f>TEXT(Table1[[#This Row],[Date]],"ddd")</f>
        <v>Fri</v>
      </c>
      <c r="K182" s="2">
        <f>Table1[[#This Row],[Credit]]-Table1[[#This Row],[Debit]]</f>
        <v>-5</v>
      </c>
    </row>
    <row r="183" spans="1:11" x14ac:dyDescent="0.25">
      <c r="A183" s="1">
        <v>44310</v>
      </c>
      <c r="B183" t="s">
        <v>14</v>
      </c>
      <c r="C183" s="25">
        <v>5</v>
      </c>
      <c r="E183" t="s">
        <v>15</v>
      </c>
      <c r="F183" t="s">
        <v>16</v>
      </c>
      <c r="G183" t="s">
        <v>17</v>
      </c>
      <c r="H183" t="str">
        <f>TEXT(Table1[[#This Row],[Date]],"MMM")</f>
        <v>Apr</v>
      </c>
      <c r="I183">
        <f>MONTH(Table1[[#This Row],[Date]])</f>
        <v>4</v>
      </c>
      <c r="J183" t="str">
        <f>TEXT(Table1[[#This Row],[Date]],"ddd")</f>
        <v>Sat</v>
      </c>
      <c r="K183" s="2">
        <f>Table1[[#This Row],[Credit]]-Table1[[#This Row],[Debit]]</f>
        <v>-5</v>
      </c>
    </row>
    <row r="184" spans="1:11" x14ac:dyDescent="0.25">
      <c r="A184" s="1">
        <v>44311</v>
      </c>
      <c r="B184" t="s">
        <v>14</v>
      </c>
      <c r="C184" s="25">
        <v>5</v>
      </c>
      <c r="E184" t="s">
        <v>15</v>
      </c>
      <c r="F184" t="s">
        <v>16</v>
      </c>
      <c r="G184" t="s">
        <v>17</v>
      </c>
      <c r="H184" t="str">
        <f>TEXT(Table1[[#This Row],[Date]],"MMM")</f>
        <v>Apr</v>
      </c>
      <c r="I184">
        <f>MONTH(Table1[[#This Row],[Date]])</f>
        <v>4</v>
      </c>
      <c r="J184" t="str">
        <f>TEXT(Table1[[#This Row],[Date]],"ddd")</f>
        <v>Sun</v>
      </c>
      <c r="K184" s="2">
        <f>Table1[[#This Row],[Credit]]-Table1[[#This Row],[Debit]]</f>
        <v>-5</v>
      </c>
    </row>
    <row r="185" spans="1:11" x14ac:dyDescent="0.25">
      <c r="A185" s="1">
        <v>44312</v>
      </c>
      <c r="B185" t="s">
        <v>14</v>
      </c>
      <c r="C185" s="25">
        <v>5</v>
      </c>
      <c r="E185" t="s">
        <v>15</v>
      </c>
      <c r="F185" t="s">
        <v>16</v>
      </c>
      <c r="G185" t="s">
        <v>17</v>
      </c>
      <c r="H185" t="str">
        <f>TEXT(Table1[[#This Row],[Date]],"MMM")</f>
        <v>Apr</v>
      </c>
      <c r="I185">
        <f>MONTH(Table1[[#This Row],[Date]])</f>
        <v>4</v>
      </c>
      <c r="J185" t="str">
        <f>TEXT(Table1[[#This Row],[Date]],"ddd")</f>
        <v>Mon</v>
      </c>
      <c r="K185" s="2">
        <f>Table1[[#This Row],[Credit]]-Table1[[#This Row],[Debit]]</f>
        <v>-5</v>
      </c>
    </row>
    <row r="186" spans="1:11" x14ac:dyDescent="0.25">
      <c r="A186" s="1">
        <v>44312</v>
      </c>
      <c r="B186" t="s">
        <v>24</v>
      </c>
      <c r="C186" s="25">
        <v>164.9</v>
      </c>
      <c r="E186" t="s">
        <v>25</v>
      </c>
      <c r="F186" t="s">
        <v>20</v>
      </c>
      <c r="G186" t="s">
        <v>17</v>
      </c>
      <c r="H186" t="str">
        <f>TEXT(Table1[[#This Row],[Date]],"MMM")</f>
        <v>Apr</v>
      </c>
      <c r="I186">
        <f>MONTH(Table1[[#This Row],[Date]])</f>
        <v>4</v>
      </c>
      <c r="J186" t="str">
        <f>TEXT(Table1[[#This Row],[Date]],"ddd")</f>
        <v>Mon</v>
      </c>
      <c r="K186" s="2">
        <f>Table1[[#This Row],[Credit]]-Table1[[#This Row],[Debit]]</f>
        <v>-164.9</v>
      </c>
    </row>
    <row r="187" spans="1:11" x14ac:dyDescent="0.25">
      <c r="A187" s="1">
        <v>44313</v>
      </c>
      <c r="B187" t="s">
        <v>52</v>
      </c>
      <c r="C187" s="25">
        <v>127.9</v>
      </c>
      <c r="E187" t="s">
        <v>33</v>
      </c>
      <c r="F187" t="s">
        <v>31</v>
      </c>
      <c r="G187" t="s">
        <v>17</v>
      </c>
      <c r="H187" t="str">
        <f>TEXT(Table1[[#This Row],[Date]],"MMM")</f>
        <v>Apr</v>
      </c>
      <c r="I187">
        <f>MONTH(Table1[[#This Row],[Date]])</f>
        <v>4</v>
      </c>
      <c r="J187" t="str">
        <f>TEXT(Table1[[#This Row],[Date]],"ddd")</f>
        <v>Tue</v>
      </c>
      <c r="K187" s="2">
        <f>Table1[[#This Row],[Credit]]-Table1[[#This Row],[Debit]]</f>
        <v>-127.9</v>
      </c>
    </row>
    <row r="188" spans="1:11" x14ac:dyDescent="0.25">
      <c r="A188" s="1">
        <v>44313</v>
      </c>
      <c r="B188" t="s">
        <v>60</v>
      </c>
      <c r="C188" s="25">
        <v>300</v>
      </c>
      <c r="E188" t="s">
        <v>30</v>
      </c>
      <c r="F188" t="s">
        <v>31</v>
      </c>
      <c r="G188" t="s">
        <v>17</v>
      </c>
      <c r="H188" t="str">
        <f>TEXT(Table1[[#This Row],[Date]],"MMM")</f>
        <v>Apr</v>
      </c>
      <c r="I188">
        <f>MONTH(Table1[[#This Row],[Date]])</f>
        <v>4</v>
      </c>
      <c r="J188" t="str">
        <f>TEXT(Table1[[#This Row],[Date]],"ddd")</f>
        <v>Tue</v>
      </c>
      <c r="K188" s="2">
        <f>Table1[[#This Row],[Credit]]-Table1[[#This Row],[Debit]]</f>
        <v>-300</v>
      </c>
    </row>
    <row r="189" spans="1:11" x14ac:dyDescent="0.25">
      <c r="A189" s="1">
        <v>44314</v>
      </c>
      <c r="B189" t="s">
        <v>32</v>
      </c>
      <c r="C189" s="25">
        <v>148.1</v>
      </c>
      <c r="E189" t="s">
        <v>33</v>
      </c>
      <c r="F189" t="s">
        <v>31</v>
      </c>
      <c r="G189" t="s">
        <v>17</v>
      </c>
      <c r="H189" t="str">
        <f>TEXT(Table1[[#This Row],[Date]],"MMM")</f>
        <v>Apr</v>
      </c>
      <c r="I189">
        <f>MONTH(Table1[[#This Row],[Date]])</f>
        <v>4</v>
      </c>
      <c r="J189" t="str">
        <f>TEXT(Table1[[#This Row],[Date]],"ddd")</f>
        <v>Wed</v>
      </c>
      <c r="K189" s="2">
        <f>Table1[[#This Row],[Credit]]-Table1[[#This Row],[Debit]]</f>
        <v>-148.1</v>
      </c>
    </row>
    <row r="190" spans="1:11" x14ac:dyDescent="0.25">
      <c r="A190" s="1">
        <v>44314</v>
      </c>
      <c r="B190" t="s">
        <v>36</v>
      </c>
      <c r="C190" s="25">
        <v>26.1</v>
      </c>
      <c r="E190" t="s">
        <v>37</v>
      </c>
      <c r="F190" t="s">
        <v>23</v>
      </c>
      <c r="G190" t="s">
        <v>17</v>
      </c>
      <c r="H190" t="str">
        <f>TEXT(Table1[[#This Row],[Date]],"MMM")</f>
        <v>Apr</v>
      </c>
      <c r="I190">
        <f>MONTH(Table1[[#This Row],[Date]])</f>
        <v>4</v>
      </c>
      <c r="J190" t="str">
        <f>TEXT(Table1[[#This Row],[Date]],"ddd")</f>
        <v>Wed</v>
      </c>
      <c r="K190" s="2">
        <f>Table1[[#This Row],[Credit]]-Table1[[#This Row],[Debit]]</f>
        <v>-26.1</v>
      </c>
    </row>
    <row r="191" spans="1:11" x14ac:dyDescent="0.25">
      <c r="A191" s="1">
        <v>44315</v>
      </c>
      <c r="B191" t="s">
        <v>59</v>
      </c>
      <c r="C191" s="25">
        <v>15</v>
      </c>
      <c r="E191" t="s">
        <v>35</v>
      </c>
      <c r="F191" t="s">
        <v>16</v>
      </c>
      <c r="G191" t="s">
        <v>17</v>
      </c>
      <c r="H191" t="str">
        <f>TEXT(Table1[[#This Row],[Date]],"MMM")</f>
        <v>Apr</v>
      </c>
      <c r="I191">
        <f>MONTH(Table1[[#This Row],[Date]])</f>
        <v>4</v>
      </c>
      <c r="J191" t="str">
        <f>TEXT(Table1[[#This Row],[Date]],"ddd")</f>
        <v>Thu</v>
      </c>
      <c r="K191" s="2">
        <f>Table1[[#This Row],[Credit]]-Table1[[#This Row],[Debit]]</f>
        <v>-15</v>
      </c>
    </row>
    <row r="192" spans="1:11" x14ac:dyDescent="0.25">
      <c r="A192" s="1">
        <v>44315</v>
      </c>
      <c r="B192" t="s">
        <v>14</v>
      </c>
      <c r="C192" s="25">
        <v>5</v>
      </c>
      <c r="E192" t="s">
        <v>15</v>
      </c>
      <c r="F192" t="s">
        <v>16</v>
      </c>
      <c r="G192" t="s">
        <v>17</v>
      </c>
      <c r="H192" t="str">
        <f>TEXT(Table1[[#This Row],[Date]],"MMM")</f>
        <v>Apr</v>
      </c>
      <c r="I192">
        <f>MONTH(Table1[[#This Row],[Date]])</f>
        <v>4</v>
      </c>
      <c r="J192" t="str">
        <f>TEXT(Table1[[#This Row],[Date]],"ddd")</f>
        <v>Thu</v>
      </c>
      <c r="K192" s="2">
        <f>Table1[[#This Row],[Credit]]-Table1[[#This Row],[Debit]]</f>
        <v>-5</v>
      </c>
    </row>
    <row r="193" spans="1:11" x14ac:dyDescent="0.25">
      <c r="A193" s="1">
        <v>44316</v>
      </c>
      <c r="B193" t="s">
        <v>14</v>
      </c>
      <c r="C193" s="25">
        <v>5</v>
      </c>
      <c r="E193" t="s">
        <v>15</v>
      </c>
      <c r="F193" t="s">
        <v>16</v>
      </c>
      <c r="G193" t="s">
        <v>17</v>
      </c>
      <c r="H193" t="str">
        <f>TEXT(Table1[[#This Row],[Date]],"MMM")</f>
        <v>Apr</v>
      </c>
      <c r="I193">
        <f>MONTH(Table1[[#This Row],[Date]])</f>
        <v>4</v>
      </c>
      <c r="J193" t="str">
        <f>TEXT(Table1[[#This Row],[Date]],"ddd")</f>
        <v>Fri</v>
      </c>
      <c r="K193" s="2">
        <f>Table1[[#This Row],[Credit]]-Table1[[#This Row],[Debit]]</f>
        <v>-5</v>
      </c>
    </row>
    <row r="194" spans="1:11" x14ac:dyDescent="0.25">
      <c r="A194" s="1">
        <v>44318</v>
      </c>
      <c r="B194" t="s">
        <v>14</v>
      </c>
      <c r="C194" s="25">
        <v>5</v>
      </c>
      <c r="E194" t="s">
        <v>15</v>
      </c>
      <c r="F194" t="s">
        <v>16</v>
      </c>
      <c r="G194" t="s">
        <v>17</v>
      </c>
      <c r="H194" t="str">
        <f>TEXT(Table1[[#This Row],[Date]],"MMM")</f>
        <v>May</v>
      </c>
      <c r="I194">
        <f>MONTH(Table1[[#This Row],[Date]])</f>
        <v>5</v>
      </c>
      <c r="J194" t="str">
        <f>TEXT(Table1[[#This Row],[Date]],"ddd")</f>
        <v>Sun</v>
      </c>
      <c r="K194" s="2">
        <f>Table1[[#This Row],[Credit]]-Table1[[#This Row],[Debit]]</f>
        <v>-5</v>
      </c>
    </row>
    <row r="195" spans="1:11" x14ac:dyDescent="0.25">
      <c r="A195" s="1">
        <v>44319</v>
      </c>
      <c r="B195" t="s">
        <v>10</v>
      </c>
      <c r="D195" s="25">
        <v>5000</v>
      </c>
      <c r="E195" t="s">
        <v>11</v>
      </c>
      <c r="F195" t="s">
        <v>12</v>
      </c>
      <c r="G195" t="s">
        <v>13</v>
      </c>
      <c r="H195" t="str">
        <f>TEXT(Table1[[#This Row],[Date]],"MMM")</f>
        <v>May</v>
      </c>
      <c r="I195">
        <f>MONTH(Table1[[#This Row],[Date]])</f>
        <v>5</v>
      </c>
      <c r="J195" t="str">
        <f>TEXT(Table1[[#This Row],[Date]],"ddd")</f>
        <v>Mon</v>
      </c>
      <c r="K195" s="2">
        <f>Table1[[#This Row],[Credit]]-Table1[[#This Row],[Debit]]</f>
        <v>5000</v>
      </c>
    </row>
    <row r="196" spans="1:11" x14ac:dyDescent="0.25">
      <c r="A196" s="1">
        <v>44319</v>
      </c>
      <c r="B196" t="s">
        <v>18</v>
      </c>
      <c r="C196" s="25">
        <v>900</v>
      </c>
      <c r="E196" t="s">
        <v>19</v>
      </c>
      <c r="F196" t="s">
        <v>20</v>
      </c>
      <c r="G196" t="s">
        <v>17</v>
      </c>
      <c r="H196" t="str">
        <f>TEXT(Table1[[#This Row],[Date]],"MMM")</f>
        <v>May</v>
      </c>
      <c r="I196">
        <f>MONTH(Table1[[#This Row],[Date]])</f>
        <v>5</v>
      </c>
      <c r="J196" t="str">
        <f>TEXT(Table1[[#This Row],[Date]],"ddd")</f>
        <v>Mon</v>
      </c>
      <c r="K196" s="2">
        <f>Table1[[#This Row],[Credit]]-Table1[[#This Row],[Debit]]</f>
        <v>-900</v>
      </c>
    </row>
    <row r="197" spans="1:11" x14ac:dyDescent="0.25">
      <c r="A197" s="1">
        <v>44319</v>
      </c>
      <c r="B197" t="s">
        <v>21</v>
      </c>
      <c r="C197" s="25">
        <v>150</v>
      </c>
      <c r="E197" t="s">
        <v>22</v>
      </c>
      <c r="F197" t="s">
        <v>23</v>
      </c>
      <c r="G197" t="s">
        <v>17</v>
      </c>
      <c r="H197" t="str">
        <f>TEXT(Table1[[#This Row],[Date]],"MMM")</f>
        <v>May</v>
      </c>
      <c r="I197">
        <f>MONTH(Table1[[#This Row],[Date]])</f>
        <v>5</v>
      </c>
      <c r="J197" t="str">
        <f>TEXT(Table1[[#This Row],[Date]],"ddd")</f>
        <v>Mon</v>
      </c>
      <c r="K197" s="2">
        <f>Table1[[#This Row],[Credit]]-Table1[[#This Row],[Debit]]</f>
        <v>-150</v>
      </c>
    </row>
    <row r="198" spans="1:11" x14ac:dyDescent="0.25">
      <c r="A198" s="1">
        <v>44319</v>
      </c>
      <c r="B198" t="s">
        <v>14</v>
      </c>
      <c r="C198" s="25">
        <v>5</v>
      </c>
      <c r="E198" t="s">
        <v>15</v>
      </c>
      <c r="F198" t="s">
        <v>16</v>
      </c>
      <c r="G198" t="s">
        <v>17</v>
      </c>
      <c r="H198" t="str">
        <f>TEXT(Table1[[#This Row],[Date]],"MMM")</f>
        <v>May</v>
      </c>
      <c r="I198">
        <f>MONTH(Table1[[#This Row],[Date]])</f>
        <v>5</v>
      </c>
      <c r="J198" t="str">
        <f>TEXT(Table1[[#This Row],[Date]],"ddd")</f>
        <v>Mon</v>
      </c>
      <c r="K198" s="2">
        <f>Table1[[#This Row],[Credit]]-Table1[[#This Row],[Debit]]</f>
        <v>-5</v>
      </c>
    </row>
    <row r="199" spans="1:11" x14ac:dyDescent="0.25">
      <c r="A199" s="1">
        <v>44320</v>
      </c>
      <c r="B199" t="s">
        <v>14</v>
      </c>
      <c r="C199" s="25">
        <v>5</v>
      </c>
      <c r="E199" t="s">
        <v>15</v>
      </c>
      <c r="F199" t="s">
        <v>16</v>
      </c>
      <c r="G199" t="s">
        <v>17</v>
      </c>
      <c r="H199" t="str">
        <f>TEXT(Table1[[#This Row],[Date]],"MMM")</f>
        <v>May</v>
      </c>
      <c r="I199">
        <f>MONTH(Table1[[#This Row],[Date]])</f>
        <v>5</v>
      </c>
      <c r="J199" t="str">
        <f>TEXT(Table1[[#This Row],[Date]],"ddd")</f>
        <v>Tue</v>
      </c>
      <c r="K199" s="2">
        <f>Table1[[#This Row],[Credit]]-Table1[[#This Row],[Debit]]</f>
        <v>-5</v>
      </c>
    </row>
    <row r="200" spans="1:11" x14ac:dyDescent="0.25">
      <c r="A200" s="1">
        <v>44321</v>
      </c>
      <c r="B200" t="s">
        <v>14</v>
      </c>
      <c r="C200" s="25">
        <v>5</v>
      </c>
      <c r="E200" t="s">
        <v>15</v>
      </c>
      <c r="F200" t="s">
        <v>16</v>
      </c>
      <c r="G200" t="s">
        <v>17</v>
      </c>
      <c r="H200" t="str">
        <f>TEXT(Table1[[#This Row],[Date]],"MMM")</f>
        <v>May</v>
      </c>
      <c r="I200">
        <f>MONTH(Table1[[#This Row],[Date]])</f>
        <v>5</v>
      </c>
      <c r="J200" t="str">
        <f>TEXT(Table1[[#This Row],[Date]],"ddd")</f>
        <v>Wed</v>
      </c>
      <c r="K200" s="2">
        <f>Table1[[#This Row],[Credit]]-Table1[[#This Row],[Debit]]</f>
        <v>-5</v>
      </c>
    </row>
    <row r="201" spans="1:11" x14ac:dyDescent="0.25">
      <c r="A201" s="1">
        <v>44322</v>
      </c>
      <c r="B201" t="s">
        <v>14</v>
      </c>
      <c r="C201" s="25">
        <v>5</v>
      </c>
      <c r="E201" t="s">
        <v>15</v>
      </c>
      <c r="F201" t="s">
        <v>16</v>
      </c>
      <c r="G201" t="s">
        <v>17</v>
      </c>
      <c r="H201" t="str">
        <f>TEXT(Table1[[#This Row],[Date]],"MMM")</f>
        <v>May</v>
      </c>
      <c r="I201">
        <f>MONTH(Table1[[#This Row],[Date]])</f>
        <v>5</v>
      </c>
      <c r="J201" t="str">
        <f>TEXT(Table1[[#This Row],[Date]],"ddd")</f>
        <v>Thu</v>
      </c>
      <c r="K201" s="2">
        <f>Table1[[#This Row],[Credit]]-Table1[[#This Row],[Debit]]</f>
        <v>-5</v>
      </c>
    </row>
    <row r="202" spans="1:11" x14ac:dyDescent="0.25">
      <c r="A202" s="1">
        <v>44322</v>
      </c>
      <c r="B202" t="s">
        <v>24</v>
      </c>
      <c r="C202" s="25">
        <v>170</v>
      </c>
      <c r="E202" t="s">
        <v>25</v>
      </c>
      <c r="F202" t="s">
        <v>20</v>
      </c>
      <c r="G202" t="s">
        <v>17</v>
      </c>
      <c r="H202" t="str">
        <f>TEXT(Table1[[#This Row],[Date]],"MMM")</f>
        <v>May</v>
      </c>
      <c r="I202">
        <f>MONTH(Table1[[#This Row],[Date]])</f>
        <v>5</v>
      </c>
      <c r="J202" t="str">
        <f>TEXT(Table1[[#This Row],[Date]],"ddd")</f>
        <v>Thu</v>
      </c>
      <c r="K202" s="2">
        <f>Table1[[#This Row],[Credit]]-Table1[[#This Row],[Debit]]</f>
        <v>-170</v>
      </c>
    </row>
    <row r="203" spans="1:11" x14ac:dyDescent="0.25">
      <c r="A203" s="1">
        <v>44325</v>
      </c>
      <c r="B203" t="s">
        <v>26</v>
      </c>
      <c r="C203" s="25">
        <v>54.1</v>
      </c>
      <c r="E203" t="s">
        <v>27</v>
      </c>
      <c r="F203" t="s">
        <v>20</v>
      </c>
      <c r="G203" t="s">
        <v>17</v>
      </c>
      <c r="H203" t="str">
        <f>TEXT(Table1[[#This Row],[Date]],"MMM")</f>
        <v>May</v>
      </c>
      <c r="I203">
        <f>MONTH(Table1[[#This Row],[Date]])</f>
        <v>5</v>
      </c>
      <c r="J203" t="str">
        <f>TEXT(Table1[[#This Row],[Date]],"ddd")</f>
        <v>Sun</v>
      </c>
      <c r="K203" s="2">
        <f>Table1[[#This Row],[Credit]]-Table1[[#This Row],[Debit]]</f>
        <v>-54.1</v>
      </c>
    </row>
    <row r="204" spans="1:11" x14ac:dyDescent="0.25">
      <c r="A204" s="1">
        <v>44325</v>
      </c>
      <c r="B204" t="s">
        <v>14</v>
      </c>
      <c r="C204" s="25">
        <v>5</v>
      </c>
      <c r="E204" t="s">
        <v>15</v>
      </c>
      <c r="F204" t="s">
        <v>16</v>
      </c>
      <c r="G204" t="s">
        <v>17</v>
      </c>
      <c r="H204" t="str">
        <f>TEXT(Table1[[#This Row],[Date]],"MMM")</f>
        <v>May</v>
      </c>
      <c r="I204">
        <f>MONTH(Table1[[#This Row],[Date]])</f>
        <v>5</v>
      </c>
      <c r="J204" t="str">
        <f>TEXT(Table1[[#This Row],[Date]],"ddd")</f>
        <v>Sun</v>
      </c>
      <c r="K204" s="2">
        <f>Table1[[#This Row],[Credit]]-Table1[[#This Row],[Debit]]</f>
        <v>-5</v>
      </c>
    </row>
    <row r="205" spans="1:11" x14ac:dyDescent="0.25">
      <c r="A205" s="1">
        <v>44326</v>
      </c>
      <c r="B205" t="s">
        <v>14</v>
      </c>
      <c r="C205" s="25">
        <v>5</v>
      </c>
      <c r="E205" t="s">
        <v>15</v>
      </c>
      <c r="F205" t="s">
        <v>16</v>
      </c>
      <c r="G205" t="s">
        <v>17</v>
      </c>
      <c r="H205" t="str">
        <f>TEXT(Table1[[#This Row],[Date]],"MMM")</f>
        <v>May</v>
      </c>
      <c r="I205">
        <f>MONTH(Table1[[#This Row],[Date]])</f>
        <v>5</v>
      </c>
      <c r="J205" t="str">
        <f>TEXT(Table1[[#This Row],[Date]],"ddd")</f>
        <v>Mon</v>
      </c>
      <c r="K205" s="2">
        <f>Table1[[#This Row],[Credit]]-Table1[[#This Row],[Debit]]</f>
        <v>-5</v>
      </c>
    </row>
    <row r="206" spans="1:11" x14ac:dyDescent="0.25">
      <c r="A206" s="1">
        <v>44327</v>
      </c>
      <c r="B206" t="s">
        <v>28</v>
      </c>
      <c r="C206" s="25">
        <v>81</v>
      </c>
      <c r="E206" t="s">
        <v>51</v>
      </c>
      <c r="F206" t="s">
        <v>23</v>
      </c>
      <c r="G206" t="s">
        <v>17</v>
      </c>
      <c r="H206" t="str">
        <f>TEXT(Table1[[#This Row],[Date]],"MMM")</f>
        <v>May</v>
      </c>
      <c r="I206">
        <f>MONTH(Table1[[#This Row],[Date]])</f>
        <v>5</v>
      </c>
      <c r="J206" t="str">
        <f>TEXT(Table1[[#This Row],[Date]],"ddd")</f>
        <v>Tue</v>
      </c>
      <c r="K206" s="2">
        <f>Table1[[#This Row],[Credit]]-Table1[[#This Row],[Debit]]</f>
        <v>-81</v>
      </c>
    </row>
    <row r="207" spans="1:11" x14ac:dyDescent="0.25">
      <c r="A207" s="1">
        <v>44327</v>
      </c>
      <c r="B207" t="s">
        <v>14</v>
      </c>
      <c r="C207" s="25">
        <v>5</v>
      </c>
      <c r="E207" t="s">
        <v>15</v>
      </c>
      <c r="F207" t="s">
        <v>16</v>
      </c>
      <c r="G207" t="s">
        <v>17</v>
      </c>
      <c r="H207" t="str">
        <f>TEXT(Table1[[#This Row],[Date]],"MMM")</f>
        <v>May</v>
      </c>
      <c r="I207">
        <f>MONTH(Table1[[#This Row],[Date]])</f>
        <v>5</v>
      </c>
      <c r="J207" t="str">
        <f>TEXT(Table1[[#This Row],[Date]],"ddd")</f>
        <v>Tue</v>
      </c>
      <c r="K207" s="2">
        <f>Table1[[#This Row],[Credit]]-Table1[[#This Row],[Debit]]</f>
        <v>-5</v>
      </c>
    </row>
    <row r="208" spans="1:11" x14ac:dyDescent="0.25">
      <c r="A208" s="1">
        <v>44328</v>
      </c>
      <c r="B208" t="s">
        <v>14</v>
      </c>
      <c r="C208" s="25">
        <v>5</v>
      </c>
      <c r="E208" t="s">
        <v>15</v>
      </c>
      <c r="F208" t="s">
        <v>16</v>
      </c>
      <c r="G208" t="s">
        <v>17</v>
      </c>
      <c r="H208" t="str">
        <f>TEXT(Table1[[#This Row],[Date]],"MMM")</f>
        <v>May</v>
      </c>
      <c r="I208">
        <f>MONTH(Table1[[#This Row],[Date]])</f>
        <v>5</v>
      </c>
      <c r="J208" t="str">
        <f>TEXT(Table1[[#This Row],[Date]],"ddd")</f>
        <v>Wed</v>
      </c>
      <c r="K208" s="2">
        <f>Table1[[#This Row],[Credit]]-Table1[[#This Row],[Debit]]</f>
        <v>-5</v>
      </c>
    </row>
    <row r="209" spans="1:11" x14ac:dyDescent="0.25">
      <c r="A209" s="1">
        <v>44329</v>
      </c>
      <c r="B209" t="s">
        <v>24</v>
      </c>
      <c r="C209" s="25">
        <v>139.1</v>
      </c>
      <c r="E209" t="s">
        <v>25</v>
      </c>
      <c r="F209" t="s">
        <v>20</v>
      </c>
      <c r="G209" t="s">
        <v>17</v>
      </c>
      <c r="H209" t="str">
        <f>TEXT(Table1[[#This Row],[Date]],"MMM")</f>
        <v>May</v>
      </c>
      <c r="I209">
        <f>MONTH(Table1[[#This Row],[Date]])</f>
        <v>5</v>
      </c>
      <c r="J209" t="str">
        <f>TEXT(Table1[[#This Row],[Date]],"ddd")</f>
        <v>Thu</v>
      </c>
      <c r="K209" s="2">
        <f>Table1[[#This Row],[Credit]]-Table1[[#This Row],[Debit]]</f>
        <v>-139.1</v>
      </c>
    </row>
    <row r="210" spans="1:11" x14ac:dyDescent="0.25">
      <c r="A210" s="1">
        <v>44329</v>
      </c>
      <c r="B210" t="s">
        <v>14</v>
      </c>
      <c r="C210" s="25">
        <v>5</v>
      </c>
      <c r="E210" t="s">
        <v>15</v>
      </c>
      <c r="F210" t="s">
        <v>16</v>
      </c>
      <c r="G210" t="s">
        <v>17</v>
      </c>
      <c r="H210" t="str">
        <f>TEXT(Table1[[#This Row],[Date]],"MMM")</f>
        <v>May</v>
      </c>
      <c r="I210">
        <f>MONTH(Table1[[#This Row],[Date]])</f>
        <v>5</v>
      </c>
      <c r="J210" t="str">
        <f>TEXT(Table1[[#This Row],[Date]],"ddd")</f>
        <v>Thu</v>
      </c>
      <c r="K210" s="2">
        <f>Table1[[#This Row],[Credit]]-Table1[[#This Row],[Debit]]</f>
        <v>-5</v>
      </c>
    </row>
    <row r="211" spans="1:11" x14ac:dyDescent="0.25">
      <c r="A211" s="1">
        <v>44330</v>
      </c>
      <c r="B211" t="s">
        <v>14</v>
      </c>
      <c r="C211" s="25">
        <v>5</v>
      </c>
      <c r="E211" t="s">
        <v>15</v>
      </c>
      <c r="F211" t="s">
        <v>16</v>
      </c>
      <c r="G211" t="s">
        <v>17</v>
      </c>
      <c r="H211" t="str">
        <f>TEXT(Table1[[#This Row],[Date]],"MMM")</f>
        <v>May</v>
      </c>
      <c r="I211">
        <f>MONTH(Table1[[#This Row],[Date]])</f>
        <v>5</v>
      </c>
      <c r="J211" t="str">
        <f>TEXT(Table1[[#This Row],[Date]],"ddd")</f>
        <v>Fri</v>
      </c>
      <c r="K211" s="2">
        <f>Table1[[#This Row],[Credit]]-Table1[[#This Row],[Debit]]</f>
        <v>-5</v>
      </c>
    </row>
    <row r="212" spans="1:11" x14ac:dyDescent="0.25">
      <c r="A212" s="1">
        <v>44330</v>
      </c>
      <c r="B212" t="s">
        <v>29</v>
      </c>
      <c r="C212" s="25">
        <v>43.9</v>
      </c>
      <c r="E212" t="s">
        <v>30</v>
      </c>
      <c r="F212" t="s">
        <v>31</v>
      </c>
      <c r="G212" t="s">
        <v>17</v>
      </c>
      <c r="H212" t="str">
        <f>TEXT(Table1[[#This Row],[Date]],"MMM")</f>
        <v>May</v>
      </c>
      <c r="I212">
        <f>MONTH(Table1[[#This Row],[Date]])</f>
        <v>5</v>
      </c>
      <c r="J212" t="str">
        <f>TEXT(Table1[[#This Row],[Date]],"ddd")</f>
        <v>Fri</v>
      </c>
      <c r="K212" s="2">
        <f>Table1[[#This Row],[Credit]]-Table1[[#This Row],[Debit]]</f>
        <v>-43.9</v>
      </c>
    </row>
    <row r="213" spans="1:11" x14ac:dyDescent="0.25">
      <c r="A213" s="1">
        <v>44330</v>
      </c>
      <c r="B213" t="s">
        <v>32</v>
      </c>
      <c r="C213" s="25">
        <v>101.80000000000001</v>
      </c>
      <c r="E213" t="s">
        <v>33</v>
      </c>
      <c r="F213" t="s">
        <v>31</v>
      </c>
      <c r="G213" t="s">
        <v>17</v>
      </c>
      <c r="H213" t="str">
        <f>TEXT(Table1[[#This Row],[Date]],"MMM")</f>
        <v>May</v>
      </c>
      <c r="I213">
        <f>MONTH(Table1[[#This Row],[Date]])</f>
        <v>5</v>
      </c>
      <c r="J213" t="str">
        <f>TEXT(Table1[[#This Row],[Date]],"ddd")</f>
        <v>Fri</v>
      </c>
      <c r="K213" s="2">
        <f>Table1[[#This Row],[Credit]]-Table1[[#This Row],[Debit]]</f>
        <v>-101.80000000000001</v>
      </c>
    </row>
    <row r="214" spans="1:11" x14ac:dyDescent="0.25">
      <c r="A214" s="1">
        <v>44330</v>
      </c>
      <c r="B214" t="s">
        <v>34</v>
      </c>
      <c r="C214" s="25">
        <v>55.9</v>
      </c>
      <c r="E214" t="s">
        <v>35</v>
      </c>
      <c r="F214" t="s">
        <v>16</v>
      </c>
      <c r="G214" t="s">
        <v>17</v>
      </c>
      <c r="H214" t="str">
        <f>TEXT(Table1[[#This Row],[Date]],"MMM")</f>
        <v>May</v>
      </c>
      <c r="I214">
        <f>MONTH(Table1[[#This Row],[Date]])</f>
        <v>5</v>
      </c>
      <c r="J214" t="str">
        <f>TEXT(Table1[[#This Row],[Date]],"ddd")</f>
        <v>Fri</v>
      </c>
      <c r="K214" s="2">
        <f>Table1[[#This Row],[Credit]]-Table1[[#This Row],[Debit]]</f>
        <v>-55.9</v>
      </c>
    </row>
    <row r="215" spans="1:11" x14ac:dyDescent="0.25">
      <c r="A215" s="1">
        <v>44331</v>
      </c>
      <c r="B215" t="s">
        <v>36</v>
      </c>
      <c r="C215" s="25">
        <v>32</v>
      </c>
      <c r="E215" t="s">
        <v>37</v>
      </c>
      <c r="F215" t="s">
        <v>23</v>
      </c>
      <c r="G215" t="s">
        <v>17</v>
      </c>
      <c r="H215" t="str">
        <f>TEXT(Table1[[#This Row],[Date]],"MMM")</f>
        <v>May</v>
      </c>
      <c r="I215">
        <f>MONTH(Table1[[#This Row],[Date]])</f>
        <v>5</v>
      </c>
      <c r="J215" t="str">
        <f>TEXT(Table1[[#This Row],[Date]],"ddd")</f>
        <v>Sat</v>
      </c>
      <c r="K215" s="2">
        <f>Table1[[#This Row],[Credit]]-Table1[[#This Row],[Debit]]</f>
        <v>-32</v>
      </c>
    </row>
    <row r="216" spans="1:11" x14ac:dyDescent="0.25">
      <c r="A216" s="1">
        <v>44332</v>
      </c>
      <c r="B216" t="s">
        <v>38</v>
      </c>
      <c r="D216" s="25">
        <v>1000</v>
      </c>
      <c r="E216" t="s">
        <v>39</v>
      </c>
      <c r="F216" t="s">
        <v>40</v>
      </c>
      <c r="G216" t="s">
        <v>13</v>
      </c>
      <c r="H216" t="str">
        <f>TEXT(Table1[[#This Row],[Date]],"MMM")</f>
        <v>May</v>
      </c>
      <c r="I216">
        <f>MONTH(Table1[[#This Row],[Date]])</f>
        <v>5</v>
      </c>
      <c r="J216" t="str">
        <f>TEXT(Table1[[#This Row],[Date]],"ddd")</f>
        <v>Sun</v>
      </c>
      <c r="K216" s="2">
        <f>Table1[[#This Row],[Credit]]-Table1[[#This Row],[Debit]]</f>
        <v>1000</v>
      </c>
    </row>
    <row r="217" spans="1:11" x14ac:dyDescent="0.25">
      <c r="A217" s="1">
        <v>44332</v>
      </c>
      <c r="B217" t="s">
        <v>14</v>
      </c>
      <c r="C217" s="25">
        <v>5</v>
      </c>
      <c r="E217" t="s">
        <v>15</v>
      </c>
      <c r="F217" t="s">
        <v>16</v>
      </c>
      <c r="G217" t="s">
        <v>17</v>
      </c>
      <c r="H217" t="str">
        <f>TEXT(Table1[[#This Row],[Date]],"MMM")</f>
        <v>May</v>
      </c>
      <c r="I217">
        <f>MONTH(Table1[[#This Row],[Date]])</f>
        <v>5</v>
      </c>
      <c r="J217" t="str">
        <f>TEXT(Table1[[#This Row],[Date]],"ddd")</f>
        <v>Sun</v>
      </c>
      <c r="K217" s="2">
        <f>Table1[[#This Row],[Credit]]-Table1[[#This Row],[Debit]]</f>
        <v>-5</v>
      </c>
    </row>
    <row r="218" spans="1:11" x14ac:dyDescent="0.25">
      <c r="A218" s="1">
        <v>44333</v>
      </c>
      <c r="B218" t="s">
        <v>14</v>
      </c>
      <c r="C218" s="25">
        <v>5</v>
      </c>
      <c r="E218" t="s">
        <v>15</v>
      </c>
      <c r="F218" t="s">
        <v>16</v>
      </c>
      <c r="G218" t="s">
        <v>17</v>
      </c>
      <c r="H218" t="str">
        <f>TEXT(Table1[[#This Row],[Date]],"MMM")</f>
        <v>May</v>
      </c>
      <c r="I218">
        <f>MONTH(Table1[[#This Row],[Date]])</f>
        <v>5</v>
      </c>
      <c r="J218" t="str">
        <f>TEXT(Table1[[#This Row],[Date]],"ddd")</f>
        <v>Mon</v>
      </c>
      <c r="K218" s="2">
        <f>Table1[[#This Row],[Credit]]-Table1[[#This Row],[Debit]]</f>
        <v>-5</v>
      </c>
    </row>
    <row r="219" spans="1:11" x14ac:dyDescent="0.25">
      <c r="A219" s="1">
        <v>44333</v>
      </c>
      <c r="B219" t="s">
        <v>55</v>
      </c>
      <c r="C219" s="25">
        <v>75</v>
      </c>
      <c r="E219" t="s">
        <v>56</v>
      </c>
      <c r="F219" t="s">
        <v>57</v>
      </c>
      <c r="G219" t="s">
        <v>17</v>
      </c>
      <c r="H219" t="str">
        <f>TEXT(Table1[[#This Row],[Date]],"MMM")</f>
        <v>May</v>
      </c>
      <c r="I219">
        <f>MONTH(Table1[[#This Row],[Date]])</f>
        <v>5</v>
      </c>
      <c r="J219" t="str">
        <f>TEXT(Table1[[#This Row],[Date]],"ddd")</f>
        <v>Mon</v>
      </c>
      <c r="K219" s="2">
        <f>Table1[[#This Row],[Credit]]-Table1[[#This Row],[Debit]]</f>
        <v>-75</v>
      </c>
    </row>
    <row r="220" spans="1:11" x14ac:dyDescent="0.25">
      <c r="A220" s="1">
        <v>44333</v>
      </c>
      <c r="B220" t="s">
        <v>42</v>
      </c>
      <c r="C220" s="25">
        <v>40</v>
      </c>
      <c r="E220" t="s">
        <v>42</v>
      </c>
      <c r="F220" t="s">
        <v>20</v>
      </c>
      <c r="G220" t="s">
        <v>17</v>
      </c>
      <c r="H220" t="str">
        <f>TEXT(Table1[[#This Row],[Date]],"MMM")</f>
        <v>May</v>
      </c>
      <c r="I220">
        <f>MONTH(Table1[[#This Row],[Date]])</f>
        <v>5</v>
      </c>
      <c r="J220" t="str">
        <f>TEXT(Table1[[#This Row],[Date]],"ddd")</f>
        <v>Mon</v>
      </c>
      <c r="K220" s="2">
        <f>Table1[[#This Row],[Credit]]-Table1[[#This Row],[Debit]]</f>
        <v>-40</v>
      </c>
    </row>
    <row r="221" spans="1:11" x14ac:dyDescent="0.25">
      <c r="A221" s="1">
        <v>44334</v>
      </c>
      <c r="B221" t="s">
        <v>43</v>
      </c>
      <c r="C221" s="25">
        <v>49</v>
      </c>
      <c r="E221" t="s">
        <v>44</v>
      </c>
      <c r="F221" t="s">
        <v>31</v>
      </c>
      <c r="G221" t="s">
        <v>17</v>
      </c>
      <c r="H221" t="str">
        <f>TEXT(Table1[[#This Row],[Date]],"MMM")</f>
        <v>May</v>
      </c>
      <c r="I221">
        <f>MONTH(Table1[[#This Row],[Date]])</f>
        <v>5</v>
      </c>
      <c r="J221" t="str">
        <f>TEXT(Table1[[#This Row],[Date]],"ddd")</f>
        <v>Tue</v>
      </c>
      <c r="K221" s="2">
        <f>Table1[[#This Row],[Credit]]-Table1[[#This Row],[Debit]]</f>
        <v>-49</v>
      </c>
    </row>
    <row r="222" spans="1:11" x14ac:dyDescent="0.25">
      <c r="A222" s="1">
        <v>44334</v>
      </c>
      <c r="B222" t="s">
        <v>45</v>
      </c>
      <c r="C222" s="25">
        <v>35</v>
      </c>
      <c r="E222" t="s">
        <v>30</v>
      </c>
      <c r="F222" t="s">
        <v>31</v>
      </c>
      <c r="G222" t="s">
        <v>17</v>
      </c>
      <c r="H222" t="str">
        <f>TEXT(Table1[[#This Row],[Date]],"MMM")</f>
        <v>May</v>
      </c>
      <c r="I222">
        <f>MONTH(Table1[[#This Row],[Date]])</f>
        <v>5</v>
      </c>
      <c r="J222" t="str">
        <f>TEXT(Table1[[#This Row],[Date]],"ddd")</f>
        <v>Tue</v>
      </c>
      <c r="K222" s="2">
        <f>Table1[[#This Row],[Credit]]-Table1[[#This Row],[Debit]]</f>
        <v>-35</v>
      </c>
    </row>
    <row r="223" spans="1:11" x14ac:dyDescent="0.25">
      <c r="A223" s="1">
        <v>44334</v>
      </c>
      <c r="B223" t="s">
        <v>14</v>
      </c>
      <c r="C223" s="25">
        <v>5</v>
      </c>
      <c r="E223" t="s">
        <v>15</v>
      </c>
      <c r="F223" t="s">
        <v>16</v>
      </c>
      <c r="G223" t="s">
        <v>17</v>
      </c>
      <c r="H223" t="str">
        <f>TEXT(Table1[[#This Row],[Date]],"MMM")</f>
        <v>May</v>
      </c>
      <c r="I223">
        <f>MONTH(Table1[[#This Row],[Date]])</f>
        <v>5</v>
      </c>
      <c r="J223" t="str">
        <f>TEXT(Table1[[#This Row],[Date]],"ddd")</f>
        <v>Tue</v>
      </c>
      <c r="K223" s="2">
        <f>Table1[[#This Row],[Credit]]-Table1[[#This Row],[Debit]]</f>
        <v>-5</v>
      </c>
    </row>
    <row r="224" spans="1:11" x14ac:dyDescent="0.25">
      <c r="A224" s="1">
        <v>44335</v>
      </c>
      <c r="B224" t="s">
        <v>14</v>
      </c>
      <c r="C224" s="25">
        <v>5</v>
      </c>
      <c r="E224" t="s">
        <v>15</v>
      </c>
      <c r="F224" t="s">
        <v>16</v>
      </c>
      <c r="G224" t="s">
        <v>17</v>
      </c>
      <c r="H224" t="str">
        <f>TEXT(Table1[[#This Row],[Date]],"MMM")</f>
        <v>May</v>
      </c>
      <c r="I224">
        <f>MONTH(Table1[[#This Row],[Date]])</f>
        <v>5</v>
      </c>
      <c r="J224" t="str">
        <f>TEXT(Table1[[#This Row],[Date]],"ddd")</f>
        <v>Wed</v>
      </c>
      <c r="K224" s="2">
        <f>Table1[[#This Row],[Credit]]-Table1[[#This Row],[Debit]]</f>
        <v>-5</v>
      </c>
    </row>
    <row r="225" spans="1:11" x14ac:dyDescent="0.25">
      <c r="A225" s="1">
        <v>44336</v>
      </c>
      <c r="B225" t="s">
        <v>14</v>
      </c>
      <c r="C225" s="25">
        <v>5</v>
      </c>
      <c r="E225" t="s">
        <v>15</v>
      </c>
      <c r="F225" t="s">
        <v>16</v>
      </c>
      <c r="G225" t="s">
        <v>17</v>
      </c>
      <c r="H225" t="str">
        <f>TEXT(Table1[[#This Row],[Date]],"MMM")</f>
        <v>May</v>
      </c>
      <c r="I225">
        <f>MONTH(Table1[[#This Row],[Date]])</f>
        <v>5</v>
      </c>
      <c r="J225" t="str">
        <f>TEXT(Table1[[#This Row],[Date]],"ddd")</f>
        <v>Thu</v>
      </c>
      <c r="K225" s="2">
        <f>Table1[[#This Row],[Credit]]-Table1[[#This Row],[Debit]]</f>
        <v>-5</v>
      </c>
    </row>
    <row r="226" spans="1:11" x14ac:dyDescent="0.25">
      <c r="A226" s="1">
        <v>44336</v>
      </c>
      <c r="B226" t="s">
        <v>24</v>
      </c>
      <c r="C226" s="25">
        <v>174</v>
      </c>
      <c r="E226" t="s">
        <v>25</v>
      </c>
      <c r="F226" t="s">
        <v>20</v>
      </c>
      <c r="G226" t="s">
        <v>17</v>
      </c>
      <c r="H226" t="str">
        <f>TEXT(Table1[[#This Row],[Date]],"MMM")</f>
        <v>May</v>
      </c>
      <c r="I226">
        <f>MONTH(Table1[[#This Row],[Date]])</f>
        <v>5</v>
      </c>
      <c r="J226" t="str">
        <f>TEXT(Table1[[#This Row],[Date]],"ddd")</f>
        <v>Thu</v>
      </c>
      <c r="K226" s="2">
        <f>Table1[[#This Row],[Credit]]-Table1[[#This Row],[Debit]]</f>
        <v>-174</v>
      </c>
    </row>
    <row r="227" spans="1:11" x14ac:dyDescent="0.25">
      <c r="A227" s="1">
        <v>44337</v>
      </c>
      <c r="B227" t="s">
        <v>46</v>
      </c>
      <c r="C227" s="25">
        <v>41.1</v>
      </c>
      <c r="E227" t="s">
        <v>35</v>
      </c>
      <c r="F227" t="s">
        <v>16</v>
      </c>
      <c r="G227" t="s">
        <v>17</v>
      </c>
      <c r="H227" t="str">
        <f>TEXT(Table1[[#This Row],[Date]],"MMM")</f>
        <v>May</v>
      </c>
      <c r="I227">
        <f>MONTH(Table1[[#This Row],[Date]])</f>
        <v>5</v>
      </c>
      <c r="J227" t="str">
        <f>TEXT(Table1[[#This Row],[Date]],"ddd")</f>
        <v>Fri</v>
      </c>
      <c r="K227" s="2">
        <f>Table1[[#This Row],[Credit]]-Table1[[#This Row],[Debit]]</f>
        <v>-41.1</v>
      </c>
    </row>
    <row r="228" spans="1:11" x14ac:dyDescent="0.25">
      <c r="A228" s="1">
        <v>44338</v>
      </c>
      <c r="B228" t="s">
        <v>47</v>
      </c>
      <c r="C228" s="25">
        <v>16.2</v>
      </c>
      <c r="E228" t="s">
        <v>35</v>
      </c>
      <c r="F228" t="s">
        <v>16</v>
      </c>
      <c r="G228" t="s">
        <v>17</v>
      </c>
      <c r="H228" t="str">
        <f>TEXT(Table1[[#This Row],[Date]],"MMM")</f>
        <v>May</v>
      </c>
      <c r="I228">
        <f>MONTH(Table1[[#This Row],[Date]])</f>
        <v>5</v>
      </c>
      <c r="J228" t="str">
        <f>TEXT(Table1[[#This Row],[Date]],"ddd")</f>
        <v>Sat</v>
      </c>
      <c r="K228" s="2">
        <f>Table1[[#This Row],[Credit]]-Table1[[#This Row],[Debit]]</f>
        <v>-16.2</v>
      </c>
    </row>
    <row r="229" spans="1:11" x14ac:dyDescent="0.25">
      <c r="A229" s="1">
        <v>44339</v>
      </c>
      <c r="B229" t="s">
        <v>48</v>
      </c>
      <c r="C229" s="25">
        <v>55</v>
      </c>
      <c r="E229" t="s">
        <v>49</v>
      </c>
      <c r="F229" t="s">
        <v>50</v>
      </c>
      <c r="G229" t="s">
        <v>17</v>
      </c>
      <c r="H229" t="str">
        <f>TEXT(Table1[[#This Row],[Date]],"MMM")</f>
        <v>May</v>
      </c>
      <c r="I229">
        <f>MONTH(Table1[[#This Row],[Date]])</f>
        <v>5</v>
      </c>
      <c r="J229" t="str">
        <f>TEXT(Table1[[#This Row],[Date]],"ddd")</f>
        <v>Sun</v>
      </c>
      <c r="K229" s="2">
        <f>Table1[[#This Row],[Credit]]-Table1[[#This Row],[Debit]]</f>
        <v>-55</v>
      </c>
    </row>
    <row r="230" spans="1:11" x14ac:dyDescent="0.25">
      <c r="A230" s="1">
        <v>44339</v>
      </c>
      <c r="B230" t="s">
        <v>28</v>
      </c>
      <c r="C230" s="25">
        <v>67</v>
      </c>
      <c r="E230" t="s">
        <v>51</v>
      </c>
      <c r="F230" t="s">
        <v>23</v>
      </c>
      <c r="G230" t="s">
        <v>17</v>
      </c>
      <c r="H230" t="str">
        <f>TEXT(Table1[[#This Row],[Date]],"MMM")</f>
        <v>May</v>
      </c>
      <c r="I230">
        <f>MONTH(Table1[[#This Row],[Date]])</f>
        <v>5</v>
      </c>
      <c r="J230" t="str">
        <f>TEXT(Table1[[#This Row],[Date]],"ddd")</f>
        <v>Sun</v>
      </c>
      <c r="K230" s="2">
        <f>Table1[[#This Row],[Credit]]-Table1[[#This Row],[Debit]]</f>
        <v>-67</v>
      </c>
    </row>
    <row r="231" spans="1:11" x14ac:dyDescent="0.25">
      <c r="A231" s="1">
        <v>44339</v>
      </c>
      <c r="B231" t="s">
        <v>14</v>
      </c>
      <c r="C231" s="25">
        <v>5</v>
      </c>
      <c r="E231" t="s">
        <v>15</v>
      </c>
      <c r="F231" t="s">
        <v>16</v>
      </c>
      <c r="G231" t="s">
        <v>17</v>
      </c>
      <c r="H231" t="str">
        <f>TEXT(Table1[[#This Row],[Date]],"MMM")</f>
        <v>May</v>
      </c>
      <c r="I231">
        <f>MONTH(Table1[[#This Row],[Date]])</f>
        <v>5</v>
      </c>
      <c r="J231" t="str">
        <f>TEXT(Table1[[#This Row],[Date]],"ddd")</f>
        <v>Sun</v>
      </c>
      <c r="K231" s="2">
        <f>Table1[[#This Row],[Credit]]-Table1[[#This Row],[Debit]]</f>
        <v>-5</v>
      </c>
    </row>
    <row r="232" spans="1:11" x14ac:dyDescent="0.25">
      <c r="A232" s="1">
        <v>44340</v>
      </c>
      <c r="B232" t="s">
        <v>14</v>
      </c>
      <c r="C232" s="25">
        <v>5</v>
      </c>
      <c r="E232" t="s">
        <v>15</v>
      </c>
      <c r="F232" t="s">
        <v>16</v>
      </c>
      <c r="G232" t="s">
        <v>17</v>
      </c>
      <c r="H232" t="str">
        <f>TEXT(Table1[[#This Row],[Date]],"MMM")</f>
        <v>May</v>
      </c>
      <c r="I232">
        <f>MONTH(Table1[[#This Row],[Date]])</f>
        <v>5</v>
      </c>
      <c r="J232" t="str">
        <f>TEXT(Table1[[#This Row],[Date]],"ddd")</f>
        <v>Mon</v>
      </c>
      <c r="K232" s="2">
        <f>Table1[[#This Row],[Credit]]-Table1[[#This Row],[Debit]]</f>
        <v>-5</v>
      </c>
    </row>
    <row r="233" spans="1:11" x14ac:dyDescent="0.25">
      <c r="A233" s="1">
        <v>44341</v>
      </c>
      <c r="B233" t="s">
        <v>14</v>
      </c>
      <c r="C233" s="25">
        <v>5</v>
      </c>
      <c r="E233" t="s">
        <v>15</v>
      </c>
      <c r="F233" t="s">
        <v>16</v>
      </c>
      <c r="G233" t="s">
        <v>17</v>
      </c>
      <c r="H233" t="str">
        <f>TEXT(Table1[[#This Row],[Date]],"MMM")</f>
        <v>May</v>
      </c>
      <c r="I233">
        <f>MONTH(Table1[[#This Row],[Date]])</f>
        <v>5</v>
      </c>
      <c r="J233" t="str">
        <f>TEXT(Table1[[#This Row],[Date]],"ddd")</f>
        <v>Tue</v>
      </c>
      <c r="K233" s="2">
        <f>Table1[[#This Row],[Credit]]-Table1[[#This Row],[Debit]]</f>
        <v>-5</v>
      </c>
    </row>
    <row r="234" spans="1:11" x14ac:dyDescent="0.25">
      <c r="A234" s="1">
        <v>44342</v>
      </c>
      <c r="B234" t="s">
        <v>14</v>
      </c>
      <c r="C234" s="25">
        <v>5</v>
      </c>
      <c r="E234" t="s">
        <v>15</v>
      </c>
      <c r="F234" t="s">
        <v>16</v>
      </c>
      <c r="G234" t="s">
        <v>17</v>
      </c>
      <c r="H234" t="str">
        <f>TEXT(Table1[[#This Row],[Date]],"MMM")</f>
        <v>May</v>
      </c>
      <c r="I234">
        <f>MONTH(Table1[[#This Row],[Date]])</f>
        <v>5</v>
      </c>
      <c r="J234" t="str">
        <f>TEXT(Table1[[#This Row],[Date]],"ddd")</f>
        <v>Wed</v>
      </c>
      <c r="K234" s="2">
        <f>Table1[[#This Row],[Credit]]-Table1[[#This Row],[Debit]]</f>
        <v>-5</v>
      </c>
    </row>
    <row r="235" spans="1:11" x14ac:dyDescent="0.25">
      <c r="A235" s="1">
        <v>44343</v>
      </c>
      <c r="B235" t="s">
        <v>14</v>
      </c>
      <c r="C235" s="25">
        <v>5</v>
      </c>
      <c r="E235" t="s">
        <v>15</v>
      </c>
      <c r="F235" t="s">
        <v>16</v>
      </c>
      <c r="G235" t="s">
        <v>17</v>
      </c>
      <c r="H235" t="str">
        <f>TEXT(Table1[[#This Row],[Date]],"MMM")</f>
        <v>May</v>
      </c>
      <c r="I235">
        <f>MONTH(Table1[[#This Row],[Date]])</f>
        <v>5</v>
      </c>
      <c r="J235" t="str">
        <f>TEXT(Table1[[#This Row],[Date]],"ddd")</f>
        <v>Thu</v>
      </c>
      <c r="K235" s="2">
        <f>Table1[[#This Row],[Credit]]-Table1[[#This Row],[Debit]]</f>
        <v>-5</v>
      </c>
    </row>
    <row r="236" spans="1:11" x14ac:dyDescent="0.25">
      <c r="A236" s="1">
        <v>44343</v>
      </c>
      <c r="B236" t="s">
        <v>24</v>
      </c>
      <c r="C236" s="25">
        <v>165.8</v>
      </c>
      <c r="E236" t="s">
        <v>25</v>
      </c>
      <c r="F236" t="s">
        <v>20</v>
      </c>
      <c r="G236" t="s">
        <v>17</v>
      </c>
      <c r="H236" t="str">
        <f>TEXT(Table1[[#This Row],[Date]],"MMM")</f>
        <v>May</v>
      </c>
      <c r="I236">
        <f>MONTH(Table1[[#This Row],[Date]])</f>
        <v>5</v>
      </c>
      <c r="J236" t="str">
        <f>TEXT(Table1[[#This Row],[Date]],"ddd")</f>
        <v>Thu</v>
      </c>
      <c r="K236" s="2">
        <f>Table1[[#This Row],[Credit]]-Table1[[#This Row],[Debit]]</f>
        <v>-165.8</v>
      </c>
    </row>
    <row r="237" spans="1:11" x14ac:dyDescent="0.25">
      <c r="A237" s="1">
        <v>44344</v>
      </c>
      <c r="B237" t="s">
        <v>52</v>
      </c>
      <c r="C237" s="25">
        <v>128.80000000000001</v>
      </c>
      <c r="E237" t="s">
        <v>33</v>
      </c>
      <c r="F237" t="s">
        <v>31</v>
      </c>
      <c r="G237" t="s">
        <v>17</v>
      </c>
      <c r="H237" t="str">
        <f>TEXT(Table1[[#This Row],[Date]],"MMM")</f>
        <v>May</v>
      </c>
      <c r="I237">
        <f>MONTH(Table1[[#This Row],[Date]])</f>
        <v>5</v>
      </c>
      <c r="J237" t="str">
        <f>TEXT(Table1[[#This Row],[Date]],"ddd")</f>
        <v>Fri</v>
      </c>
      <c r="K237" s="2">
        <f>Table1[[#This Row],[Credit]]-Table1[[#This Row],[Debit]]</f>
        <v>-128.80000000000001</v>
      </c>
    </row>
    <row r="238" spans="1:11" x14ac:dyDescent="0.25">
      <c r="A238" s="1">
        <v>44344</v>
      </c>
      <c r="B238" t="s">
        <v>61</v>
      </c>
      <c r="C238" s="25">
        <v>235</v>
      </c>
      <c r="E238" t="s">
        <v>62</v>
      </c>
      <c r="F238" t="s">
        <v>31</v>
      </c>
      <c r="G238" t="s">
        <v>17</v>
      </c>
      <c r="H238" t="str">
        <f>TEXT(Table1[[#This Row],[Date]],"MMM")</f>
        <v>May</v>
      </c>
      <c r="I238">
        <f>MONTH(Table1[[#This Row],[Date]])</f>
        <v>5</v>
      </c>
      <c r="J238" t="str">
        <f>TEXT(Table1[[#This Row],[Date]],"ddd")</f>
        <v>Fri</v>
      </c>
      <c r="K238" s="2">
        <f>Table1[[#This Row],[Credit]]-Table1[[#This Row],[Debit]]</f>
        <v>-235</v>
      </c>
    </row>
    <row r="239" spans="1:11" x14ac:dyDescent="0.25">
      <c r="A239" s="1">
        <v>44345</v>
      </c>
      <c r="B239" t="s">
        <v>32</v>
      </c>
      <c r="C239" s="25">
        <v>149.19999999999999</v>
      </c>
      <c r="E239" t="s">
        <v>33</v>
      </c>
      <c r="F239" t="s">
        <v>31</v>
      </c>
      <c r="G239" t="s">
        <v>17</v>
      </c>
      <c r="H239" t="str">
        <f>TEXT(Table1[[#This Row],[Date]],"MMM")</f>
        <v>May</v>
      </c>
      <c r="I239">
        <f>MONTH(Table1[[#This Row],[Date]])</f>
        <v>5</v>
      </c>
      <c r="J239" t="str">
        <f>TEXT(Table1[[#This Row],[Date]],"ddd")</f>
        <v>Sat</v>
      </c>
      <c r="K239" s="2">
        <f>Table1[[#This Row],[Credit]]-Table1[[#This Row],[Debit]]</f>
        <v>-149.19999999999999</v>
      </c>
    </row>
    <row r="240" spans="1:11" x14ac:dyDescent="0.25">
      <c r="A240" s="1">
        <v>44345</v>
      </c>
      <c r="B240" t="s">
        <v>36</v>
      </c>
      <c r="C240" s="25">
        <v>27.200000000000003</v>
      </c>
      <c r="E240" t="s">
        <v>37</v>
      </c>
      <c r="F240" t="s">
        <v>23</v>
      </c>
      <c r="G240" t="s">
        <v>17</v>
      </c>
      <c r="H240" t="str">
        <f>TEXT(Table1[[#This Row],[Date]],"MMM")</f>
        <v>May</v>
      </c>
      <c r="I240">
        <f>MONTH(Table1[[#This Row],[Date]])</f>
        <v>5</v>
      </c>
      <c r="J240" t="str">
        <f>TEXT(Table1[[#This Row],[Date]],"ddd")</f>
        <v>Sat</v>
      </c>
      <c r="K240" s="2">
        <f>Table1[[#This Row],[Credit]]-Table1[[#This Row],[Debit]]</f>
        <v>-27.200000000000003</v>
      </c>
    </row>
    <row r="241" spans="1:11" x14ac:dyDescent="0.25">
      <c r="A241" s="1">
        <v>44347</v>
      </c>
      <c r="B241" t="s">
        <v>59</v>
      </c>
      <c r="C241" s="25">
        <v>15</v>
      </c>
      <c r="E241" t="s">
        <v>35</v>
      </c>
      <c r="F241" t="s">
        <v>16</v>
      </c>
      <c r="G241" t="s">
        <v>17</v>
      </c>
      <c r="H241" t="str">
        <f>TEXT(Table1[[#This Row],[Date]],"MMM")</f>
        <v>May</v>
      </c>
      <c r="I241">
        <f>MONTH(Table1[[#This Row],[Date]])</f>
        <v>5</v>
      </c>
      <c r="J241" t="str">
        <f>TEXT(Table1[[#This Row],[Date]],"ddd")</f>
        <v>Mon</v>
      </c>
      <c r="K241" s="2">
        <f>Table1[[#This Row],[Credit]]-Table1[[#This Row],[Debit]]</f>
        <v>-15</v>
      </c>
    </row>
    <row r="242" spans="1:11" x14ac:dyDescent="0.25">
      <c r="A242" s="1">
        <v>44346</v>
      </c>
      <c r="B242" t="s">
        <v>14</v>
      </c>
      <c r="C242" s="25">
        <v>5</v>
      </c>
      <c r="E242" t="s">
        <v>15</v>
      </c>
      <c r="F242" t="s">
        <v>16</v>
      </c>
      <c r="G242" t="s">
        <v>17</v>
      </c>
      <c r="H242" t="str">
        <f>TEXT(Table1[[#This Row],[Date]],"MMM")</f>
        <v>May</v>
      </c>
      <c r="I242">
        <f>MONTH(Table1[[#This Row],[Date]])</f>
        <v>5</v>
      </c>
      <c r="J242" t="str">
        <f>TEXT(Table1[[#This Row],[Date]],"ddd")</f>
        <v>Sun</v>
      </c>
      <c r="K242" s="2">
        <f>Table1[[#This Row],[Credit]]-Table1[[#This Row],[Debit]]</f>
        <v>-5</v>
      </c>
    </row>
    <row r="243" spans="1:11" x14ac:dyDescent="0.25">
      <c r="A243" s="1">
        <v>44347</v>
      </c>
      <c r="B243" t="s">
        <v>14</v>
      </c>
      <c r="C243" s="25">
        <v>5</v>
      </c>
      <c r="E243" t="s">
        <v>15</v>
      </c>
      <c r="F243" t="s">
        <v>16</v>
      </c>
      <c r="G243" t="s">
        <v>17</v>
      </c>
      <c r="H243" t="str">
        <f>TEXT(Table1[[#This Row],[Date]],"MMM")</f>
        <v>May</v>
      </c>
      <c r="I243">
        <f>MONTH(Table1[[#This Row],[Date]])</f>
        <v>5</v>
      </c>
      <c r="J243" t="str">
        <f>TEXT(Table1[[#This Row],[Date]],"ddd")</f>
        <v>Mon</v>
      </c>
      <c r="K243" s="2">
        <f>Table1[[#This Row],[Credit]]-Table1[[#This Row],[Debit]]</f>
        <v>-5</v>
      </c>
    </row>
    <row r="244" spans="1:11" x14ac:dyDescent="0.25">
      <c r="A244" s="1">
        <v>44348</v>
      </c>
      <c r="B244" t="s">
        <v>10</v>
      </c>
      <c r="D244" s="25">
        <v>5000</v>
      </c>
      <c r="E244" t="s">
        <v>11</v>
      </c>
      <c r="F244" t="s">
        <v>12</v>
      </c>
      <c r="G244" t="s">
        <v>13</v>
      </c>
      <c r="H244" t="str">
        <f>TEXT(Table1[[#This Row],[Date]],"MMM")</f>
        <v>Jun</v>
      </c>
      <c r="I244">
        <f>MONTH(Table1[[#This Row],[Date]])</f>
        <v>6</v>
      </c>
      <c r="J244" t="str">
        <f>TEXT(Table1[[#This Row],[Date]],"ddd")</f>
        <v>Tue</v>
      </c>
      <c r="K244" s="2">
        <f>Table1[[#This Row],[Credit]]-Table1[[#This Row],[Debit]]</f>
        <v>5000</v>
      </c>
    </row>
    <row r="245" spans="1:11" x14ac:dyDescent="0.25">
      <c r="A245" s="1">
        <v>44350</v>
      </c>
      <c r="B245" t="s">
        <v>14</v>
      </c>
      <c r="C245" s="25">
        <v>5</v>
      </c>
      <c r="E245" t="s">
        <v>15</v>
      </c>
      <c r="F245" t="s">
        <v>16</v>
      </c>
      <c r="G245" t="s">
        <v>17</v>
      </c>
      <c r="H245" t="str">
        <f>TEXT(Table1[[#This Row],[Date]],"MMM")</f>
        <v>Jun</v>
      </c>
      <c r="I245">
        <f>MONTH(Table1[[#This Row],[Date]])</f>
        <v>6</v>
      </c>
      <c r="J245" t="str">
        <f>TEXT(Table1[[#This Row],[Date]],"ddd")</f>
        <v>Thu</v>
      </c>
      <c r="K245" s="2">
        <f>Table1[[#This Row],[Credit]]-Table1[[#This Row],[Debit]]</f>
        <v>-5</v>
      </c>
    </row>
    <row r="246" spans="1:11" x14ac:dyDescent="0.25">
      <c r="A246" s="1">
        <v>44350</v>
      </c>
      <c r="B246" t="s">
        <v>18</v>
      </c>
      <c r="C246" s="25">
        <v>900</v>
      </c>
      <c r="E246" t="s">
        <v>19</v>
      </c>
      <c r="F246" t="s">
        <v>20</v>
      </c>
      <c r="G246" t="s">
        <v>17</v>
      </c>
      <c r="H246" t="str">
        <f>TEXT(Table1[[#This Row],[Date]],"MMM")</f>
        <v>Jun</v>
      </c>
      <c r="I246">
        <f>MONTH(Table1[[#This Row],[Date]])</f>
        <v>6</v>
      </c>
      <c r="J246" t="str">
        <f>TEXT(Table1[[#This Row],[Date]],"ddd")</f>
        <v>Thu</v>
      </c>
      <c r="K246" s="2">
        <f>Table1[[#This Row],[Credit]]-Table1[[#This Row],[Debit]]</f>
        <v>-900</v>
      </c>
    </row>
    <row r="247" spans="1:11" x14ac:dyDescent="0.25">
      <c r="A247" s="1">
        <v>44350</v>
      </c>
      <c r="B247" t="s">
        <v>21</v>
      </c>
      <c r="C247" s="25">
        <v>150</v>
      </c>
      <c r="E247" t="s">
        <v>22</v>
      </c>
      <c r="F247" t="s">
        <v>23</v>
      </c>
      <c r="G247" t="s">
        <v>17</v>
      </c>
      <c r="H247" t="str">
        <f>TEXT(Table1[[#This Row],[Date]],"MMM")</f>
        <v>Jun</v>
      </c>
      <c r="I247">
        <f>MONTH(Table1[[#This Row],[Date]])</f>
        <v>6</v>
      </c>
      <c r="J247" t="str">
        <f>TEXT(Table1[[#This Row],[Date]],"ddd")</f>
        <v>Thu</v>
      </c>
      <c r="K247" s="2">
        <f>Table1[[#This Row],[Credit]]-Table1[[#This Row],[Debit]]</f>
        <v>-150</v>
      </c>
    </row>
    <row r="248" spans="1:11" x14ac:dyDescent="0.25">
      <c r="A248" s="1">
        <v>44350</v>
      </c>
      <c r="B248" t="s">
        <v>14</v>
      </c>
      <c r="C248" s="25">
        <v>5</v>
      </c>
      <c r="E248" t="s">
        <v>15</v>
      </c>
      <c r="F248" t="s">
        <v>16</v>
      </c>
      <c r="G248" t="s">
        <v>17</v>
      </c>
      <c r="H248" t="str">
        <f>TEXT(Table1[[#This Row],[Date]],"MMM")</f>
        <v>Jun</v>
      </c>
      <c r="I248">
        <f>MONTH(Table1[[#This Row],[Date]])</f>
        <v>6</v>
      </c>
      <c r="J248" t="str">
        <f>TEXT(Table1[[#This Row],[Date]],"ddd")</f>
        <v>Thu</v>
      </c>
      <c r="K248" s="2">
        <f>Table1[[#This Row],[Credit]]-Table1[[#This Row],[Debit]]</f>
        <v>-5</v>
      </c>
    </row>
    <row r="249" spans="1:11" x14ac:dyDescent="0.25">
      <c r="A249" s="1">
        <v>44351</v>
      </c>
      <c r="B249" t="s">
        <v>14</v>
      </c>
      <c r="C249" s="25">
        <v>5</v>
      </c>
      <c r="E249" t="s">
        <v>15</v>
      </c>
      <c r="F249" t="s">
        <v>16</v>
      </c>
      <c r="G249" t="s">
        <v>17</v>
      </c>
      <c r="H249" t="str">
        <f>TEXT(Table1[[#This Row],[Date]],"MMM")</f>
        <v>Jun</v>
      </c>
      <c r="I249">
        <f>MONTH(Table1[[#This Row],[Date]])</f>
        <v>6</v>
      </c>
      <c r="J249" t="str">
        <f>TEXT(Table1[[#This Row],[Date]],"ddd")</f>
        <v>Fri</v>
      </c>
      <c r="K249" s="2">
        <f>Table1[[#This Row],[Credit]]-Table1[[#This Row],[Debit]]</f>
        <v>-5</v>
      </c>
    </row>
    <row r="250" spans="1:11" x14ac:dyDescent="0.25">
      <c r="A250" s="1">
        <v>44352</v>
      </c>
      <c r="B250" t="s">
        <v>14</v>
      </c>
      <c r="C250" s="25">
        <v>5</v>
      </c>
      <c r="E250" t="s">
        <v>15</v>
      </c>
      <c r="F250" t="s">
        <v>16</v>
      </c>
      <c r="G250" t="s">
        <v>17</v>
      </c>
      <c r="H250" t="str">
        <f>TEXT(Table1[[#This Row],[Date]],"MMM")</f>
        <v>Jun</v>
      </c>
      <c r="I250">
        <f>MONTH(Table1[[#This Row],[Date]])</f>
        <v>6</v>
      </c>
      <c r="J250" t="str">
        <f>TEXT(Table1[[#This Row],[Date]],"ddd")</f>
        <v>Sat</v>
      </c>
      <c r="K250" s="2">
        <f>Table1[[#This Row],[Credit]]-Table1[[#This Row],[Debit]]</f>
        <v>-5</v>
      </c>
    </row>
    <row r="251" spans="1:11" x14ac:dyDescent="0.25">
      <c r="A251" s="1">
        <v>44353</v>
      </c>
      <c r="B251" t="s">
        <v>14</v>
      </c>
      <c r="C251" s="25">
        <v>5</v>
      </c>
      <c r="E251" t="s">
        <v>15</v>
      </c>
      <c r="F251" t="s">
        <v>16</v>
      </c>
      <c r="G251" t="s">
        <v>17</v>
      </c>
      <c r="H251" t="str">
        <f>TEXT(Table1[[#This Row],[Date]],"MMM")</f>
        <v>Jun</v>
      </c>
      <c r="I251">
        <f>MONTH(Table1[[#This Row],[Date]])</f>
        <v>6</v>
      </c>
      <c r="J251" t="str">
        <f>TEXT(Table1[[#This Row],[Date]],"ddd")</f>
        <v>Sun</v>
      </c>
      <c r="K251" s="2">
        <f>Table1[[#This Row],[Credit]]-Table1[[#This Row],[Debit]]</f>
        <v>-5</v>
      </c>
    </row>
    <row r="252" spans="1:11" x14ac:dyDescent="0.25">
      <c r="A252" s="1">
        <v>44353</v>
      </c>
      <c r="B252" t="s">
        <v>24</v>
      </c>
      <c r="C252" s="25">
        <v>119</v>
      </c>
      <c r="E252" t="s">
        <v>25</v>
      </c>
      <c r="F252" t="s">
        <v>20</v>
      </c>
      <c r="G252" t="s">
        <v>17</v>
      </c>
      <c r="H252" t="str">
        <f>TEXT(Table1[[#This Row],[Date]],"MMM")</f>
        <v>Jun</v>
      </c>
      <c r="I252">
        <f>MONTH(Table1[[#This Row],[Date]])</f>
        <v>6</v>
      </c>
      <c r="J252" t="str">
        <f>TEXT(Table1[[#This Row],[Date]],"ddd")</f>
        <v>Sun</v>
      </c>
      <c r="K252" s="2">
        <f>Table1[[#This Row],[Credit]]-Table1[[#This Row],[Debit]]</f>
        <v>-119</v>
      </c>
    </row>
    <row r="253" spans="1:11" x14ac:dyDescent="0.25">
      <c r="A253" s="1">
        <v>44356</v>
      </c>
      <c r="B253" t="s">
        <v>26</v>
      </c>
      <c r="C253" s="25">
        <v>55</v>
      </c>
      <c r="E253" t="s">
        <v>27</v>
      </c>
      <c r="F253" t="s">
        <v>20</v>
      </c>
      <c r="G253" t="s">
        <v>17</v>
      </c>
      <c r="H253" t="str">
        <f>TEXT(Table1[[#This Row],[Date]],"MMM")</f>
        <v>Jun</v>
      </c>
      <c r="I253">
        <f>MONTH(Table1[[#This Row],[Date]])</f>
        <v>6</v>
      </c>
      <c r="J253" t="str">
        <f>TEXT(Table1[[#This Row],[Date]],"ddd")</f>
        <v>Wed</v>
      </c>
      <c r="K253" s="2">
        <f>Table1[[#This Row],[Credit]]-Table1[[#This Row],[Debit]]</f>
        <v>-55</v>
      </c>
    </row>
    <row r="254" spans="1:11" x14ac:dyDescent="0.25">
      <c r="A254" s="1">
        <v>44356</v>
      </c>
      <c r="B254" t="s">
        <v>14</v>
      </c>
      <c r="C254" s="25">
        <v>5</v>
      </c>
      <c r="E254" t="s">
        <v>15</v>
      </c>
      <c r="F254" t="s">
        <v>16</v>
      </c>
      <c r="G254" t="s">
        <v>17</v>
      </c>
      <c r="H254" t="str">
        <f>TEXT(Table1[[#This Row],[Date]],"MMM")</f>
        <v>Jun</v>
      </c>
      <c r="I254">
        <f>MONTH(Table1[[#This Row],[Date]])</f>
        <v>6</v>
      </c>
      <c r="J254" t="str">
        <f>TEXT(Table1[[#This Row],[Date]],"ddd")</f>
        <v>Wed</v>
      </c>
      <c r="K254" s="2">
        <f>Table1[[#This Row],[Credit]]-Table1[[#This Row],[Debit]]</f>
        <v>-5</v>
      </c>
    </row>
    <row r="255" spans="1:11" x14ac:dyDescent="0.25">
      <c r="A255" s="1">
        <v>44357</v>
      </c>
      <c r="B255" t="s">
        <v>14</v>
      </c>
      <c r="C255" s="25">
        <v>5</v>
      </c>
      <c r="E255" t="s">
        <v>15</v>
      </c>
      <c r="F255" t="s">
        <v>16</v>
      </c>
      <c r="G255" t="s">
        <v>17</v>
      </c>
      <c r="H255" t="str">
        <f>TEXT(Table1[[#This Row],[Date]],"MMM")</f>
        <v>Jun</v>
      </c>
      <c r="I255">
        <f>MONTH(Table1[[#This Row],[Date]])</f>
        <v>6</v>
      </c>
      <c r="J255" t="str">
        <f>TEXT(Table1[[#This Row],[Date]],"ddd")</f>
        <v>Thu</v>
      </c>
      <c r="K255" s="2">
        <f>Table1[[#This Row],[Credit]]-Table1[[#This Row],[Debit]]</f>
        <v>-5</v>
      </c>
    </row>
    <row r="256" spans="1:11" x14ac:dyDescent="0.25">
      <c r="A256" s="1">
        <v>44358</v>
      </c>
      <c r="B256" t="s">
        <v>28</v>
      </c>
      <c r="C256" s="25">
        <v>82.1</v>
      </c>
      <c r="E256" t="s">
        <v>51</v>
      </c>
      <c r="F256" t="s">
        <v>23</v>
      </c>
      <c r="G256" t="s">
        <v>17</v>
      </c>
      <c r="H256" t="str">
        <f>TEXT(Table1[[#This Row],[Date]],"MMM")</f>
        <v>Jun</v>
      </c>
      <c r="I256">
        <f>MONTH(Table1[[#This Row],[Date]])</f>
        <v>6</v>
      </c>
      <c r="J256" t="str">
        <f>TEXT(Table1[[#This Row],[Date]],"ddd")</f>
        <v>Fri</v>
      </c>
      <c r="K256" s="2">
        <f>Table1[[#This Row],[Credit]]-Table1[[#This Row],[Debit]]</f>
        <v>-82.1</v>
      </c>
    </row>
    <row r="257" spans="1:11" x14ac:dyDescent="0.25">
      <c r="A257" s="1">
        <v>44358</v>
      </c>
      <c r="B257" t="s">
        <v>14</v>
      </c>
      <c r="C257" s="25">
        <v>5</v>
      </c>
      <c r="E257" t="s">
        <v>15</v>
      </c>
      <c r="F257" t="s">
        <v>16</v>
      </c>
      <c r="G257" t="s">
        <v>17</v>
      </c>
      <c r="H257" t="str">
        <f>TEXT(Table1[[#This Row],[Date]],"MMM")</f>
        <v>Jun</v>
      </c>
      <c r="I257">
        <f>MONTH(Table1[[#This Row],[Date]])</f>
        <v>6</v>
      </c>
      <c r="J257" t="str">
        <f>TEXT(Table1[[#This Row],[Date]],"ddd")</f>
        <v>Fri</v>
      </c>
      <c r="K257" s="2">
        <f>Table1[[#This Row],[Credit]]-Table1[[#This Row],[Debit]]</f>
        <v>-5</v>
      </c>
    </row>
    <row r="258" spans="1:11" x14ac:dyDescent="0.25">
      <c r="A258" s="1">
        <v>44359</v>
      </c>
      <c r="B258" t="s">
        <v>14</v>
      </c>
      <c r="C258" s="25">
        <v>5</v>
      </c>
      <c r="E258" t="s">
        <v>15</v>
      </c>
      <c r="F258" t="s">
        <v>16</v>
      </c>
      <c r="G258" t="s">
        <v>17</v>
      </c>
      <c r="H258" t="str">
        <f>TEXT(Table1[[#This Row],[Date]],"MMM")</f>
        <v>Jun</v>
      </c>
      <c r="I258">
        <f>MONTH(Table1[[#This Row],[Date]])</f>
        <v>6</v>
      </c>
      <c r="J258" t="str">
        <f>TEXT(Table1[[#This Row],[Date]],"ddd")</f>
        <v>Sat</v>
      </c>
      <c r="K258" s="2">
        <f>Table1[[#This Row],[Credit]]-Table1[[#This Row],[Debit]]</f>
        <v>-5</v>
      </c>
    </row>
    <row r="259" spans="1:11" x14ac:dyDescent="0.25">
      <c r="A259" s="1">
        <v>44360</v>
      </c>
      <c r="B259" t="s">
        <v>24</v>
      </c>
      <c r="C259" s="25">
        <v>140.19999999999999</v>
      </c>
      <c r="E259" t="s">
        <v>25</v>
      </c>
      <c r="F259" t="s">
        <v>20</v>
      </c>
      <c r="G259" t="s">
        <v>17</v>
      </c>
      <c r="H259" t="str">
        <f>TEXT(Table1[[#This Row],[Date]],"MMM")</f>
        <v>Jun</v>
      </c>
      <c r="I259">
        <f>MONTH(Table1[[#This Row],[Date]])</f>
        <v>6</v>
      </c>
      <c r="J259" t="str">
        <f>TEXT(Table1[[#This Row],[Date]],"ddd")</f>
        <v>Sun</v>
      </c>
      <c r="K259" s="2">
        <f>Table1[[#This Row],[Credit]]-Table1[[#This Row],[Debit]]</f>
        <v>-140.19999999999999</v>
      </c>
    </row>
    <row r="260" spans="1:11" x14ac:dyDescent="0.25">
      <c r="A260" s="1">
        <v>44360</v>
      </c>
      <c r="B260" t="s">
        <v>14</v>
      </c>
      <c r="C260" s="25">
        <v>5</v>
      </c>
      <c r="E260" t="s">
        <v>15</v>
      </c>
      <c r="F260" t="s">
        <v>16</v>
      </c>
      <c r="G260" t="s">
        <v>17</v>
      </c>
      <c r="H260" t="str">
        <f>TEXT(Table1[[#This Row],[Date]],"MMM")</f>
        <v>Jun</v>
      </c>
      <c r="I260">
        <f>MONTH(Table1[[#This Row],[Date]])</f>
        <v>6</v>
      </c>
      <c r="J260" t="str">
        <f>TEXT(Table1[[#This Row],[Date]],"ddd")</f>
        <v>Sun</v>
      </c>
      <c r="K260" s="2">
        <f>Table1[[#This Row],[Credit]]-Table1[[#This Row],[Debit]]</f>
        <v>-5</v>
      </c>
    </row>
    <row r="261" spans="1:11" x14ac:dyDescent="0.25">
      <c r="A261" s="1">
        <v>44361</v>
      </c>
      <c r="B261" t="s">
        <v>14</v>
      </c>
      <c r="C261" s="25">
        <v>5</v>
      </c>
      <c r="E261" t="s">
        <v>15</v>
      </c>
      <c r="F261" t="s">
        <v>16</v>
      </c>
      <c r="G261" t="s">
        <v>17</v>
      </c>
      <c r="H261" t="str">
        <f>TEXT(Table1[[#This Row],[Date]],"MMM")</f>
        <v>Jun</v>
      </c>
      <c r="I261">
        <f>MONTH(Table1[[#This Row],[Date]])</f>
        <v>6</v>
      </c>
      <c r="J261" t="str">
        <f>TEXT(Table1[[#This Row],[Date]],"ddd")</f>
        <v>Mon</v>
      </c>
      <c r="K261" s="2">
        <f>Table1[[#This Row],[Credit]]-Table1[[#This Row],[Debit]]</f>
        <v>-5</v>
      </c>
    </row>
    <row r="262" spans="1:11" x14ac:dyDescent="0.25">
      <c r="A262" s="1">
        <v>44361</v>
      </c>
      <c r="B262" t="s">
        <v>29</v>
      </c>
      <c r="C262" s="25">
        <v>44.9</v>
      </c>
      <c r="E262" t="s">
        <v>30</v>
      </c>
      <c r="F262" t="s">
        <v>31</v>
      </c>
      <c r="G262" t="s">
        <v>17</v>
      </c>
      <c r="H262" t="str">
        <f>TEXT(Table1[[#This Row],[Date]],"MMM")</f>
        <v>Jun</v>
      </c>
      <c r="I262">
        <f>MONTH(Table1[[#This Row],[Date]])</f>
        <v>6</v>
      </c>
      <c r="J262" t="str">
        <f>TEXT(Table1[[#This Row],[Date]],"ddd")</f>
        <v>Mon</v>
      </c>
      <c r="K262" s="2">
        <f>Table1[[#This Row],[Credit]]-Table1[[#This Row],[Debit]]</f>
        <v>-44.9</v>
      </c>
    </row>
    <row r="263" spans="1:11" x14ac:dyDescent="0.25">
      <c r="A263" s="1">
        <v>44361</v>
      </c>
      <c r="B263" t="s">
        <v>32</v>
      </c>
      <c r="C263" s="25">
        <v>102.9</v>
      </c>
      <c r="E263" t="s">
        <v>33</v>
      </c>
      <c r="F263" t="s">
        <v>31</v>
      </c>
      <c r="G263" t="s">
        <v>17</v>
      </c>
      <c r="H263" t="str">
        <f>TEXT(Table1[[#This Row],[Date]],"MMM")</f>
        <v>Jun</v>
      </c>
      <c r="I263">
        <f>MONTH(Table1[[#This Row],[Date]])</f>
        <v>6</v>
      </c>
      <c r="J263" t="str">
        <f>TEXT(Table1[[#This Row],[Date]],"ddd")</f>
        <v>Mon</v>
      </c>
      <c r="K263" s="2">
        <f>Table1[[#This Row],[Credit]]-Table1[[#This Row],[Debit]]</f>
        <v>-102.9</v>
      </c>
    </row>
    <row r="264" spans="1:11" x14ac:dyDescent="0.25">
      <c r="A264" s="1">
        <v>44361</v>
      </c>
      <c r="B264" t="s">
        <v>34</v>
      </c>
      <c r="C264" s="25">
        <v>56.9</v>
      </c>
      <c r="E264" t="s">
        <v>35</v>
      </c>
      <c r="F264" t="s">
        <v>16</v>
      </c>
      <c r="G264" t="s">
        <v>17</v>
      </c>
      <c r="H264" t="str">
        <f>TEXT(Table1[[#This Row],[Date]],"MMM")</f>
        <v>Jun</v>
      </c>
      <c r="I264">
        <f>MONTH(Table1[[#This Row],[Date]])</f>
        <v>6</v>
      </c>
      <c r="J264" t="str">
        <f>TEXT(Table1[[#This Row],[Date]],"ddd")</f>
        <v>Mon</v>
      </c>
      <c r="K264" s="2">
        <f>Table1[[#This Row],[Credit]]-Table1[[#This Row],[Debit]]</f>
        <v>-56.9</v>
      </c>
    </row>
    <row r="265" spans="1:11" x14ac:dyDescent="0.25">
      <c r="A265" s="1">
        <v>44362</v>
      </c>
      <c r="B265" t="s">
        <v>36</v>
      </c>
      <c r="C265" s="25">
        <v>33.1</v>
      </c>
      <c r="E265" t="s">
        <v>37</v>
      </c>
      <c r="F265" t="s">
        <v>23</v>
      </c>
      <c r="G265" t="s">
        <v>17</v>
      </c>
      <c r="H265" t="str">
        <f>TEXT(Table1[[#This Row],[Date]],"MMM")</f>
        <v>Jun</v>
      </c>
      <c r="I265">
        <f>MONTH(Table1[[#This Row],[Date]])</f>
        <v>6</v>
      </c>
      <c r="J265" t="str">
        <f>TEXT(Table1[[#This Row],[Date]],"ddd")</f>
        <v>Tue</v>
      </c>
      <c r="K265" s="2">
        <f>Table1[[#This Row],[Credit]]-Table1[[#This Row],[Debit]]</f>
        <v>-33.1</v>
      </c>
    </row>
    <row r="266" spans="1:11" x14ac:dyDescent="0.25">
      <c r="A266" s="1">
        <v>44363</v>
      </c>
      <c r="B266" t="s">
        <v>38</v>
      </c>
      <c r="D266" s="25">
        <v>100</v>
      </c>
      <c r="E266" t="s">
        <v>39</v>
      </c>
      <c r="F266" t="s">
        <v>40</v>
      </c>
      <c r="G266" t="s">
        <v>13</v>
      </c>
      <c r="H266" t="str">
        <f>TEXT(Table1[[#This Row],[Date]],"MMM")</f>
        <v>Jun</v>
      </c>
      <c r="I266">
        <f>MONTH(Table1[[#This Row],[Date]])</f>
        <v>6</v>
      </c>
      <c r="J266" t="str">
        <f>TEXT(Table1[[#This Row],[Date]],"ddd")</f>
        <v>Wed</v>
      </c>
      <c r="K266" s="2">
        <f>Table1[[#This Row],[Credit]]-Table1[[#This Row],[Debit]]</f>
        <v>100</v>
      </c>
    </row>
    <row r="267" spans="1:11" x14ac:dyDescent="0.25">
      <c r="A267" s="1">
        <v>44363</v>
      </c>
      <c r="B267" t="s">
        <v>14</v>
      </c>
      <c r="C267" s="25">
        <v>5</v>
      </c>
      <c r="E267" t="s">
        <v>15</v>
      </c>
      <c r="F267" t="s">
        <v>16</v>
      </c>
      <c r="G267" t="s">
        <v>17</v>
      </c>
      <c r="H267" t="str">
        <f>TEXT(Table1[[#This Row],[Date]],"MMM")</f>
        <v>Jun</v>
      </c>
      <c r="I267">
        <f>MONTH(Table1[[#This Row],[Date]])</f>
        <v>6</v>
      </c>
      <c r="J267" t="str">
        <f>TEXT(Table1[[#This Row],[Date]],"ddd")</f>
        <v>Wed</v>
      </c>
      <c r="K267" s="2">
        <f>Table1[[#This Row],[Credit]]-Table1[[#This Row],[Debit]]</f>
        <v>-5</v>
      </c>
    </row>
    <row r="268" spans="1:11" x14ac:dyDescent="0.25">
      <c r="A268" s="1">
        <v>44364</v>
      </c>
      <c r="B268" t="s">
        <v>14</v>
      </c>
      <c r="C268" s="25">
        <v>5</v>
      </c>
      <c r="E268" t="s">
        <v>15</v>
      </c>
      <c r="F268" t="s">
        <v>16</v>
      </c>
      <c r="G268" t="s">
        <v>17</v>
      </c>
      <c r="H268" t="str">
        <f>TEXT(Table1[[#This Row],[Date]],"MMM")</f>
        <v>Jun</v>
      </c>
      <c r="I268">
        <f>MONTH(Table1[[#This Row],[Date]])</f>
        <v>6</v>
      </c>
      <c r="J268" t="str">
        <f>TEXT(Table1[[#This Row],[Date]],"ddd")</f>
        <v>Thu</v>
      </c>
      <c r="K268" s="2">
        <f>Table1[[#This Row],[Credit]]-Table1[[#This Row],[Debit]]</f>
        <v>-5</v>
      </c>
    </row>
    <row r="269" spans="1:11" x14ac:dyDescent="0.25">
      <c r="A269" s="1">
        <v>44364</v>
      </c>
      <c r="B269" t="s">
        <v>42</v>
      </c>
      <c r="C269" s="25">
        <v>40</v>
      </c>
      <c r="E269" t="s">
        <v>42</v>
      </c>
      <c r="F269" t="s">
        <v>20</v>
      </c>
      <c r="G269" t="s">
        <v>17</v>
      </c>
      <c r="H269" t="str">
        <f>TEXT(Table1[[#This Row],[Date]],"MMM")</f>
        <v>Jun</v>
      </c>
      <c r="I269">
        <f>MONTH(Table1[[#This Row],[Date]])</f>
        <v>6</v>
      </c>
      <c r="J269" t="str">
        <f>TEXT(Table1[[#This Row],[Date]],"ddd")</f>
        <v>Thu</v>
      </c>
      <c r="K269" s="2">
        <f>Table1[[#This Row],[Credit]]-Table1[[#This Row],[Debit]]</f>
        <v>-40</v>
      </c>
    </row>
    <row r="270" spans="1:11" x14ac:dyDescent="0.25">
      <c r="A270" s="1">
        <v>44365</v>
      </c>
      <c r="B270" t="s">
        <v>43</v>
      </c>
      <c r="C270" s="25">
        <v>50.1</v>
      </c>
      <c r="E270" t="s">
        <v>44</v>
      </c>
      <c r="F270" t="s">
        <v>31</v>
      </c>
      <c r="G270" t="s">
        <v>17</v>
      </c>
      <c r="H270" t="str">
        <f>TEXT(Table1[[#This Row],[Date]],"MMM")</f>
        <v>Jun</v>
      </c>
      <c r="I270">
        <f>MONTH(Table1[[#This Row],[Date]])</f>
        <v>6</v>
      </c>
      <c r="J270" t="str">
        <f>TEXT(Table1[[#This Row],[Date]],"ddd")</f>
        <v>Fri</v>
      </c>
      <c r="K270" s="2">
        <f>Table1[[#This Row],[Credit]]-Table1[[#This Row],[Debit]]</f>
        <v>-50.1</v>
      </c>
    </row>
    <row r="271" spans="1:11" x14ac:dyDescent="0.25">
      <c r="A271" s="1">
        <v>44365</v>
      </c>
      <c r="B271" t="s">
        <v>45</v>
      </c>
      <c r="C271" s="25">
        <v>35</v>
      </c>
      <c r="E271" t="s">
        <v>30</v>
      </c>
      <c r="F271" t="s">
        <v>31</v>
      </c>
      <c r="G271" t="s">
        <v>17</v>
      </c>
      <c r="H271" t="str">
        <f>TEXT(Table1[[#This Row],[Date]],"MMM")</f>
        <v>Jun</v>
      </c>
      <c r="I271">
        <f>MONTH(Table1[[#This Row],[Date]])</f>
        <v>6</v>
      </c>
      <c r="J271" t="str">
        <f>TEXT(Table1[[#This Row],[Date]],"ddd")</f>
        <v>Fri</v>
      </c>
      <c r="K271" s="2">
        <f>Table1[[#This Row],[Credit]]-Table1[[#This Row],[Debit]]</f>
        <v>-35</v>
      </c>
    </row>
    <row r="272" spans="1:11" x14ac:dyDescent="0.25">
      <c r="A272" s="1">
        <v>44365</v>
      </c>
      <c r="B272" t="s">
        <v>14</v>
      </c>
      <c r="C272" s="25">
        <v>5</v>
      </c>
      <c r="E272" t="s">
        <v>15</v>
      </c>
      <c r="F272" t="s">
        <v>16</v>
      </c>
      <c r="G272" t="s">
        <v>17</v>
      </c>
      <c r="H272" t="str">
        <f>TEXT(Table1[[#This Row],[Date]],"MMM")</f>
        <v>Jun</v>
      </c>
      <c r="I272">
        <f>MONTH(Table1[[#This Row],[Date]])</f>
        <v>6</v>
      </c>
      <c r="J272" t="str">
        <f>TEXT(Table1[[#This Row],[Date]],"ddd")</f>
        <v>Fri</v>
      </c>
      <c r="K272" s="2">
        <f>Table1[[#This Row],[Credit]]-Table1[[#This Row],[Debit]]</f>
        <v>-5</v>
      </c>
    </row>
    <row r="273" spans="1:11" x14ac:dyDescent="0.25">
      <c r="A273" s="1">
        <v>44366</v>
      </c>
      <c r="B273" t="s">
        <v>14</v>
      </c>
      <c r="C273" s="25">
        <v>5</v>
      </c>
      <c r="E273" t="s">
        <v>15</v>
      </c>
      <c r="F273" t="s">
        <v>16</v>
      </c>
      <c r="G273" t="s">
        <v>17</v>
      </c>
      <c r="H273" t="str">
        <f>TEXT(Table1[[#This Row],[Date]],"MMM")</f>
        <v>Jun</v>
      </c>
      <c r="I273">
        <f>MONTH(Table1[[#This Row],[Date]])</f>
        <v>6</v>
      </c>
      <c r="J273" t="str">
        <f>TEXT(Table1[[#This Row],[Date]],"ddd")</f>
        <v>Sat</v>
      </c>
      <c r="K273" s="2">
        <f>Table1[[#This Row],[Credit]]-Table1[[#This Row],[Debit]]</f>
        <v>-5</v>
      </c>
    </row>
    <row r="274" spans="1:11" x14ac:dyDescent="0.25">
      <c r="A274" s="1">
        <v>44367</v>
      </c>
      <c r="B274" t="s">
        <v>14</v>
      </c>
      <c r="C274" s="25">
        <v>5</v>
      </c>
      <c r="E274" t="s">
        <v>15</v>
      </c>
      <c r="F274" t="s">
        <v>16</v>
      </c>
      <c r="G274" t="s">
        <v>17</v>
      </c>
      <c r="H274" t="str">
        <f>TEXT(Table1[[#This Row],[Date]],"MMM")</f>
        <v>Jun</v>
      </c>
      <c r="I274">
        <f>MONTH(Table1[[#This Row],[Date]])</f>
        <v>6</v>
      </c>
      <c r="J274" t="str">
        <f>TEXT(Table1[[#This Row],[Date]],"ddd")</f>
        <v>Sun</v>
      </c>
      <c r="K274" s="2">
        <f>Table1[[#This Row],[Credit]]-Table1[[#This Row],[Debit]]</f>
        <v>-5</v>
      </c>
    </row>
    <row r="275" spans="1:11" x14ac:dyDescent="0.25">
      <c r="A275" s="1">
        <v>44367</v>
      </c>
      <c r="B275" t="s">
        <v>24</v>
      </c>
      <c r="C275" s="25">
        <v>234</v>
      </c>
      <c r="E275" t="s">
        <v>25</v>
      </c>
      <c r="F275" t="s">
        <v>20</v>
      </c>
      <c r="G275" t="s">
        <v>17</v>
      </c>
      <c r="H275" t="str">
        <f>TEXT(Table1[[#This Row],[Date]],"MMM")</f>
        <v>Jun</v>
      </c>
      <c r="I275">
        <f>MONTH(Table1[[#This Row],[Date]])</f>
        <v>6</v>
      </c>
      <c r="J275" t="str">
        <f>TEXT(Table1[[#This Row],[Date]],"ddd")</f>
        <v>Sun</v>
      </c>
      <c r="K275" s="2">
        <f>Table1[[#This Row],[Credit]]-Table1[[#This Row],[Debit]]</f>
        <v>-234</v>
      </c>
    </row>
    <row r="276" spans="1:11" x14ac:dyDescent="0.25">
      <c r="A276" s="1">
        <v>44368</v>
      </c>
      <c r="B276" t="s">
        <v>46</v>
      </c>
      <c r="C276" s="25">
        <v>42.1</v>
      </c>
      <c r="E276" t="s">
        <v>35</v>
      </c>
      <c r="F276" t="s">
        <v>16</v>
      </c>
      <c r="G276" t="s">
        <v>17</v>
      </c>
      <c r="H276" t="str">
        <f>TEXT(Table1[[#This Row],[Date]],"MMM")</f>
        <v>Jun</v>
      </c>
      <c r="I276">
        <f>MONTH(Table1[[#This Row],[Date]])</f>
        <v>6</v>
      </c>
      <c r="J276" t="str">
        <f>TEXT(Table1[[#This Row],[Date]],"ddd")</f>
        <v>Mon</v>
      </c>
      <c r="K276" s="2">
        <f>Table1[[#This Row],[Credit]]-Table1[[#This Row],[Debit]]</f>
        <v>-42.1</v>
      </c>
    </row>
    <row r="277" spans="1:11" x14ac:dyDescent="0.25">
      <c r="A277" s="1">
        <v>44369</v>
      </c>
      <c r="B277" t="s">
        <v>47</v>
      </c>
      <c r="C277" s="25">
        <v>17.099999999999998</v>
      </c>
      <c r="E277" t="s">
        <v>35</v>
      </c>
      <c r="F277" t="s">
        <v>16</v>
      </c>
      <c r="G277" t="s">
        <v>17</v>
      </c>
      <c r="H277" t="str">
        <f>TEXT(Table1[[#This Row],[Date]],"MMM")</f>
        <v>Jun</v>
      </c>
      <c r="I277">
        <f>MONTH(Table1[[#This Row],[Date]])</f>
        <v>6</v>
      </c>
      <c r="J277" t="str">
        <f>TEXT(Table1[[#This Row],[Date]],"ddd")</f>
        <v>Tue</v>
      </c>
      <c r="K277" s="2">
        <f>Table1[[#This Row],[Credit]]-Table1[[#This Row],[Debit]]</f>
        <v>-17.099999999999998</v>
      </c>
    </row>
    <row r="278" spans="1:11" x14ac:dyDescent="0.25">
      <c r="A278" s="1">
        <v>44370</v>
      </c>
      <c r="B278" t="s">
        <v>48</v>
      </c>
      <c r="C278" s="25">
        <v>55</v>
      </c>
      <c r="E278" t="s">
        <v>49</v>
      </c>
      <c r="F278" t="s">
        <v>50</v>
      </c>
      <c r="G278" t="s">
        <v>17</v>
      </c>
      <c r="H278" t="str">
        <f>TEXT(Table1[[#This Row],[Date]],"MMM")</f>
        <v>Jun</v>
      </c>
      <c r="I278">
        <f>MONTH(Table1[[#This Row],[Date]])</f>
        <v>6</v>
      </c>
      <c r="J278" t="str">
        <f>TEXT(Table1[[#This Row],[Date]],"ddd")</f>
        <v>Wed</v>
      </c>
      <c r="K278" s="2">
        <f>Table1[[#This Row],[Credit]]-Table1[[#This Row],[Debit]]</f>
        <v>-55</v>
      </c>
    </row>
    <row r="279" spans="1:11" x14ac:dyDescent="0.25">
      <c r="A279" s="1">
        <v>44370</v>
      </c>
      <c r="B279" t="s">
        <v>28</v>
      </c>
      <c r="C279" s="25">
        <v>67.900000000000006</v>
      </c>
      <c r="E279" t="s">
        <v>51</v>
      </c>
      <c r="F279" t="s">
        <v>23</v>
      </c>
      <c r="G279" t="s">
        <v>17</v>
      </c>
      <c r="H279" t="str">
        <f>TEXT(Table1[[#This Row],[Date]],"MMM")</f>
        <v>Jun</v>
      </c>
      <c r="I279">
        <f>MONTH(Table1[[#This Row],[Date]])</f>
        <v>6</v>
      </c>
      <c r="J279" t="str">
        <f>TEXT(Table1[[#This Row],[Date]],"ddd")</f>
        <v>Wed</v>
      </c>
      <c r="K279" s="2">
        <f>Table1[[#This Row],[Credit]]-Table1[[#This Row],[Debit]]</f>
        <v>-67.900000000000006</v>
      </c>
    </row>
    <row r="280" spans="1:11" x14ac:dyDescent="0.25">
      <c r="A280" s="1">
        <v>44370</v>
      </c>
      <c r="B280" t="s">
        <v>14</v>
      </c>
      <c r="C280" s="25">
        <v>5</v>
      </c>
      <c r="E280" t="s">
        <v>15</v>
      </c>
      <c r="F280" t="s">
        <v>16</v>
      </c>
      <c r="G280" t="s">
        <v>17</v>
      </c>
      <c r="H280" t="str">
        <f>TEXT(Table1[[#This Row],[Date]],"MMM")</f>
        <v>Jun</v>
      </c>
      <c r="I280">
        <f>MONTH(Table1[[#This Row],[Date]])</f>
        <v>6</v>
      </c>
      <c r="J280" t="str">
        <f>TEXT(Table1[[#This Row],[Date]],"ddd")</f>
        <v>Wed</v>
      </c>
      <c r="K280" s="2">
        <f>Table1[[#This Row],[Credit]]-Table1[[#This Row],[Debit]]</f>
        <v>-5</v>
      </c>
    </row>
    <row r="281" spans="1:11" x14ac:dyDescent="0.25">
      <c r="A281" s="1">
        <v>44371</v>
      </c>
      <c r="B281" t="s">
        <v>14</v>
      </c>
      <c r="C281" s="25">
        <v>5</v>
      </c>
      <c r="E281" t="s">
        <v>15</v>
      </c>
      <c r="F281" t="s">
        <v>16</v>
      </c>
      <c r="G281" t="s">
        <v>17</v>
      </c>
      <c r="H281" t="str">
        <f>TEXT(Table1[[#This Row],[Date]],"MMM")</f>
        <v>Jun</v>
      </c>
      <c r="I281">
        <f>MONTH(Table1[[#This Row],[Date]])</f>
        <v>6</v>
      </c>
      <c r="J281" t="str">
        <f>TEXT(Table1[[#This Row],[Date]],"ddd")</f>
        <v>Thu</v>
      </c>
      <c r="K281" s="2">
        <f>Table1[[#This Row],[Credit]]-Table1[[#This Row],[Debit]]</f>
        <v>-5</v>
      </c>
    </row>
    <row r="282" spans="1:11" x14ac:dyDescent="0.25">
      <c r="A282" s="1">
        <v>44372</v>
      </c>
      <c r="B282" t="s">
        <v>14</v>
      </c>
      <c r="C282" s="25">
        <v>5</v>
      </c>
      <c r="E282" t="s">
        <v>15</v>
      </c>
      <c r="F282" t="s">
        <v>16</v>
      </c>
      <c r="G282" t="s">
        <v>17</v>
      </c>
      <c r="H282" t="str">
        <f>TEXT(Table1[[#This Row],[Date]],"MMM")</f>
        <v>Jun</v>
      </c>
      <c r="I282">
        <f>MONTH(Table1[[#This Row],[Date]])</f>
        <v>6</v>
      </c>
      <c r="J282" t="str">
        <f>TEXT(Table1[[#This Row],[Date]],"ddd")</f>
        <v>Fri</v>
      </c>
      <c r="K282" s="2">
        <f>Table1[[#This Row],[Credit]]-Table1[[#This Row],[Debit]]</f>
        <v>-5</v>
      </c>
    </row>
    <row r="283" spans="1:11" x14ac:dyDescent="0.25">
      <c r="A283" s="1">
        <v>44373</v>
      </c>
      <c r="B283" t="s">
        <v>14</v>
      </c>
      <c r="C283" s="25">
        <v>5</v>
      </c>
      <c r="E283" t="s">
        <v>15</v>
      </c>
      <c r="F283" t="s">
        <v>16</v>
      </c>
      <c r="G283" t="s">
        <v>17</v>
      </c>
      <c r="H283" t="str">
        <f>TEXT(Table1[[#This Row],[Date]],"MMM")</f>
        <v>Jun</v>
      </c>
      <c r="I283">
        <f>MONTH(Table1[[#This Row],[Date]])</f>
        <v>6</v>
      </c>
      <c r="J283" t="str">
        <f>TEXT(Table1[[#This Row],[Date]],"ddd")</f>
        <v>Sat</v>
      </c>
      <c r="K283" s="2">
        <f>Table1[[#This Row],[Credit]]-Table1[[#This Row],[Debit]]</f>
        <v>-5</v>
      </c>
    </row>
    <row r="284" spans="1:11" x14ac:dyDescent="0.25">
      <c r="A284" s="1">
        <v>44374</v>
      </c>
      <c r="B284" t="s">
        <v>14</v>
      </c>
      <c r="C284" s="25">
        <v>5</v>
      </c>
      <c r="E284" t="s">
        <v>15</v>
      </c>
      <c r="F284" t="s">
        <v>16</v>
      </c>
      <c r="G284" t="s">
        <v>17</v>
      </c>
      <c r="H284" t="str">
        <f>TEXT(Table1[[#This Row],[Date]],"MMM")</f>
        <v>Jun</v>
      </c>
      <c r="I284">
        <f>MONTH(Table1[[#This Row],[Date]])</f>
        <v>6</v>
      </c>
      <c r="J284" t="str">
        <f>TEXT(Table1[[#This Row],[Date]],"ddd")</f>
        <v>Sun</v>
      </c>
      <c r="K284" s="2">
        <f>Table1[[#This Row],[Credit]]-Table1[[#This Row],[Debit]]</f>
        <v>-5</v>
      </c>
    </row>
    <row r="285" spans="1:11" x14ac:dyDescent="0.25">
      <c r="A285" s="1">
        <v>44374</v>
      </c>
      <c r="B285" t="s">
        <v>24</v>
      </c>
      <c r="C285" s="25">
        <v>166.9</v>
      </c>
      <c r="E285" t="s">
        <v>25</v>
      </c>
      <c r="F285" t="s">
        <v>20</v>
      </c>
      <c r="G285" t="s">
        <v>17</v>
      </c>
      <c r="H285" t="str">
        <f>TEXT(Table1[[#This Row],[Date]],"MMM")</f>
        <v>Jun</v>
      </c>
      <c r="I285">
        <f>MONTH(Table1[[#This Row],[Date]])</f>
        <v>6</v>
      </c>
      <c r="J285" t="str">
        <f>TEXT(Table1[[#This Row],[Date]],"ddd")</f>
        <v>Sun</v>
      </c>
      <c r="K285" s="2">
        <f>Table1[[#This Row],[Credit]]-Table1[[#This Row],[Debit]]</f>
        <v>-166.9</v>
      </c>
    </row>
    <row r="286" spans="1:11" x14ac:dyDescent="0.25">
      <c r="A286" s="1">
        <v>44375</v>
      </c>
      <c r="B286" t="s">
        <v>52</v>
      </c>
      <c r="C286" s="25">
        <v>129.9</v>
      </c>
      <c r="E286" t="s">
        <v>33</v>
      </c>
      <c r="F286" t="s">
        <v>31</v>
      </c>
      <c r="G286" t="s">
        <v>17</v>
      </c>
      <c r="H286" t="str">
        <f>TEXT(Table1[[#This Row],[Date]],"MMM")</f>
        <v>Jun</v>
      </c>
      <c r="I286">
        <f>MONTH(Table1[[#This Row],[Date]])</f>
        <v>6</v>
      </c>
      <c r="J286" t="str">
        <f>TEXT(Table1[[#This Row],[Date]],"ddd")</f>
        <v>Mon</v>
      </c>
      <c r="K286" s="2">
        <f>Table1[[#This Row],[Credit]]-Table1[[#This Row],[Debit]]</f>
        <v>-129.9</v>
      </c>
    </row>
    <row r="287" spans="1:11" x14ac:dyDescent="0.25">
      <c r="A287" s="1">
        <v>44375</v>
      </c>
      <c r="B287" t="s">
        <v>53</v>
      </c>
      <c r="C287" s="25">
        <v>180.29999999999998</v>
      </c>
      <c r="E287" t="s">
        <v>30</v>
      </c>
      <c r="F287" t="s">
        <v>31</v>
      </c>
      <c r="G287" t="s">
        <v>17</v>
      </c>
      <c r="H287" t="str">
        <f>TEXT(Table1[[#This Row],[Date]],"MMM")</f>
        <v>Jun</v>
      </c>
      <c r="I287">
        <f>MONTH(Table1[[#This Row],[Date]])</f>
        <v>6</v>
      </c>
      <c r="J287" t="str">
        <f>TEXT(Table1[[#This Row],[Date]],"ddd")</f>
        <v>Mon</v>
      </c>
      <c r="K287" s="2">
        <f>Table1[[#This Row],[Credit]]-Table1[[#This Row],[Debit]]</f>
        <v>-180.29999999999998</v>
      </c>
    </row>
    <row r="288" spans="1:11" x14ac:dyDescent="0.25">
      <c r="A288" s="1">
        <v>44376</v>
      </c>
      <c r="B288" t="s">
        <v>32</v>
      </c>
      <c r="C288" s="25">
        <v>150.1</v>
      </c>
      <c r="E288" t="s">
        <v>33</v>
      </c>
      <c r="F288" t="s">
        <v>31</v>
      </c>
      <c r="G288" t="s">
        <v>17</v>
      </c>
      <c r="H288" t="str">
        <f>TEXT(Table1[[#This Row],[Date]],"MMM")</f>
        <v>Jun</v>
      </c>
      <c r="I288">
        <f>MONTH(Table1[[#This Row],[Date]])</f>
        <v>6</v>
      </c>
      <c r="J288" t="str">
        <f>TEXT(Table1[[#This Row],[Date]],"ddd")</f>
        <v>Tue</v>
      </c>
      <c r="K288" s="2">
        <f>Table1[[#This Row],[Credit]]-Table1[[#This Row],[Debit]]</f>
        <v>-150.1</v>
      </c>
    </row>
    <row r="289" spans="1:11" x14ac:dyDescent="0.25">
      <c r="A289" s="1">
        <v>44376</v>
      </c>
      <c r="B289" t="s">
        <v>36</v>
      </c>
      <c r="C289" s="25">
        <v>28.200000000000003</v>
      </c>
      <c r="E289" t="s">
        <v>37</v>
      </c>
      <c r="F289" t="s">
        <v>23</v>
      </c>
      <c r="G289" t="s">
        <v>17</v>
      </c>
      <c r="H289" t="str">
        <f>TEXT(Table1[[#This Row],[Date]],"MMM")</f>
        <v>Jun</v>
      </c>
      <c r="I289">
        <f>MONTH(Table1[[#This Row],[Date]])</f>
        <v>6</v>
      </c>
      <c r="J289" t="str">
        <f>TEXT(Table1[[#This Row],[Date]],"ddd")</f>
        <v>Tue</v>
      </c>
      <c r="K289" s="2">
        <f>Table1[[#This Row],[Credit]]-Table1[[#This Row],[Debit]]</f>
        <v>-28.200000000000003</v>
      </c>
    </row>
    <row r="290" spans="1:11" x14ac:dyDescent="0.25">
      <c r="A290" s="1">
        <v>44376</v>
      </c>
      <c r="B290" t="s">
        <v>59</v>
      </c>
      <c r="C290" s="25">
        <v>15</v>
      </c>
      <c r="E290" t="s">
        <v>35</v>
      </c>
      <c r="F290" t="s">
        <v>16</v>
      </c>
      <c r="G290" t="s">
        <v>17</v>
      </c>
      <c r="H290" t="str">
        <f>TEXT(Table1[[#This Row],[Date]],"MMM")</f>
        <v>Jun</v>
      </c>
      <c r="I290">
        <f>MONTH(Table1[[#This Row],[Date]])</f>
        <v>6</v>
      </c>
      <c r="J290" t="str">
        <f>TEXT(Table1[[#This Row],[Date]],"ddd")</f>
        <v>Tue</v>
      </c>
      <c r="K290" s="2">
        <f>Table1[[#This Row],[Credit]]-Table1[[#This Row],[Debit]]</f>
        <v>-15</v>
      </c>
    </row>
    <row r="291" spans="1:11" x14ac:dyDescent="0.25">
      <c r="A291" s="1">
        <v>44377</v>
      </c>
      <c r="B291" t="s">
        <v>14</v>
      </c>
      <c r="C291" s="25">
        <v>5</v>
      </c>
      <c r="E291" t="s">
        <v>15</v>
      </c>
      <c r="F291" t="s">
        <v>16</v>
      </c>
      <c r="G291" t="s">
        <v>17</v>
      </c>
      <c r="H291" t="str">
        <f>TEXT(Table1[[#This Row],[Date]],"MMM")</f>
        <v>Jun</v>
      </c>
      <c r="I291">
        <f>MONTH(Table1[[#This Row],[Date]])</f>
        <v>6</v>
      </c>
      <c r="J291" t="str">
        <f>TEXT(Table1[[#This Row],[Date]],"ddd")</f>
        <v>Wed</v>
      </c>
      <c r="K291" s="2">
        <f>Table1[[#This Row],[Credit]]-Table1[[#This Row],[Debit]]</f>
        <v>-5</v>
      </c>
    </row>
    <row r="292" spans="1:11" x14ac:dyDescent="0.25">
      <c r="A292" s="1">
        <v>44378</v>
      </c>
      <c r="B292" t="s">
        <v>14</v>
      </c>
      <c r="C292" s="25">
        <v>5</v>
      </c>
      <c r="E292" t="s">
        <v>15</v>
      </c>
      <c r="F292" t="s">
        <v>16</v>
      </c>
      <c r="G292" t="s">
        <v>17</v>
      </c>
      <c r="H292" t="str">
        <f>TEXT(Table1[[#This Row],[Date]],"MMM")</f>
        <v>Jul</v>
      </c>
      <c r="I292">
        <f>MONTH(Table1[[#This Row],[Date]])</f>
        <v>7</v>
      </c>
      <c r="J292" t="str">
        <f>TEXT(Table1[[#This Row],[Date]],"ddd")</f>
        <v>Thu</v>
      </c>
      <c r="K292" s="2">
        <f>Table1[[#This Row],[Credit]]-Table1[[#This Row],[Debit]]</f>
        <v>-5</v>
      </c>
    </row>
    <row r="293" spans="1:11" x14ac:dyDescent="0.25">
      <c r="A293" s="1">
        <v>44379</v>
      </c>
      <c r="B293" t="s">
        <v>10</v>
      </c>
      <c r="D293" s="25">
        <v>5000</v>
      </c>
      <c r="E293" t="s">
        <v>11</v>
      </c>
      <c r="F293" t="s">
        <v>12</v>
      </c>
      <c r="G293" t="s">
        <v>13</v>
      </c>
      <c r="H293" t="str">
        <f>TEXT(Table1[[#This Row],[Date]],"MMM")</f>
        <v>Jul</v>
      </c>
      <c r="I293">
        <f>MONTH(Table1[[#This Row],[Date]])</f>
        <v>7</v>
      </c>
      <c r="J293" t="str">
        <f>TEXT(Table1[[#This Row],[Date]],"ddd")</f>
        <v>Fri</v>
      </c>
      <c r="K293" s="2">
        <f>Table1[[#This Row],[Credit]]-Table1[[#This Row],[Debit]]</f>
        <v>5000</v>
      </c>
    </row>
    <row r="294" spans="1:11" x14ac:dyDescent="0.25">
      <c r="A294" s="1">
        <v>44380</v>
      </c>
      <c r="B294" t="s">
        <v>14</v>
      </c>
      <c r="C294" s="25">
        <v>5</v>
      </c>
      <c r="E294" t="s">
        <v>15</v>
      </c>
      <c r="F294" t="s">
        <v>16</v>
      </c>
      <c r="G294" t="s">
        <v>17</v>
      </c>
      <c r="H294" t="str">
        <f>TEXT(Table1[[#This Row],[Date]],"MMM")</f>
        <v>Jul</v>
      </c>
      <c r="I294">
        <f>MONTH(Table1[[#This Row],[Date]])</f>
        <v>7</v>
      </c>
      <c r="J294" t="str">
        <f>TEXT(Table1[[#This Row],[Date]],"ddd")</f>
        <v>Sat</v>
      </c>
      <c r="K294" s="2">
        <f>Table1[[#This Row],[Credit]]-Table1[[#This Row],[Debit]]</f>
        <v>-5</v>
      </c>
    </row>
    <row r="295" spans="1:11" x14ac:dyDescent="0.25">
      <c r="A295" s="1">
        <v>44382</v>
      </c>
      <c r="B295" t="s">
        <v>18</v>
      </c>
      <c r="C295" s="25">
        <v>900</v>
      </c>
      <c r="E295" t="s">
        <v>19</v>
      </c>
      <c r="F295" t="s">
        <v>20</v>
      </c>
      <c r="G295" t="s">
        <v>17</v>
      </c>
      <c r="H295" t="str">
        <f>TEXT(Table1[[#This Row],[Date]],"MMM")</f>
        <v>Jul</v>
      </c>
      <c r="I295">
        <f>MONTH(Table1[[#This Row],[Date]])</f>
        <v>7</v>
      </c>
      <c r="J295" t="str">
        <f>TEXT(Table1[[#This Row],[Date]],"ddd")</f>
        <v>Mon</v>
      </c>
      <c r="K295" s="2">
        <f>Table1[[#This Row],[Credit]]-Table1[[#This Row],[Debit]]</f>
        <v>-900</v>
      </c>
    </row>
    <row r="296" spans="1:11" x14ac:dyDescent="0.25">
      <c r="A296" s="1">
        <v>44382</v>
      </c>
      <c r="B296" t="s">
        <v>21</v>
      </c>
      <c r="C296" s="25">
        <v>150</v>
      </c>
      <c r="E296" t="s">
        <v>22</v>
      </c>
      <c r="F296" t="s">
        <v>23</v>
      </c>
      <c r="G296" t="s">
        <v>17</v>
      </c>
      <c r="H296" t="str">
        <f>TEXT(Table1[[#This Row],[Date]],"MMM")</f>
        <v>Jul</v>
      </c>
      <c r="I296">
        <f>MONTH(Table1[[#This Row],[Date]])</f>
        <v>7</v>
      </c>
      <c r="J296" t="str">
        <f>TEXT(Table1[[#This Row],[Date]],"ddd")</f>
        <v>Mon</v>
      </c>
      <c r="K296" s="2">
        <f>Table1[[#This Row],[Credit]]-Table1[[#This Row],[Debit]]</f>
        <v>-150</v>
      </c>
    </row>
    <row r="297" spans="1:11" x14ac:dyDescent="0.25">
      <c r="A297" s="1">
        <v>44382</v>
      </c>
      <c r="B297" t="s">
        <v>63</v>
      </c>
      <c r="C297" s="25">
        <v>15</v>
      </c>
      <c r="E297" t="s">
        <v>35</v>
      </c>
      <c r="F297" t="s">
        <v>16</v>
      </c>
      <c r="G297" t="s">
        <v>17</v>
      </c>
      <c r="H297" t="str">
        <f>TEXT(Table1[[#This Row],[Date]],"MMM")</f>
        <v>Jul</v>
      </c>
      <c r="I297">
        <f>MONTH(Table1[[#This Row],[Date]])</f>
        <v>7</v>
      </c>
      <c r="J297" t="str">
        <f>TEXT(Table1[[#This Row],[Date]],"ddd")</f>
        <v>Mon</v>
      </c>
      <c r="K297" s="2">
        <f>Table1[[#This Row],[Credit]]-Table1[[#This Row],[Debit]]</f>
        <v>-15</v>
      </c>
    </row>
    <row r="298" spans="1:11" x14ac:dyDescent="0.25">
      <c r="A298" s="1">
        <v>44382</v>
      </c>
      <c r="B298" t="s">
        <v>14</v>
      </c>
      <c r="C298" s="25">
        <v>5</v>
      </c>
      <c r="E298" t="s">
        <v>15</v>
      </c>
      <c r="F298" t="s">
        <v>16</v>
      </c>
      <c r="G298" t="s">
        <v>17</v>
      </c>
      <c r="H298" t="str">
        <f>TEXT(Table1[[#This Row],[Date]],"MMM")</f>
        <v>Jul</v>
      </c>
      <c r="I298">
        <f>MONTH(Table1[[#This Row],[Date]])</f>
        <v>7</v>
      </c>
      <c r="J298" t="str">
        <f>TEXT(Table1[[#This Row],[Date]],"ddd")</f>
        <v>Mon</v>
      </c>
      <c r="K298" s="2">
        <f>Table1[[#This Row],[Credit]]-Table1[[#This Row],[Debit]]</f>
        <v>-5</v>
      </c>
    </row>
    <row r="299" spans="1:11" x14ac:dyDescent="0.25">
      <c r="A299" s="1">
        <v>44383</v>
      </c>
      <c r="B299" t="s">
        <v>14</v>
      </c>
      <c r="C299" s="25">
        <v>5</v>
      </c>
      <c r="E299" t="s">
        <v>15</v>
      </c>
      <c r="F299" t="s">
        <v>16</v>
      </c>
      <c r="G299" t="s">
        <v>17</v>
      </c>
      <c r="H299" t="str">
        <f>TEXT(Table1[[#This Row],[Date]],"MMM")</f>
        <v>Jul</v>
      </c>
      <c r="I299">
        <f>MONTH(Table1[[#This Row],[Date]])</f>
        <v>7</v>
      </c>
      <c r="J299" t="str">
        <f>TEXT(Table1[[#This Row],[Date]],"ddd")</f>
        <v>Tue</v>
      </c>
      <c r="K299" s="2">
        <f>Table1[[#This Row],[Credit]]-Table1[[#This Row],[Debit]]</f>
        <v>-5</v>
      </c>
    </row>
    <row r="300" spans="1:11" x14ac:dyDescent="0.25">
      <c r="A300" s="1">
        <v>44384</v>
      </c>
      <c r="B300" t="s">
        <v>14</v>
      </c>
      <c r="C300" s="25">
        <v>5</v>
      </c>
      <c r="E300" t="s">
        <v>15</v>
      </c>
      <c r="F300" t="s">
        <v>16</v>
      </c>
      <c r="G300" t="s">
        <v>17</v>
      </c>
      <c r="H300" t="str">
        <f>TEXT(Table1[[#This Row],[Date]],"MMM")</f>
        <v>Jul</v>
      </c>
      <c r="I300">
        <f>MONTH(Table1[[#This Row],[Date]])</f>
        <v>7</v>
      </c>
      <c r="J300" t="str">
        <f>TEXT(Table1[[#This Row],[Date]],"ddd")</f>
        <v>Wed</v>
      </c>
      <c r="K300" s="2">
        <f>Table1[[#This Row],[Credit]]-Table1[[#This Row],[Debit]]</f>
        <v>-5</v>
      </c>
    </row>
    <row r="301" spans="1:11" x14ac:dyDescent="0.25">
      <c r="A301" s="1">
        <v>44384</v>
      </c>
      <c r="B301" t="s">
        <v>24</v>
      </c>
      <c r="C301" s="25">
        <v>180</v>
      </c>
      <c r="E301" t="s">
        <v>25</v>
      </c>
      <c r="F301" t="s">
        <v>20</v>
      </c>
      <c r="G301" t="s">
        <v>17</v>
      </c>
      <c r="H301" t="str">
        <f>TEXT(Table1[[#This Row],[Date]],"MMM")</f>
        <v>Jul</v>
      </c>
      <c r="I301">
        <f>MONTH(Table1[[#This Row],[Date]])</f>
        <v>7</v>
      </c>
      <c r="J301" t="str">
        <f>TEXT(Table1[[#This Row],[Date]],"ddd")</f>
        <v>Wed</v>
      </c>
      <c r="K301" s="2">
        <f>Table1[[#This Row],[Credit]]-Table1[[#This Row],[Debit]]</f>
        <v>-180</v>
      </c>
    </row>
    <row r="302" spans="1:11" x14ac:dyDescent="0.25">
      <c r="A302" s="1">
        <v>44387</v>
      </c>
      <c r="B302" t="s">
        <v>26</v>
      </c>
      <c r="C302" s="25">
        <v>56.1</v>
      </c>
      <c r="E302" t="s">
        <v>27</v>
      </c>
      <c r="F302" t="s">
        <v>20</v>
      </c>
      <c r="G302" t="s">
        <v>17</v>
      </c>
      <c r="H302" t="str">
        <f>TEXT(Table1[[#This Row],[Date]],"MMM")</f>
        <v>Jul</v>
      </c>
      <c r="I302">
        <f>MONTH(Table1[[#This Row],[Date]])</f>
        <v>7</v>
      </c>
      <c r="J302" t="str">
        <f>TEXT(Table1[[#This Row],[Date]],"ddd")</f>
        <v>Sat</v>
      </c>
      <c r="K302" s="2">
        <f>Table1[[#This Row],[Credit]]-Table1[[#This Row],[Debit]]</f>
        <v>-56.1</v>
      </c>
    </row>
    <row r="303" spans="1:11" x14ac:dyDescent="0.25">
      <c r="A303" s="1">
        <v>44387</v>
      </c>
      <c r="B303" t="s">
        <v>14</v>
      </c>
      <c r="C303" s="25">
        <v>5</v>
      </c>
      <c r="E303" t="s">
        <v>15</v>
      </c>
      <c r="F303" t="s">
        <v>16</v>
      </c>
      <c r="G303" t="s">
        <v>17</v>
      </c>
      <c r="H303" t="str">
        <f>TEXT(Table1[[#This Row],[Date]],"MMM")</f>
        <v>Jul</v>
      </c>
      <c r="I303">
        <f>MONTH(Table1[[#This Row],[Date]])</f>
        <v>7</v>
      </c>
      <c r="J303" t="str">
        <f>TEXT(Table1[[#This Row],[Date]],"ddd")</f>
        <v>Sat</v>
      </c>
      <c r="K303" s="2">
        <f>Table1[[#This Row],[Credit]]-Table1[[#This Row],[Debit]]</f>
        <v>-5</v>
      </c>
    </row>
    <row r="304" spans="1:11" x14ac:dyDescent="0.25">
      <c r="A304" s="1">
        <v>44388</v>
      </c>
      <c r="B304" t="s">
        <v>14</v>
      </c>
      <c r="C304" s="25">
        <v>5</v>
      </c>
      <c r="E304" t="s">
        <v>15</v>
      </c>
      <c r="F304" t="s">
        <v>16</v>
      </c>
      <c r="G304" t="s">
        <v>17</v>
      </c>
      <c r="H304" t="str">
        <f>TEXT(Table1[[#This Row],[Date]],"MMM")</f>
        <v>Jul</v>
      </c>
      <c r="I304">
        <f>MONTH(Table1[[#This Row],[Date]])</f>
        <v>7</v>
      </c>
      <c r="J304" t="str">
        <f>TEXT(Table1[[#This Row],[Date]],"ddd")</f>
        <v>Sun</v>
      </c>
      <c r="K304" s="2">
        <f>Table1[[#This Row],[Credit]]-Table1[[#This Row],[Debit]]</f>
        <v>-5</v>
      </c>
    </row>
    <row r="305" spans="1:11" x14ac:dyDescent="0.25">
      <c r="A305" s="1">
        <v>44389</v>
      </c>
      <c r="B305" t="s">
        <v>28</v>
      </c>
      <c r="C305" s="25">
        <v>83.1</v>
      </c>
      <c r="E305" t="s">
        <v>51</v>
      </c>
      <c r="F305" t="s">
        <v>23</v>
      </c>
      <c r="G305" t="s">
        <v>17</v>
      </c>
      <c r="H305" t="str">
        <f>TEXT(Table1[[#This Row],[Date]],"MMM")</f>
        <v>Jul</v>
      </c>
      <c r="I305">
        <f>MONTH(Table1[[#This Row],[Date]])</f>
        <v>7</v>
      </c>
      <c r="J305" t="str">
        <f>TEXT(Table1[[#This Row],[Date]],"ddd")</f>
        <v>Mon</v>
      </c>
      <c r="K305" s="2">
        <f>Table1[[#This Row],[Credit]]-Table1[[#This Row],[Debit]]</f>
        <v>-83.1</v>
      </c>
    </row>
    <row r="306" spans="1:11" x14ac:dyDescent="0.25">
      <c r="A306" s="1">
        <v>44389</v>
      </c>
      <c r="B306" t="s">
        <v>14</v>
      </c>
      <c r="C306" s="25">
        <v>5</v>
      </c>
      <c r="E306" t="s">
        <v>15</v>
      </c>
      <c r="F306" t="s">
        <v>16</v>
      </c>
      <c r="G306" t="s">
        <v>17</v>
      </c>
      <c r="H306" t="str">
        <f>TEXT(Table1[[#This Row],[Date]],"MMM")</f>
        <v>Jul</v>
      </c>
      <c r="I306">
        <f>MONTH(Table1[[#This Row],[Date]])</f>
        <v>7</v>
      </c>
      <c r="J306" t="str">
        <f>TEXT(Table1[[#This Row],[Date]],"ddd")</f>
        <v>Mon</v>
      </c>
      <c r="K306" s="2">
        <f>Table1[[#This Row],[Credit]]-Table1[[#This Row],[Debit]]</f>
        <v>-5</v>
      </c>
    </row>
    <row r="307" spans="1:11" x14ac:dyDescent="0.25">
      <c r="A307" s="1">
        <v>44390</v>
      </c>
      <c r="B307" t="s">
        <v>14</v>
      </c>
      <c r="C307" s="25">
        <v>5</v>
      </c>
      <c r="E307" t="s">
        <v>15</v>
      </c>
      <c r="F307" t="s">
        <v>16</v>
      </c>
      <c r="G307" t="s">
        <v>17</v>
      </c>
      <c r="H307" t="str">
        <f>TEXT(Table1[[#This Row],[Date]],"MMM")</f>
        <v>Jul</v>
      </c>
      <c r="I307">
        <f>MONTH(Table1[[#This Row],[Date]])</f>
        <v>7</v>
      </c>
      <c r="J307" t="str">
        <f>TEXT(Table1[[#This Row],[Date]],"ddd")</f>
        <v>Tue</v>
      </c>
      <c r="K307" s="2">
        <f>Table1[[#This Row],[Credit]]-Table1[[#This Row],[Debit]]</f>
        <v>-5</v>
      </c>
    </row>
    <row r="308" spans="1:11" x14ac:dyDescent="0.25">
      <c r="A308" s="1">
        <v>44391</v>
      </c>
      <c r="B308" t="s">
        <v>24</v>
      </c>
      <c r="C308" s="25">
        <v>141.1</v>
      </c>
      <c r="E308" t="s">
        <v>25</v>
      </c>
      <c r="F308" t="s">
        <v>20</v>
      </c>
      <c r="G308" t="s">
        <v>17</v>
      </c>
      <c r="H308" t="str">
        <f>TEXT(Table1[[#This Row],[Date]],"MMM")</f>
        <v>Jul</v>
      </c>
      <c r="I308">
        <f>MONTH(Table1[[#This Row],[Date]])</f>
        <v>7</v>
      </c>
      <c r="J308" t="str">
        <f>TEXT(Table1[[#This Row],[Date]],"ddd")</f>
        <v>Wed</v>
      </c>
      <c r="K308" s="2">
        <f>Table1[[#This Row],[Credit]]-Table1[[#This Row],[Debit]]</f>
        <v>-141.1</v>
      </c>
    </row>
    <row r="309" spans="1:11" x14ac:dyDescent="0.25">
      <c r="A309" s="1">
        <v>44391</v>
      </c>
      <c r="B309" t="s">
        <v>14</v>
      </c>
      <c r="C309" s="25">
        <v>5</v>
      </c>
      <c r="E309" t="s">
        <v>15</v>
      </c>
      <c r="F309" t="s">
        <v>16</v>
      </c>
      <c r="G309" t="s">
        <v>17</v>
      </c>
      <c r="H309" t="str">
        <f>TEXT(Table1[[#This Row],[Date]],"MMM")</f>
        <v>Jul</v>
      </c>
      <c r="I309">
        <f>MONTH(Table1[[#This Row],[Date]])</f>
        <v>7</v>
      </c>
      <c r="J309" t="str">
        <f>TEXT(Table1[[#This Row],[Date]],"ddd")</f>
        <v>Wed</v>
      </c>
      <c r="K309" s="2">
        <f>Table1[[#This Row],[Credit]]-Table1[[#This Row],[Debit]]</f>
        <v>-5</v>
      </c>
    </row>
    <row r="310" spans="1:11" x14ac:dyDescent="0.25">
      <c r="A310" s="1">
        <v>44392</v>
      </c>
      <c r="B310" t="s">
        <v>14</v>
      </c>
      <c r="C310" s="25">
        <v>5</v>
      </c>
      <c r="E310" t="s">
        <v>15</v>
      </c>
      <c r="F310" t="s">
        <v>16</v>
      </c>
      <c r="G310" t="s">
        <v>17</v>
      </c>
      <c r="H310" t="str">
        <f>TEXT(Table1[[#This Row],[Date]],"MMM")</f>
        <v>Jul</v>
      </c>
      <c r="I310">
        <f>MONTH(Table1[[#This Row],[Date]])</f>
        <v>7</v>
      </c>
      <c r="J310" t="str">
        <f>TEXT(Table1[[#This Row],[Date]],"ddd")</f>
        <v>Thu</v>
      </c>
      <c r="K310" s="2">
        <f>Table1[[#This Row],[Credit]]-Table1[[#This Row],[Debit]]</f>
        <v>-5</v>
      </c>
    </row>
    <row r="311" spans="1:11" x14ac:dyDescent="0.25">
      <c r="A311" s="1">
        <v>44392</v>
      </c>
      <c r="B311" t="s">
        <v>29</v>
      </c>
      <c r="C311" s="25">
        <v>45.8</v>
      </c>
      <c r="E311" t="s">
        <v>30</v>
      </c>
      <c r="F311" t="s">
        <v>31</v>
      </c>
      <c r="G311" t="s">
        <v>17</v>
      </c>
      <c r="H311" t="str">
        <f>TEXT(Table1[[#This Row],[Date]],"MMM")</f>
        <v>Jul</v>
      </c>
      <c r="I311">
        <f>MONTH(Table1[[#This Row],[Date]])</f>
        <v>7</v>
      </c>
      <c r="J311" t="str">
        <f>TEXT(Table1[[#This Row],[Date]],"ddd")</f>
        <v>Thu</v>
      </c>
      <c r="K311" s="2">
        <f>Table1[[#This Row],[Credit]]-Table1[[#This Row],[Debit]]</f>
        <v>-45.8</v>
      </c>
    </row>
    <row r="312" spans="1:11" x14ac:dyDescent="0.25">
      <c r="A312" s="1">
        <v>44392</v>
      </c>
      <c r="B312" t="s">
        <v>32</v>
      </c>
      <c r="C312" s="25">
        <v>103.80000000000001</v>
      </c>
      <c r="E312" t="s">
        <v>33</v>
      </c>
      <c r="F312" t="s">
        <v>31</v>
      </c>
      <c r="G312" t="s">
        <v>17</v>
      </c>
      <c r="H312" t="str">
        <f>TEXT(Table1[[#This Row],[Date]],"MMM")</f>
        <v>Jul</v>
      </c>
      <c r="I312">
        <f>MONTH(Table1[[#This Row],[Date]])</f>
        <v>7</v>
      </c>
      <c r="J312" t="str">
        <f>TEXT(Table1[[#This Row],[Date]],"ddd")</f>
        <v>Thu</v>
      </c>
      <c r="K312" s="2">
        <f>Table1[[#This Row],[Credit]]-Table1[[#This Row],[Debit]]</f>
        <v>-103.80000000000001</v>
      </c>
    </row>
    <row r="313" spans="1:11" x14ac:dyDescent="0.25">
      <c r="A313" s="1">
        <v>44392</v>
      </c>
      <c r="B313" t="s">
        <v>34</v>
      </c>
      <c r="C313" s="25">
        <v>58</v>
      </c>
      <c r="E313" t="s">
        <v>35</v>
      </c>
      <c r="F313" t="s">
        <v>16</v>
      </c>
      <c r="G313" t="s">
        <v>17</v>
      </c>
      <c r="H313" t="str">
        <f>TEXT(Table1[[#This Row],[Date]],"MMM")</f>
        <v>Jul</v>
      </c>
      <c r="I313">
        <f>MONTH(Table1[[#This Row],[Date]])</f>
        <v>7</v>
      </c>
      <c r="J313" t="str">
        <f>TEXT(Table1[[#This Row],[Date]],"ddd")</f>
        <v>Thu</v>
      </c>
      <c r="K313" s="2">
        <f>Table1[[#This Row],[Credit]]-Table1[[#This Row],[Debit]]</f>
        <v>-58</v>
      </c>
    </row>
    <row r="314" spans="1:11" x14ac:dyDescent="0.25">
      <c r="A314" s="1">
        <v>44393</v>
      </c>
      <c r="B314" t="s">
        <v>36</v>
      </c>
      <c r="C314" s="25">
        <v>34.200000000000003</v>
      </c>
      <c r="E314" t="s">
        <v>37</v>
      </c>
      <c r="F314" t="s">
        <v>23</v>
      </c>
      <c r="G314" t="s">
        <v>17</v>
      </c>
      <c r="H314" t="str">
        <f>TEXT(Table1[[#This Row],[Date]],"MMM")</f>
        <v>Jul</v>
      </c>
      <c r="I314">
        <f>MONTH(Table1[[#This Row],[Date]])</f>
        <v>7</v>
      </c>
      <c r="J314" t="str">
        <f>TEXT(Table1[[#This Row],[Date]],"ddd")</f>
        <v>Fri</v>
      </c>
      <c r="K314" s="2">
        <f>Table1[[#This Row],[Credit]]-Table1[[#This Row],[Debit]]</f>
        <v>-34.200000000000003</v>
      </c>
    </row>
    <row r="315" spans="1:11" x14ac:dyDescent="0.25">
      <c r="A315" s="1">
        <v>44394</v>
      </c>
      <c r="B315" t="s">
        <v>38</v>
      </c>
      <c r="D315" s="25">
        <v>200</v>
      </c>
      <c r="E315" t="s">
        <v>39</v>
      </c>
      <c r="F315" t="s">
        <v>40</v>
      </c>
      <c r="G315" t="s">
        <v>13</v>
      </c>
      <c r="H315" t="str">
        <f>TEXT(Table1[[#This Row],[Date]],"MMM")</f>
        <v>Jul</v>
      </c>
      <c r="I315">
        <f>MONTH(Table1[[#This Row],[Date]])</f>
        <v>7</v>
      </c>
      <c r="J315" t="str">
        <f>TEXT(Table1[[#This Row],[Date]],"ddd")</f>
        <v>Sat</v>
      </c>
      <c r="K315" s="2">
        <f>Table1[[#This Row],[Credit]]-Table1[[#This Row],[Debit]]</f>
        <v>200</v>
      </c>
    </row>
    <row r="316" spans="1:11" x14ac:dyDescent="0.25">
      <c r="A316" s="1">
        <v>44394</v>
      </c>
      <c r="B316" t="s">
        <v>14</v>
      </c>
      <c r="C316" s="25">
        <v>5</v>
      </c>
      <c r="E316" t="s">
        <v>15</v>
      </c>
      <c r="F316" t="s">
        <v>16</v>
      </c>
      <c r="G316" t="s">
        <v>17</v>
      </c>
      <c r="H316" t="str">
        <f>TEXT(Table1[[#This Row],[Date]],"MMM")</f>
        <v>Jul</v>
      </c>
      <c r="I316">
        <f>MONTH(Table1[[#This Row],[Date]])</f>
        <v>7</v>
      </c>
      <c r="J316" t="str">
        <f>TEXT(Table1[[#This Row],[Date]],"ddd")</f>
        <v>Sat</v>
      </c>
      <c r="K316" s="2">
        <f>Table1[[#This Row],[Credit]]-Table1[[#This Row],[Debit]]</f>
        <v>-5</v>
      </c>
    </row>
    <row r="317" spans="1:11" x14ac:dyDescent="0.25">
      <c r="A317" s="1">
        <v>44395</v>
      </c>
      <c r="B317" t="s">
        <v>14</v>
      </c>
      <c r="C317" s="25">
        <v>5</v>
      </c>
      <c r="E317" t="s">
        <v>15</v>
      </c>
      <c r="F317" t="s">
        <v>16</v>
      </c>
      <c r="G317" t="s">
        <v>17</v>
      </c>
      <c r="H317" t="str">
        <f>TEXT(Table1[[#This Row],[Date]],"MMM")</f>
        <v>Jul</v>
      </c>
      <c r="I317">
        <f>MONTH(Table1[[#This Row],[Date]])</f>
        <v>7</v>
      </c>
      <c r="J317" t="str">
        <f>TEXT(Table1[[#This Row],[Date]],"ddd")</f>
        <v>Sun</v>
      </c>
      <c r="K317" s="2">
        <f>Table1[[#This Row],[Credit]]-Table1[[#This Row],[Debit]]</f>
        <v>-5</v>
      </c>
    </row>
    <row r="318" spans="1:11" x14ac:dyDescent="0.25">
      <c r="A318" s="1">
        <v>44395</v>
      </c>
      <c r="B318" t="s">
        <v>42</v>
      </c>
      <c r="C318" s="25">
        <v>40</v>
      </c>
      <c r="E318" t="s">
        <v>42</v>
      </c>
      <c r="F318" t="s">
        <v>20</v>
      </c>
      <c r="G318" t="s">
        <v>17</v>
      </c>
      <c r="H318" t="str">
        <f>TEXT(Table1[[#This Row],[Date]],"MMM")</f>
        <v>Jul</v>
      </c>
      <c r="I318">
        <f>MONTH(Table1[[#This Row],[Date]])</f>
        <v>7</v>
      </c>
      <c r="J318" t="str">
        <f>TEXT(Table1[[#This Row],[Date]],"ddd")</f>
        <v>Sun</v>
      </c>
      <c r="K318" s="2">
        <f>Table1[[#This Row],[Credit]]-Table1[[#This Row],[Debit]]</f>
        <v>-40</v>
      </c>
    </row>
    <row r="319" spans="1:11" x14ac:dyDescent="0.25">
      <c r="A319" s="1">
        <v>44396</v>
      </c>
      <c r="B319" t="s">
        <v>43</v>
      </c>
      <c r="C319" s="25">
        <v>51.1</v>
      </c>
      <c r="E319" t="s">
        <v>44</v>
      </c>
      <c r="F319" t="s">
        <v>31</v>
      </c>
      <c r="G319" t="s">
        <v>17</v>
      </c>
      <c r="H319" t="str">
        <f>TEXT(Table1[[#This Row],[Date]],"MMM")</f>
        <v>Jul</v>
      </c>
      <c r="I319">
        <f>MONTH(Table1[[#This Row],[Date]])</f>
        <v>7</v>
      </c>
      <c r="J319" t="str">
        <f>TEXT(Table1[[#This Row],[Date]],"ddd")</f>
        <v>Mon</v>
      </c>
      <c r="K319" s="2">
        <f>Table1[[#This Row],[Credit]]-Table1[[#This Row],[Debit]]</f>
        <v>-51.1</v>
      </c>
    </row>
    <row r="320" spans="1:11" x14ac:dyDescent="0.25">
      <c r="A320" s="1">
        <v>44396</v>
      </c>
      <c r="B320" t="s">
        <v>45</v>
      </c>
      <c r="C320" s="25">
        <v>35</v>
      </c>
      <c r="E320" t="s">
        <v>30</v>
      </c>
      <c r="F320" t="s">
        <v>31</v>
      </c>
      <c r="G320" t="s">
        <v>17</v>
      </c>
      <c r="H320" t="str">
        <f>TEXT(Table1[[#This Row],[Date]],"MMM")</f>
        <v>Jul</v>
      </c>
      <c r="I320">
        <f>MONTH(Table1[[#This Row],[Date]])</f>
        <v>7</v>
      </c>
      <c r="J320" t="str">
        <f>TEXT(Table1[[#This Row],[Date]],"ddd")</f>
        <v>Mon</v>
      </c>
      <c r="K320" s="2">
        <f>Table1[[#This Row],[Credit]]-Table1[[#This Row],[Debit]]</f>
        <v>-35</v>
      </c>
    </row>
    <row r="321" spans="1:11" x14ac:dyDescent="0.25">
      <c r="A321" s="1">
        <v>44396</v>
      </c>
      <c r="B321" t="s">
        <v>14</v>
      </c>
      <c r="C321" s="25">
        <v>5</v>
      </c>
      <c r="E321" t="s">
        <v>15</v>
      </c>
      <c r="F321" t="s">
        <v>16</v>
      </c>
      <c r="G321" t="s">
        <v>17</v>
      </c>
      <c r="H321" t="str">
        <f>TEXT(Table1[[#This Row],[Date]],"MMM")</f>
        <v>Jul</v>
      </c>
      <c r="I321">
        <f>MONTH(Table1[[#This Row],[Date]])</f>
        <v>7</v>
      </c>
      <c r="J321" t="str">
        <f>TEXT(Table1[[#This Row],[Date]],"ddd")</f>
        <v>Mon</v>
      </c>
      <c r="K321" s="2">
        <f>Table1[[#This Row],[Credit]]-Table1[[#This Row],[Debit]]</f>
        <v>-5</v>
      </c>
    </row>
    <row r="322" spans="1:11" x14ac:dyDescent="0.25">
      <c r="A322" s="1">
        <v>44397</v>
      </c>
      <c r="B322" t="s">
        <v>14</v>
      </c>
      <c r="C322" s="25">
        <v>5</v>
      </c>
      <c r="E322" t="s">
        <v>15</v>
      </c>
      <c r="F322" t="s">
        <v>16</v>
      </c>
      <c r="G322" t="s">
        <v>17</v>
      </c>
      <c r="H322" t="str">
        <f>TEXT(Table1[[#This Row],[Date]],"MMM")</f>
        <v>Jul</v>
      </c>
      <c r="I322">
        <f>MONTH(Table1[[#This Row],[Date]])</f>
        <v>7</v>
      </c>
      <c r="J322" t="str">
        <f>TEXT(Table1[[#This Row],[Date]],"ddd")</f>
        <v>Tue</v>
      </c>
      <c r="K322" s="2">
        <f>Table1[[#This Row],[Credit]]-Table1[[#This Row],[Debit]]</f>
        <v>-5</v>
      </c>
    </row>
    <row r="323" spans="1:11" x14ac:dyDescent="0.25">
      <c r="A323" s="1">
        <v>44398</v>
      </c>
      <c r="B323" t="s">
        <v>14</v>
      </c>
      <c r="C323" s="25">
        <v>5</v>
      </c>
      <c r="E323" t="s">
        <v>15</v>
      </c>
      <c r="F323" t="s">
        <v>16</v>
      </c>
      <c r="G323" t="s">
        <v>17</v>
      </c>
      <c r="H323" t="str">
        <f>TEXT(Table1[[#This Row],[Date]],"MMM")</f>
        <v>Jul</v>
      </c>
      <c r="I323">
        <f>MONTH(Table1[[#This Row],[Date]])</f>
        <v>7</v>
      </c>
      <c r="J323" t="str">
        <f>TEXT(Table1[[#This Row],[Date]],"ddd")</f>
        <v>Wed</v>
      </c>
      <c r="K323" s="2">
        <f>Table1[[#This Row],[Credit]]-Table1[[#This Row],[Debit]]</f>
        <v>-5</v>
      </c>
    </row>
    <row r="324" spans="1:11" x14ac:dyDescent="0.25">
      <c r="A324" s="1">
        <v>44398</v>
      </c>
      <c r="B324" t="s">
        <v>24</v>
      </c>
      <c r="C324" s="25">
        <v>176</v>
      </c>
      <c r="E324" t="s">
        <v>25</v>
      </c>
      <c r="F324" t="s">
        <v>20</v>
      </c>
      <c r="G324" t="s">
        <v>17</v>
      </c>
      <c r="H324" t="str">
        <f>TEXT(Table1[[#This Row],[Date]],"MMM")</f>
        <v>Jul</v>
      </c>
      <c r="I324">
        <f>MONTH(Table1[[#This Row],[Date]])</f>
        <v>7</v>
      </c>
      <c r="J324" t="str">
        <f>TEXT(Table1[[#This Row],[Date]],"ddd")</f>
        <v>Wed</v>
      </c>
      <c r="K324" s="2">
        <f>Table1[[#This Row],[Credit]]-Table1[[#This Row],[Debit]]</f>
        <v>-176</v>
      </c>
    </row>
    <row r="325" spans="1:11" x14ac:dyDescent="0.25">
      <c r="A325" s="1">
        <v>44399</v>
      </c>
      <c r="B325" t="s">
        <v>46</v>
      </c>
      <c r="C325" s="25">
        <v>43.1</v>
      </c>
      <c r="E325" t="s">
        <v>35</v>
      </c>
      <c r="F325" t="s">
        <v>16</v>
      </c>
      <c r="G325" t="s">
        <v>17</v>
      </c>
      <c r="H325" t="str">
        <f>TEXT(Table1[[#This Row],[Date]],"MMM")</f>
        <v>Jul</v>
      </c>
      <c r="I325">
        <f>MONTH(Table1[[#This Row],[Date]])</f>
        <v>7</v>
      </c>
      <c r="J325" t="str">
        <f>TEXT(Table1[[#This Row],[Date]],"ddd")</f>
        <v>Thu</v>
      </c>
      <c r="K325" s="2">
        <f>Table1[[#This Row],[Credit]]-Table1[[#This Row],[Debit]]</f>
        <v>-43.1</v>
      </c>
    </row>
    <row r="326" spans="1:11" x14ac:dyDescent="0.25">
      <c r="A326" s="1">
        <v>44400</v>
      </c>
      <c r="B326" t="s">
        <v>47</v>
      </c>
      <c r="C326" s="25">
        <v>18.2</v>
      </c>
      <c r="E326" t="s">
        <v>35</v>
      </c>
      <c r="F326" t="s">
        <v>16</v>
      </c>
      <c r="G326" t="s">
        <v>17</v>
      </c>
      <c r="H326" t="str">
        <f>TEXT(Table1[[#This Row],[Date]],"MMM")</f>
        <v>Jul</v>
      </c>
      <c r="I326">
        <f>MONTH(Table1[[#This Row],[Date]])</f>
        <v>7</v>
      </c>
      <c r="J326" t="str">
        <f>TEXT(Table1[[#This Row],[Date]],"ddd")</f>
        <v>Fri</v>
      </c>
      <c r="K326" s="2">
        <f>Table1[[#This Row],[Credit]]-Table1[[#This Row],[Debit]]</f>
        <v>-18.2</v>
      </c>
    </row>
    <row r="327" spans="1:11" x14ac:dyDescent="0.25">
      <c r="A327" s="1">
        <v>44401</v>
      </c>
      <c r="B327" t="s">
        <v>48</v>
      </c>
      <c r="C327" s="25">
        <v>55</v>
      </c>
      <c r="E327" t="s">
        <v>49</v>
      </c>
      <c r="F327" t="s">
        <v>50</v>
      </c>
      <c r="G327" t="s">
        <v>17</v>
      </c>
      <c r="H327" t="str">
        <f>TEXT(Table1[[#This Row],[Date]],"MMM")</f>
        <v>Jul</v>
      </c>
      <c r="I327">
        <f>MONTH(Table1[[#This Row],[Date]])</f>
        <v>7</v>
      </c>
      <c r="J327" t="str">
        <f>TEXT(Table1[[#This Row],[Date]],"ddd")</f>
        <v>Sat</v>
      </c>
      <c r="K327" s="2">
        <f>Table1[[#This Row],[Credit]]-Table1[[#This Row],[Debit]]</f>
        <v>-55</v>
      </c>
    </row>
    <row r="328" spans="1:11" x14ac:dyDescent="0.25">
      <c r="A328" s="1">
        <v>44401</v>
      </c>
      <c r="B328" t="s">
        <v>28</v>
      </c>
      <c r="C328" s="25">
        <v>68.800000000000011</v>
      </c>
      <c r="E328" t="s">
        <v>51</v>
      </c>
      <c r="F328" t="s">
        <v>23</v>
      </c>
      <c r="G328" t="s">
        <v>17</v>
      </c>
      <c r="H328" t="str">
        <f>TEXT(Table1[[#This Row],[Date]],"MMM")</f>
        <v>Jul</v>
      </c>
      <c r="I328">
        <f>MONTH(Table1[[#This Row],[Date]])</f>
        <v>7</v>
      </c>
      <c r="J328" t="str">
        <f>TEXT(Table1[[#This Row],[Date]],"ddd")</f>
        <v>Sat</v>
      </c>
      <c r="K328" s="2">
        <f>Table1[[#This Row],[Credit]]-Table1[[#This Row],[Debit]]</f>
        <v>-68.800000000000011</v>
      </c>
    </row>
    <row r="329" spans="1:11" x14ac:dyDescent="0.25">
      <c r="A329" s="1">
        <v>44401</v>
      </c>
      <c r="B329" t="s">
        <v>14</v>
      </c>
      <c r="C329" s="25">
        <v>5</v>
      </c>
      <c r="E329" t="s">
        <v>15</v>
      </c>
      <c r="F329" t="s">
        <v>16</v>
      </c>
      <c r="G329" t="s">
        <v>17</v>
      </c>
      <c r="H329" t="str">
        <f>TEXT(Table1[[#This Row],[Date]],"MMM")</f>
        <v>Jul</v>
      </c>
      <c r="I329">
        <f>MONTH(Table1[[#This Row],[Date]])</f>
        <v>7</v>
      </c>
      <c r="J329" t="str">
        <f>TEXT(Table1[[#This Row],[Date]],"ddd")</f>
        <v>Sat</v>
      </c>
      <c r="K329" s="2">
        <f>Table1[[#This Row],[Credit]]-Table1[[#This Row],[Debit]]</f>
        <v>-5</v>
      </c>
    </row>
    <row r="330" spans="1:11" x14ac:dyDescent="0.25">
      <c r="A330" s="1">
        <v>44402</v>
      </c>
      <c r="B330" t="s">
        <v>14</v>
      </c>
      <c r="C330" s="25">
        <v>5</v>
      </c>
      <c r="E330" t="s">
        <v>15</v>
      </c>
      <c r="F330" t="s">
        <v>16</v>
      </c>
      <c r="G330" t="s">
        <v>17</v>
      </c>
      <c r="H330" t="str">
        <f>TEXT(Table1[[#This Row],[Date]],"MMM")</f>
        <v>Jul</v>
      </c>
      <c r="I330">
        <f>MONTH(Table1[[#This Row],[Date]])</f>
        <v>7</v>
      </c>
      <c r="J330" t="str">
        <f>TEXT(Table1[[#This Row],[Date]],"ddd")</f>
        <v>Sun</v>
      </c>
      <c r="K330" s="2">
        <f>Table1[[#This Row],[Credit]]-Table1[[#This Row],[Debit]]</f>
        <v>-5</v>
      </c>
    </row>
    <row r="331" spans="1:11" x14ac:dyDescent="0.25">
      <c r="A331" s="1">
        <v>44403</v>
      </c>
      <c r="B331" t="s">
        <v>14</v>
      </c>
      <c r="C331" s="25">
        <v>5</v>
      </c>
      <c r="E331" t="s">
        <v>15</v>
      </c>
      <c r="F331" t="s">
        <v>16</v>
      </c>
      <c r="G331" t="s">
        <v>17</v>
      </c>
      <c r="H331" t="str">
        <f>TEXT(Table1[[#This Row],[Date]],"MMM")</f>
        <v>Jul</v>
      </c>
      <c r="I331">
        <f>MONTH(Table1[[#This Row],[Date]])</f>
        <v>7</v>
      </c>
      <c r="J331" t="str">
        <f>TEXT(Table1[[#This Row],[Date]],"ddd")</f>
        <v>Mon</v>
      </c>
      <c r="K331" s="2">
        <f>Table1[[#This Row],[Credit]]-Table1[[#This Row],[Debit]]</f>
        <v>-5</v>
      </c>
    </row>
    <row r="332" spans="1:11" x14ac:dyDescent="0.25">
      <c r="A332" s="1">
        <v>44404</v>
      </c>
      <c r="B332" t="s">
        <v>14</v>
      </c>
      <c r="C332" s="25">
        <v>5</v>
      </c>
      <c r="E332" t="s">
        <v>15</v>
      </c>
      <c r="F332" t="s">
        <v>16</v>
      </c>
      <c r="G332" t="s">
        <v>17</v>
      </c>
      <c r="H332" t="str">
        <f>TEXT(Table1[[#This Row],[Date]],"MMM")</f>
        <v>Jul</v>
      </c>
      <c r="I332">
        <f>MONTH(Table1[[#This Row],[Date]])</f>
        <v>7</v>
      </c>
      <c r="J332" t="str">
        <f>TEXT(Table1[[#This Row],[Date]],"ddd")</f>
        <v>Tue</v>
      </c>
      <c r="K332" s="2">
        <f>Table1[[#This Row],[Credit]]-Table1[[#This Row],[Debit]]</f>
        <v>-5</v>
      </c>
    </row>
    <row r="333" spans="1:11" x14ac:dyDescent="0.25">
      <c r="A333" s="1">
        <v>44405</v>
      </c>
      <c r="B333" t="s">
        <v>14</v>
      </c>
      <c r="C333" s="25">
        <v>5</v>
      </c>
      <c r="E333" t="s">
        <v>15</v>
      </c>
      <c r="F333" t="s">
        <v>16</v>
      </c>
      <c r="G333" t="s">
        <v>17</v>
      </c>
      <c r="H333" t="str">
        <f>TEXT(Table1[[#This Row],[Date]],"MMM")</f>
        <v>Jul</v>
      </c>
      <c r="I333">
        <f>MONTH(Table1[[#This Row],[Date]])</f>
        <v>7</v>
      </c>
      <c r="J333" t="str">
        <f>TEXT(Table1[[#This Row],[Date]],"ddd")</f>
        <v>Wed</v>
      </c>
      <c r="K333" s="2">
        <f>Table1[[#This Row],[Credit]]-Table1[[#This Row],[Debit]]</f>
        <v>-5</v>
      </c>
    </row>
    <row r="334" spans="1:11" x14ac:dyDescent="0.25">
      <c r="A334" s="1">
        <v>44405</v>
      </c>
      <c r="B334" t="s">
        <v>24</v>
      </c>
      <c r="C334" s="25">
        <v>193</v>
      </c>
      <c r="E334" t="s">
        <v>25</v>
      </c>
      <c r="F334" t="s">
        <v>20</v>
      </c>
      <c r="G334" t="s">
        <v>17</v>
      </c>
      <c r="H334" t="str">
        <f>TEXT(Table1[[#This Row],[Date]],"MMM")</f>
        <v>Jul</v>
      </c>
      <c r="I334">
        <f>MONTH(Table1[[#This Row],[Date]])</f>
        <v>7</v>
      </c>
      <c r="J334" t="str">
        <f>TEXT(Table1[[#This Row],[Date]],"ddd")</f>
        <v>Wed</v>
      </c>
      <c r="K334" s="2">
        <f>Table1[[#This Row],[Credit]]-Table1[[#This Row],[Debit]]</f>
        <v>-193</v>
      </c>
    </row>
    <row r="335" spans="1:11" x14ac:dyDescent="0.25">
      <c r="A335" s="1">
        <v>44406</v>
      </c>
      <c r="B335" t="s">
        <v>52</v>
      </c>
      <c r="C335" s="25">
        <v>130.80000000000001</v>
      </c>
      <c r="E335" t="s">
        <v>33</v>
      </c>
      <c r="F335" t="s">
        <v>31</v>
      </c>
      <c r="G335" t="s">
        <v>17</v>
      </c>
      <c r="H335" t="str">
        <f>TEXT(Table1[[#This Row],[Date]],"MMM")</f>
        <v>Jul</v>
      </c>
      <c r="I335">
        <f>MONTH(Table1[[#This Row],[Date]])</f>
        <v>7</v>
      </c>
      <c r="J335" t="str">
        <f>TEXT(Table1[[#This Row],[Date]],"ddd")</f>
        <v>Thu</v>
      </c>
      <c r="K335" s="2">
        <f>Table1[[#This Row],[Credit]]-Table1[[#This Row],[Debit]]</f>
        <v>-130.80000000000001</v>
      </c>
    </row>
    <row r="336" spans="1:11" x14ac:dyDescent="0.25">
      <c r="A336" s="1">
        <v>44406</v>
      </c>
      <c r="B336" t="s">
        <v>61</v>
      </c>
      <c r="C336" s="25">
        <v>181.39999999999998</v>
      </c>
      <c r="E336" t="s">
        <v>62</v>
      </c>
      <c r="F336" t="s">
        <v>31</v>
      </c>
      <c r="G336" t="s">
        <v>17</v>
      </c>
      <c r="H336" t="str">
        <f>TEXT(Table1[[#This Row],[Date]],"MMM")</f>
        <v>Jul</v>
      </c>
      <c r="I336">
        <f>MONTH(Table1[[#This Row],[Date]])</f>
        <v>7</v>
      </c>
      <c r="J336" t="str">
        <f>TEXT(Table1[[#This Row],[Date]],"ddd")</f>
        <v>Thu</v>
      </c>
      <c r="K336" s="2">
        <f>Table1[[#This Row],[Credit]]-Table1[[#This Row],[Debit]]</f>
        <v>-181.39999999999998</v>
      </c>
    </row>
    <row r="337" spans="1:11" x14ac:dyDescent="0.25">
      <c r="A337" s="1">
        <v>44407</v>
      </c>
      <c r="B337" t="s">
        <v>32</v>
      </c>
      <c r="C337" s="25">
        <v>151.19999999999999</v>
      </c>
      <c r="E337" t="s">
        <v>33</v>
      </c>
      <c r="F337" t="s">
        <v>31</v>
      </c>
      <c r="G337" t="s">
        <v>17</v>
      </c>
      <c r="H337" t="str">
        <f>TEXT(Table1[[#This Row],[Date]],"MMM")</f>
        <v>Jul</v>
      </c>
      <c r="I337">
        <f>MONTH(Table1[[#This Row],[Date]])</f>
        <v>7</v>
      </c>
      <c r="J337" t="str">
        <f>TEXT(Table1[[#This Row],[Date]],"ddd")</f>
        <v>Fri</v>
      </c>
      <c r="K337" s="2">
        <f>Table1[[#This Row],[Credit]]-Table1[[#This Row],[Debit]]</f>
        <v>-151.19999999999999</v>
      </c>
    </row>
    <row r="338" spans="1:11" x14ac:dyDescent="0.25">
      <c r="A338" s="1">
        <v>44407</v>
      </c>
      <c r="B338" t="s">
        <v>36</v>
      </c>
      <c r="C338" s="25">
        <v>29.300000000000004</v>
      </c>
      <c r="E338" t="s">
        <v>37</v>
      </c>
      <c r="F338" t="s">
        <v>23</v>
      </c>
      <c r="G338" t="s">
        <v>17</v>
      </c>
      <c r="H338" t="str">
        <f>TEXT(Table1[[#This Row],[Date]],"MMM")</f>
        <v>Jul</v>
      </c>
      <c r="I338">
        <f>MONTH(Table1[[#This Row],[Date]])</f>
        <v>7</v>
      </c>
      <c r="J338" t="str">
        <f>TEXT(Table1[[#This Row],[Date]],"ddd")</f>
        <v>Fri</v>
      </c>
      <c r="K338" s="2">
        <f>Table1[[#This Row],[Credit]]-Table1[[#This Row],[Debit]]</f>
        <v>-29.300000000000004</v>
      </c>
    </row>
    <row r="339" spans="1:11" x14ac:dyDescent="0.25">
      <c r="A339" s="1">
        <v>44407</v>
      </c>
      <c r="B339" t="s">
        <v>59</v>
      </c>
      <c r="C339" s="25">
        <v>15</v>
      </c>
      <c r="E339" t="s">
        <v>35</v>
      </c>
      <c r="F339" t="s">
        <v>16</v>
      </c>
      <c r="G339" t="s">
        <v>17</v>
      </c>
      <c r="H339" t="str">
        <f>TEXT(Table1[[#This Row],[Date]],"MMM")</f>
        <v>Jul</v>
      </c>
      <c r="I339">
        <f>MONTH(Table1[[#This Row],[Date]])</f>
        <v>7</v>
      </c>
      <c r="J339" t="str">
        <f>TEXT(Table1[[#This Row],[Date]],"ddd")</f>
        <v>Fri</v>
      </c>
      <c r="K339" s="2">
        <f>Table1[[#This Row],[Credit]]-Table1[[#This Row],[Debit]]</f>
        <v>-15</v>
      </c>
    </row>
    <row r="340" spans="1:11" x14ac:dyDescent="0.25">
      <c r="A340" s="1">
        <v>44408</v>
      </c>
      <c r="B340" t="s">
        <v>14</v>
      </c>
      <c r="C340" s="25">
        <v>5</v>
      </c>
      <c r="E340" t="s">
        <v>15</v>
      </c>
      <c r="F340" t="s">
        <v>16</v>
      </c>
      <c r="G340" t="s">
        <v>17</v>
      </c>
      <c r="H340" t="str">
        <f>TEXT(Table1[[#This Row],[Date]],"MMM")</f>
        <v>Jul</v>
      </c>
      <c r="I340">
        <f>MONTH(Table1[[#This Row],[Date]])</f>
        <v>7</v>
      </c>
      <c r="J340" t="str">
        <f>TEXT(Table1[[#This Row],[Date]],"ddd")</f>
        <v>Sat</v>
      </c>
      <c r="K340" s="2">
        <f>Table1[[#This Row],[Credit]]-Table1[[#This Row],[Debit]]</f>
        <v>-5</v>
      </c>
    </row>
    <row r="341" spans="1:11" x14ac:dyDescent="0.25">
      <c r="A341" s="1">
        <v>44410</v>
      </c>
      <c r="B341" t="s">
        <v>14</v>
      </c>
      <c r="C341" s="25">
        <v>5</v>
      </c>
      <c r="E341" t="s">
        <v>15</v>
      </c>
      <c r="F341" t="s">
        <v>16</v>
      </c>
      <c r="G341" t="s">
        <v>17</v>
      </c>
      <c r="H341" t="str">
        <f>TEXT(Table1[[#This Row],[Date]],"MMM")</f>
        <v>Aug</v>
      </c>
      <c r="I341">
        <f>MONTH(Table1[[#This Row],[Date]])</f>
        <v>8</v>
      </c>
      <c r="J341" t="str">
        <f>TEXT(Table1[[#This Row],[Date]],"ddd")</f>
        <v>Mon</v>
      </c>
      <c r="K341" s="2">
        <f>Table1[[#This Row],[Credit]]-Table1[[#This Row],[Debit]]</f>
        <v>-5</v>
      </c>
    </row>
    <row r="342" spans="1:11" x14ac:dyDescent="0.25">
      <c r="A342" s="1">
        <v>44410</v>
      </c>
      <c r="B342" t="s">
        <v>10</v>
      </c>
      <c r="D342" s="25">
        <v>5000</v>
      </c>
      <c r="E342" t="s">
        <v>11</v>
      </c>
      <c r="F342" t="s">
        <v>12</v>
      </c>
      <c r="G342" t="s">
        <v>13</v>
      </c>
      <c r="H342" t="str">
        <f>TEXT(Table1[[#This Row],[Date]],"MMM")</f>
        <v>Aug</v>
      </c>
      <c r="I342">
        <f>MONTH(Table1[[#This Row],[Date]])</f>
        <v>8</v>
      </c>
      <c r="J342" t="str">
        <f>TEXT(Table1[[#This Row],[Date]],"ddd")</f>
        <v>Mon</v>
      </c>
      <c r="K342" s="2">
        <f>Table1[[#This Row],[Credit]]-Table1[[#This Row],[Debit]]</f>
        <v>5000</v>
      </c>
    </row>
    <row r="343" spans="1:11" x14ac:dyDescent="0.25">
      <c r="A343" s="1">
        <v>44411</v>
      </c>
      <c r="B343" t="s">
        <v>14</v>
      </c>
      <c r="C343" s="25">
        <v>5</v>
      </c>
      <c r="E343" t="s">
        <v>15</v>
      </c>
      <c r="F343" t="s">
        <v>16</v>
      </c>
      <c r="G343" t="s">
        <v>17</v>
      </c>
      <c r="H343" t="str">
        <f>TEXT(Table1[[#This Row],[Date]],"MMM")</f>
        <v>Aug</v>
      </c>
      <c r="I343">
        <f>MONTH(Table1[[#This Row],[Date]])</f>
        <v>8</v>
      </c>
      <c r="J343" t="str">
        <f>TEXT(Table1[[#This Row],[Date]],"ddd")</f>
        <v>Tue</v>
      </c>
      <c r="K343" s="2">
        <f>Table1[[#This Row],[Credit]]-Table1[[#This Row],[Debit]]</f>
        <v>-5</v>
      </c>
    </row>
    <row r="344" spans="1:11" x14ac:dyDescent="0.25">
      <c r="A344" s="1">
        <v>44413</v>
      </c>
      <c r="B344" t="s">
        <v>18</v>
      </c>
      <c r="C344" s="25">
        <v>900</v>
      </c>
      <c r="E344" t="s">
        <v>19</v>
      </c>
      <c r="F344" t="s">
        <v>20</v>
      </c>
      <c r="G344" t="s">
        <v>17</v>
      </c>
      <c r="H344" t="str">
        <f>TEXT(Table1[[#This Row],[Date]],"MMM")</f>
        <v>Aug</v>
      </c>
      <c r="I344">
        <f>MONTH(Table1[[#This Row],[Date]])</f>
        <v>8</v>
      </c>
      <c r="J344" t="str">
        <f>TEXT(Table1[[#This Row],[Date]],"ddd")</f>
        <v>Thu</v>
      </c>
      <c r="K344" s="2">
        <f>Table1[[#This Row],[Credit]]-Table1[[#This Row],[Debit]]</f>
        <v>-900</v>
      </c>
    </row>
    <row r="345" spans="1:11" x14ac:dyDescent="0.25">
      <c r="A345" s="1">
        <v>44413</v>
      </c>
      <c r="B345" t="s">
        <v>21</v>
      </c>
      <c r="C345" s="25">
        <v>150</v>
      </c>
      <c r="E345" t="s">
        <v>22</v>
      </c>
      <c r="F345" t="s">
        <v>23</v>
      </c>
      <c r="G345" t="s">
        <v>17</v>
      </c>
      <c r="H345" t="str">
        <f>TEXT(Table1[[#This Row],[Date]],"MMM")</f>
        <v>Aug</v>
      </c>
      <c r="I345">
        <f>MONTH(Table1[[#This Row],[Date]])</f>
        <v>8</v>
      </c>
      <c r="J345" t="str">
        <f>TEXT(Table1[[#This Row],[Date]],"ddd")</f>
        <v>Thu</v>
      </c>
      <c r="K345" s="2">
        <f>Table1[[#This Row],[Credit]]-Table1[[#This Row],[Debit]]</f>
        <v>-150</v>
      </c>
    </row>
    <row r="346" spans="1:11" x14ac:dyDescent="0.25">
      <c r="A346" s="1">
        <v>44413</v>
      </c>
      <c r="B346" t="s">
        <v>14</v>
      </c>
      <c r="C346" s="25">
        <v>5</v>
      </c>
      <c r="E346" t="s">
        <v>15</v>
      </c>
      <c r="F346" t="s">
        <v>16</v>
      </c>
      <c r="G346" t="s">
        <v>17</v>
      </c>
      <c r="H346" t="str">
        <f>TEXT(Table1[[#This Row],[Date]],"MMM")</f>
        <v>Aug</v>
      </c>
      <c r="I346">
        <f>MONTH(Table1[[#This Row],[Date]])</f>
        <v>8</v>
      </c>
      <c r="J346" t="str">
        <f>TEXT(Table1[[#This Row],[Date]],"ddd")</f>
        <v>Thu</v>
      </c>
      <c r="K346" s="2">
        <f>Table1[[#This Row],[Credit]]-Table1[[#This Row],[Debit]]</f>
        <v>-5</v>
      </c>
    </row>
    <row r="347" spans="1:11" x14ac:dyDescent="0.25">
      <c r="A347" s="1">
        <v>44413</v>
      </c>
      <c r="B347" t="s">
        <v>14</v>
      </c>
      <c r="C347" s="25">
        <v>5</v>
      </c>
      <c r="E347" t="s">
        <v>15</v>
      </c>
      <c r="F347" t="s">
        <v>16</v>
      </c>
      <c r="G347" t="s">
        <v>17</v>
      </c>
      <c r="H347" t="str">
        <f>TEXT(Table1[[#This Row],[Date]],"MMM")</f>
        <v>Aug</v>
      </c>
      <c r="I347">
        <f>MONTH(Table1[[#This Row],[Date]])</f>
        <v>8</v>
      </c>
      <c r="J347" t="str">
        <f>TEXT(Table1[[#This Row],[Date]],"ddd")</f>
        <v>Thu</v>
      </c>
      <c r="K347" s="2">
        <f>Table1[[#This Row],[Credit]]-Table1[[#This Row],[Debit]]</f>
        <v>-5</v>
      </c>
    </row>
    <row r="348" spans="1:11" x14ac:dyDescent="0.25">
      <c r="A348" s="1">
        <v>44414</v>
      </c>
      <c r="B348" t="s">
        <v>14</v>
      </c>
      <c r="C348" s="25">
        <v>5</v>
      </c>
      <c r="E348" t="s">
        <v>15</v>
      </c>
      <c r="F348" t="s">
        <v>16</v>
      </c>
      <c r="G348" t="s">
        <v>17</v>
      </c>
      <c r="H348" t="str">
        <f>TEXT(Table1[[#This Row],[Date]],"MMM")</f>
        <v>Aug</v>
      </c>
      <c r="I348">
        <f>MONTH(Table1[[#This Row],[Date]])</f>
        <v>8</v>
      </c>
      <c r="J348" t="str">
        <f>TEXT(Table1[[#This Row],[Date]],"ddd")</f>
        <v>Fri</v>
      </c>
      <c r="K348" s="2">
        <f>Table1[[#This Row],[Credit]]-Table1[[#This Row],[Debit]]</f>
        <v>-5</v>
      </c>
    </row>
    <row r="349" spans="1:11" x14ac:dyDescent="0.25">
      <c r="A349" s="1">
        <v>44415</v>
      </c>
      <c r="B349" t="s">
        <v>14</v>
      </c>
      <c r="C349" s="25">
        <v>5</v>
      </c>
      <c r="E349" t="s">
        <v>15</v>
      </c>
      <c r="F349" t="s">
        <v>16</v>
      </c>
      <c r="G349" t="s">
        <v>17</v>
      </c>
      <c r="H349" t="str">
        <f>TEXT(Table1[[#This Row],[Date]],"MMM")</f>
        <v>Aug</v>
      </c>
      <c r="I349">
        <f>MONTH(Table1[[#This Row],[Date]])</f>
        <v>8</v>
      </c>
      <c r="J349" t="str">
        <f>TEXT(Table1[[#This Row],[Date]],"ddd")</f>
        <v>Sat</v>
      </c>
      <c r="K349" s="2">
        <f>Table1[[#This Row],[Credit]]-Table1[[#This Row],[Debit]]</f>
        <v>-5</v>
      </c>
    </row>
    <row r="350" spans="1:11" x14ac:dyDescent="0.25">
      <c r="A350" s="1">
        <v>44415</v>
      </c>
      <c r="B350" t="s">
        <v>24</v>
      </c>
      <c r="C350" s="25">
        <v>137</v>
      </c>
      <c r="E350" t="s">
        <v>25</v>
      </c>
      <c r="F350" t="s">
        <v>20</v>
      </c>
      <c r="G350" t="s">
        <v>17</v>
      </c>
      <c r="H350" t="str">
        <f>TEXT(Table1[[#This Row],[Date]],"MMM")</f>
        <v>Aug</v>
      </c>
      <c r="I350">
        <f>MONTH(Table1[[#This Row],[Date]])</f>
        <v>8</v>
      </c>
      <c r="J350" t="str">
        <f>TEXT(Table1[[#This Row],[Date]],"ddd")</f>
        <v>Sat</v>
      </c>
      <c r="K350" s="2">
        <f>Table1[[#This Row],[Credit]]-Table1[[#This Row],[Debit]]</f>
        <v>-137</v>
      </c>
    </row>
    <row r="351" spans="1:11" x14ac:dyDescent="0.25">
      <c r="A351" s="1">
        <v>44418</v>
      </c>
      <c r="B351" t="s">
        <v>26</v>
      </c>
      <c r="C351" s="25">
        <v>57</v>
      </c>
      <c r="E351" t="s">
        <v>27</v>
      </c>
      <c r="F351" t="s">
        <v>20</v>
      </c>
      <c r="G351" t="s">
        <v>17</v>
      </c>
      <c r="H351" t="str">
        <f>TEXT(Table1[[#This Row],[Date]],"MMM")</f>
        <v>Aug</v>
      </c>
      <c r="I351">
        <f>MONTH(Table1[[#This Row],[Date]])</f>
        <v>8</v>
      </c>
      <c r="J351" t="str">
        <f>TEXT(Table1[[#This Row],[Date]],"ddd")</f>
        <v>Tue</v>
      </c>
      <c r="K351" s="2">
        <f>Table1[[#This Row],[Credit]]-Table1[[#This Row],[Debit]]</f>
        <v>-57</v>
      </c>
    </row>
    <row r="352" spans="1:11" x14ac:dyDescent="0.25">
      <c r="A352" s="1">
        <v>44418</v>
      </c>
      <c r="B352" t="s">
        <v>14</v>
      </c>
      <c r="C352" s="25">
        <v>5</v>
      </c>
      <c r="E352" t="s">
        <v>15</v>
      </c>
      <c r="F352" t="s">
        <v>16</v>
      </c>
      <c r="G352" t="s">
        <v>17</v>
      </c>
      <c r="H352" t="str">
        <f>TEXT(Table1[[#This Row],[Date]],"MMM")</f>
        <v>Aug</v>
      </c>
      <c r="I352">
        <f>MONTH(Table1[[#This Row],[Date]])</f>
        <v>8</v>
      </c>
      <c r="J352" t="str">
        <f>TEXT(Table1[[#This Row],[Date]],"ddd")</f>
        <v>Tue</v>
      </c>
      <c r="K352" s="2">
        <f>Table1[[#This Row],[Credit]]-Table1[[#This Row],[Debit]]</f>
        <v>-5</v>
      </c>
    </row>
    <row r="353" spans="1:11" x14ac:dyDescent="0.25">
      <c r="A353" s="1">
        <v>44419</v>
      </c>
      <c r="B353" t="s">
        <v>14</v>
      </c>
      <c r="C353" s="25">
        <v>5</v>
      </c>
      <c r="E353" t="s">
        <v>15</v>
      </c>
      <c r="F353" t="s">
        <v>16</v>
      </c>
      <c r="G353" t="s">
        <v>17</v>
      </c>
      <c r="H353" t="str">
        <f>TEXT(Table1[[#This Row],[Date]],"MMM")</f>
        <v>Aug</v>
      </c>
      <c r="I353">
        <f>MONTH(Table1[[#This Row],[Date]])</f>
        <v>8</v>
      </c>
      <c r="J353" t="str">
        <f>TEXT(Table1[[#This Row],[Date]],"ddd")</f>
        <v>Wed</v>
      </c>
      <c r="K353" s="2">
        <f>Table1[[#This Row],[Credit]]-Table1[[#This Row],[Debit]]</f>
        <v>-5</v>
      </c>
    </row>
    <row r="354" spans="1:11" x14ac:dyDescent="0.25">
      <c r="A354" s="1">
        <v>44420</v>
      </c>
      <c r="B354" t="s">
        <v>28</v>
      </c>
      <c r="C354" s="25">
        <v>84.199999999999989</v>
      </c>
      <c r="E354" t="s">
        <v>51</v>
      </c>
      <c r="F354" t="s">
        <v>23</v>
      </c>
      <c r="G354" t="s">
        <v>17</v>
      </c>
      <c r="H354" t="str">
        <f>TEXT(Table1[[#This Row],[Date]],"MMM")</f>
        <v>Aug</v>
      </c>
      <c r="I354">
        <f>MONTH(Table1[[#This Row],[Date]])</f>
        <v>8</v>
      </c>
      <c r="J354" t="str">
        <f>TEXT(Table1[[#This Row],[Date]],"ddd")</f>
        <v>Thu</v>
      </c>
      <c r="K354" s="2">
        <f>Table1[[#This Row],[Credit]]-Table1[[#This Row],[Debit]]</f>
        <v>-84.199999999999989</v>
      </c>
    </row>
    <row r="355" spans="1:11" x14ac:dyDescent="0.25">
      <c r="A355" s="1">
        <v>44420</v>
      </c>
      <c r="B355" t="s">
        <v>14</v>
      </c>
      <c r="C355" s="25">
        <v>5</v>
      </c>
      <c r="E355" t="s">
        <v>15</v>
      </c>
      <c r="F355" t="s">
        <v>16</v>
      </c>
      <c r="G355" t="s">
        <v>17</v>
      </c>
      <c r="H355" t="str">
        <f>TEXT(Table1[[#This Row],[Date]],"MMM")</f>
        <v>Aug</v>
      </c>
      <c r="I355">
        <f>MONTH(Table1[[#This Row],[Date]])</f>
        <v>8</v>
      </c>
      <c r="J355" t="str">
        <f>TEXT(Table1[[#This Row],[Date]],"ddd")</f>
        <v>Thu</v>
      </c>
      <c r="K355" s="2">
        <f>Table1[[#This Row],[Credit]]-Table1[[#This Row],[Debit]]</f>
        <v>-5</v>
      </c>
    </row>
    <row r="356" spans="1:11" x14ac:dyDescent="0.25">
      <c r="A356" s="1">
        <v>44421</v>
      </c>
      <c r="B356" t="s">
        <v>14</v>
      </c>
      <c r="C356" s="25">
        <v>5</v>
      </c>
      <c r="E356" t="s">
        <v>15</v>
      </c>
      <c r="F356" t="s">
        <v>16</v>
      </c>
      <c r="G356" t="s">
        <v>17</v>
      </c>
      <c r="H356" t="str">
        <f>TEXT(Table1[[#This Row],[Date]],"MMM")</f>
        <v>Aug</v>
      </c>
      <c r="I356">
        <f>MONTH(Table1[[#This Row],[Date]])</f>
        <v>8</v>
      </c>
      <c r="J356" t="str">
        <f>TEXT(Table1[[#This Row],[Date]],"ddd")</f>
        <v>Fri</v>
      </c>
      <c r="K356" s="2">
        <f>Table1[[#This Row],[Credit]]-Table1[[#This Row],[Debit]]</f>
        <v>-5</v>
      </c>
    </row>
    <row r="357" spans="1:11" x14ac:dyDescent="0.25">
      <c r="A357" s="1">
        <v>44422</v>
      </c>
      <c r="B357" t="s">
        <v>24</v>
      </c>
      <c r="C357" s="25">
        <v>142.1</v>
      </c>
      <c r="E357" t="s">
        <v>25</v>
      </c>
      <c r="F357" t="s">
        <v>20</v>
      </c>
      <c r="G357" t="s">
        <v>17</v>
      </c>
      <c r="H357" t="str">
        <f>TEXT(Table1[[#This Row],[Date]],"MMM")</f>
        <v>Aug</v>
      </c>
      <c r="I357">
        <f>MONTH(Table1[[#This Row],[Date]])</f>
        <v>8</v>
      </c>
      <c r="J357" t="str">
        <f>TEXT(Table1[[#This Row],[Date]],"ddd")</f>
        <v>Sat</v>
      </c>
      <c r="K357" s="2">
        <f>Table1[[#This Row],[Credit]]-Table1[[#This Row],[Debit]]</f>
        <v>-142.1</v>
      </c>
    </row>
    <row r="358" spans="1:11" x14ac:dyDescent="0.25">
      <c r="A358" s="1">
        <v>44422</v>
      </c>
      <c r="B358" t="s">
        <v>14</v>
      </c>
      <c r="C358" s="25">
        <v>5</v>
      </c>
      <c r="E358" t="s">
        <v>15</v>
      </c>
      <c r="F358" t="s">
        <v>16</v>
      </c>
      <c r="G358" t="s">
        <v>17</v>
      </c>
      <c r="H358" t="str">
        <f>TEXT(Table1[[#This Row],[Date]],"MMM")</f>
        <v>Aug</v>
      </c>
      <c r="I358">
        <f>MONTH(Table1[[#This Row],[Date]])</f>
        <v>8</v>
      </c>
      <c r="J358" t="str">
        <f>TEXT(Table1[[#This Row],[Date]],"ddd")</f>
        <v>Sat</v>
      </c>
      <c r="K358" s="2">
        <f>Table1[[#This Row],[Credit]]-Table1[[#This Row],[Debit]]</f>
        <v>-5</v>
      </c>
    </row>
    <row r="359" spans="1:11" x14ac:dyDescent="0.25">
      <c r="A359" s="1">
        <v>44423</v>
      </c>
      <c r="B359" t="s">
        <v>14</v>
      </c>
      <c r="C359" s="25">
        <v>5</v>
      </c>
      <c r="E359" t="s">
        <v>15</v>
      </c>
      <c r="F359" t="s">
        <v>16</v>
      </c>
      <c r="G359" t="s">
        <v>17</v>
      </c>
      <c r="H359" t="str">
        <f>TEXT(Table1[[#This Row],[Date]],"MMM")</f>
        <v>Aug</v>
      </c>
      <c r="I359">
        <f>MONTH(Table1[[#This Row],[Date]])</f>
        <v>8</v>
      </c>
      <c r="J359" t="str">
        <f>TEXT(Table1[[#This Row],[Date]],"ddd")</f>
        <v>Sun</v>
      </c>
      <c r="K359" s="2">
        <f>Table1[[#This Row],[Credit]]-Table1[[#This Row],[Debit]]</f>
        <v>-5</v>
      </c>
    </row>
    <row r="360" spans="1:11" x14ac:dyDescent="0.25">
      <c r="A360" s="1">
        <v>44423</v>
      </c>
      <c r="B360" t="s">
        <v>29</v>
      </c>
      <c r="C360" s="25">
        <v>46.8</v>
      </c>
      <c r="E360" t="s">
        <v>30</v>
      </c>
      <c r="F360" t="s">
        <v>31</v>
      </c>
      <c r="G360" t="s">
        <v>17</v>
      </c>
      <c r="H360" t="str">
        <f>TEXT(Table1[[#This Row],[Date]],"MMM")</f>
        <v>Aug</v>
      </c>
      <c r="I360">
        <f>MONTH(Table1[[#This Row],[Date]])</f>
        <v>8</v>
      </c>
      <c r="J360" t="str">
        <f>TEXT(Table1[[#This Row],[Date]],"ddd")</f>
        <v>Sun</v>
      </c>
      <c r="K360" s="2">
        <f>Table1[[#This Row],[Credit]]-Table1[[#This Row],[Debit]]</f>
        <v>-46.8</v>
      </c>
    </row>
    <row r="361" spans="1:11" x14ac:dyDescent="0.25">
      <c r="A361" s="1">
        <v>44423</v>
      </c>
      <c r="B361" t="s">
        <v>32</v>
      </c>
      <c r="C361" s="25">
        <v>104.70000000000002</v>
      </c>
      <c r="E361" t="s">
        <v>33</v>
      </c>
      <c r="F361" t="s">
        <v>31</v>
      </c>
      <c r="G361" t="s">
        <v>17</v>
      </c>
      <c r="H361" t="str">
        <f>TEXT(Table1[[#This Row],[Date]],"MMM")</f>
        <v>Aug</v>
      </c>
      <c r="I361">
        <f>MONTH(Table1[[#This Row],[Date]])</f>
        <v>8</v>
      </c>
      <c r="J361" t="str">
        <f>TEXT(Table1[[#This Row],[Date]],"ddd")</f>
        <v>Sun</v>
      </c>
      <c r="K361" s="2">
        <f>Table1[[#This Row],[Credit]]-Table1[[#This Row],[Debit]]</f>
        <v>-104.70000000000002</v>
      </c>
    </row>
    <row r="362" spans="1:11" x14ac:dyDescent="0.25">
      <c r="A362" s="1">
        <v>44423</v>
      </c>
      <c r="B362" t="s">
        <v>34</v>
      </c>
      <c r="C362" s="25">
        <v>59.1</v>
      </c>
      <c r="E362" t="s">
        <v>35</v>
      </c>
      <c r="F362" t="s">
        <v>16</v>
      </c>
      <c r="G362" t="s">
        <v>17</v>
      </c>
      <c r="H362" t="str">
        <f>TEXT(Table1[[#This Row],[Date]],"MMM")</f>
        <v>Aug</v>
      </c>
      <c r="I362">
        <f>MONTH(Table1[[#This Row],[Date]])</f>
        <v>8</v>
      </c>
      <c r="J362" t="str">
        <f>TEXT(Table1[[#This Row],[Date]],"ddd")</f>
        <v>Sun</v>
      </c>
      <c r="K362" s="2">
        <f>Table1[[#This Row],[Credit]]-Table1[[#This Row],[Debit]]</f>
        <v>-59.1</v>
      </c>
    </row>
    <row r="363" spans="1:11" x14ac:dyDescent="0.25">
      <c r="A363" s="1">
        <v>44424</v>
      </c>
      <c r="B363" t="s">
        <v>36</v>
      </c>
      <c r="C363" s="25">
        <v>35.1</v>
      </c>
      <c r="E363" t="s">
        <v>37</v>
      </c>
      <c r="F363" t="s">
        <v>23</v>
      </c>
      <c r="G363" t="s">
        <v>17</v>
      </c>
      <c r="H363" t="str">
        <f>TEXT(Table1[[#This Row],[Date]],"MMM")</f>
        <v>Aug</v>
      </c>
      <c r="I363">
        <f>MONTH(Table1[[#This Row],[Date]])</f>
        <v>8</v>
      </c>
      <c r="J363" t="str">
        <f>TEXT(Table1[[#This Row],[Date]],"ddd")</f>
        <v>Mon</v>
      </c>
      <c r="K363" s="2">
        <f>Table1[[#This Row],[Credit]]-Table1[[#This Row],[Debit]]</f>
        <v>-35.1</v>
      </c>
    </row>
    <row r="364" spans="1:11" x14ac:dyDescent="0.25">
      <c r="A364" s="1">
        <v>44425</v>
      </c>
      <c r="B364" t="s">
        <v>38</v>
      </c>
      <c r="D364" s="25">
        <v>800</v>
      </c>
      <c r="E364" t="s">
        <v>39</v>
      </c>
      <c r="F364" t="s">
        <v>40</v>
      </c>
      <c r="G364" t="s">
        <v>13</v>
      </c>
      <c r="H364" t="str">
        <f>TEXT(Table1[[#This Row],[Date]],"MMM")</f>
        <v>Aug</v>
      </c>
      <c r="I364">
        <f>MONTH(Table1[[#This Row],[Date]])</f>
        <v>8</v>
      </c>
      <c r="J364" t="str">
        <f>TEXT(Table1[[#This Row],[Date]],"ddd")</f>
        <v>Tue</v>
      </c>
      <c r="K364" s="2">
        <f>Table1[[#This Row],[Credit]]-Table1[[#This Row],[Debit]]</f>
        <v>800</v>
      </c>
    </row>
    <row r="365" spans="1:11" x14ac:dyDescent="0.25">
      <c r="A365" s="1">
        <v>44425</v>
      </c>
      <c r="B365" t="s">
        <v>14</v>
      </c>
      <c r="C365" s="25">
        <v>5</v>
      </c>
      <c r="E365" t="s">
        <v>15</v>
      </c>
      <c r="F365" t="s">
        <v>16</v>
      </c>
      <c r="G365" t="s">
        <v>17</v>
      </c>
      <c r="H365" t="str">
        <f>TEXT(Table1[[#This Row],[Date]],"MMM")</f>
        <v>Aug</v>
      </c>
      <c r="I365">
        <f>MONTH(Table1[[#This Row],[Date]])</f>
        <v>8</v>
      </c>
      <c r="J365" t="str">
        <f>TEXT(Table1[[#This Row],[Date]],"ddd")</f>
        <v>Tue</v>
      </c>
      <c r="K365" s="2">
        <f>Table1[[#This Row],[Credit]]-Table1[[#This Row],[Debit]]</f>
        <v>-5</v>
      </c>
    </row>
    <row r="366" spans="1:11" x14ac:dyDescent="0.25">
      <c r="A366" s="1">
        <v>44426</v>
      </c>
      <c r="B366" t="s">
        <v>14</v>
      </c>
      <c r="C366" s="25">
        <v>5</v>
      </c>
      <c r="E366" t="s">
        <v>15</v>
      </c>
      <c r="F366" t="s">
        <v>16</v>
      </c>
      <c r="G366" t="s">
        <v>17</v>
      </c>
      <c r="H366" t="str">
        <f>TEXT(Table1[[#This Row],[Date]],"MMM")</f>
        <v>Aug</v>
      </c>
      <c r="I366">
        <f>MONTH(Table1[[#This Row],[Date]])</f>
        <v>8</v>
      </c>
      <c r="J366" t="str">
        <f>TEXT(Table1[[#This Row],[Date]],"ddd")</f>
        <v>Wed</v>
      </c>
      <c r="K366" s="2">
        <f>Table1[[#This Row],[Credit]]-Table1[[#This Row],[Debit]]</f>
        <v>-5</v>
      </c>
    </row>
    <row r="367" spans="1:11" x14ac:dyDescent="0.25">
      <c r="A367" s="1">
        <v>44426</v>
      </c>
      <c r="B367" t="s">
        <v>42</v>
      </c>
      <c r="C367" s="25">
        <v>40</v>
      </c>
      <c r="E367" t="s">
        <v>42</v>
      </c>
      <c r="F367" t="s">
        <v>20</v>
      </c>
      <c r="G367" t="s">
        <v>17</v>
      </c>
      <c r="H367" t="str">
        <f>TEXT(Table1[[#This Row],[Date]],"MMM")</f>
        <v>Aug</v>
      </c>
      <c r="I367">
        <f>MONTH(Table1[[#This Row],[Date]])</f>
        <v>8</v>
      </c>
      <c r="J367" t="str">
        <f>TEXT(Table1[[#This Row],[Date]],"ddd")</f>
        <v>Wed</v>
      </c>
      <c r="K367" s="2">
        <f>Table1[[#This Row],[Credit]]-Table1[[#This Row],[Debit]]</f>
        <v>-40</v>
      </c>
    </row>
    <row r="368" spans="1:11" x14ac:dyDescent="0.25">
      <c r="A368" s="1">
        <v>44427</v>
      </c>
      <c r="B368" t="s">
        <v>43</v>
      </c>
      <c r="C368" s="25">
        <v>52.1</v>
      </c>
      <c r="E368" t="s">
        <v>44</v>
      </c>
      <c r="F368" t="s">
        <v>31</v>
      </c>
      <c r="G368" t="s">
        <v>17</v>
      </c>
      <c r="H368" t="str">
        <f>TEXT(Table1[[#This Row],[Date]],"MMM")</f>
        <v>Aug</v>
      </c>
      <c r="I368">
        <f>MONTH(Table1[[#This Row],[Date]])</f>
        <v>8</v>
      </c>
      <c r="J368" t="str">
        <f>TEXT(Table1[[#This Row],[Date]],"ddd")</f>
        <v>Thu</v>
      </c>
      <c r="K368" s="2">
        <f>Table1[[#This Row],[Credit]]-Table1[[#This Row],[Debit]]</f>
        <v>-52.1</v>
      </c>
    </row>
    <row r="369" spans="1:11" x14ac:dyDescent="0.25">
      <c r="A369" s="1">
        <v>44427</v>
      </c>
      <c r="B369" t="s">
        <v>45</v>
      </c>
      <c r="C369" s="25">
        <v>35</v>
      </c>
      <c r="E369" t="s">
        <v>30</v>
      </c>
      <c r="F369" t="s">
        <v>31</v>
      </c>
      <c r="G369" t="s">
        <v>17</v>
      </c>
      <c r="H369" t="str">
        <f>TEXT(Table1[[#This Row],[Date]],"MMM")</f>
        <v>Aug</v>
      </c>
      <c r="I369">
        <f>MONTH(Table1[[#This Row],[Date]])</f>
        <v>8</v>
      </c>
      <c r="J369" t="str">
        <f>TEXT(Table1[[#This Row],[Date]],"ddd")</f>
        <v>Thu</v>
      </c>
      <c r="K369" s="2">
        <f>Table1[[#This Row],[Credit]]-Table1[[#This Row],[Debit]]</f>
        <v>-35</v>
      </c>
    </row>
    <row r="370" spans="1:11" x14ac:dyDescent="0.25">
      <c r="A370" s="1">
        <v>44427</v>
      </c>
      <c r="B370" t="s">
        <v>14</v>
      </c>
      <c r="C370" s="25">
        <v>5</v>
      </c>
      <c r="E370" t="s">
        <v>15</v>
      </c>
      <c r="F370" t="s">
        <v>16</v>
      </c>
      <c r="G370" t="s">
        <v>17</v>
      </c>
      <c r="H370" t="str">
        <f>TEXT(Table1[[#This Row],[Date]],"MMM")</f>
        <v>Aug</v>
      </c>
      <c r="I370">
        <f>MONTH(Table1[[#This Row],[Date]])</f>
        <v>8</v>
      </c>
      <c r="J370" t="str">
        <f>TEXT(Table1[[#This Row],[Date]],"ddd")</f>
        <v>Thu</v>
      </c>
      <c r="K370" s="2">
        <f>Table1[[#This Row],[Credit]]-Table1[[#This Row],[Debit]]</f>
        <v>-5</v>
      </c>
    </row>
    <row r="371" spans="1:11" x14ac:dyDescent="0.25">
      <c r="A371" s="1">
        <v>44428</v>
      </c>
      <c r="B371" t="s">
        <v>14</v>
      </c>
      <c r="C371" s="25">
        <v>5</v>
      </c>
      <c r="E371" t="s">
        <v>15</v>
      </c>
      <c r="F371" t="s">
        <v>16</v>
      </c>
      <c r="G371" t="s">
        <v>17</v>
      </c>
      <c r="H371" t="str">
        <f>TEXT(Table1[[#This Row],[Date]],"MMM")</f>
        <v>Aug</v>
      </c>
      <c r="I371">
        <f>MONTH(Table1[[#This Row],[Date]])</f>
        <v>8</v>
      </c>
      <c r="J371" t="str">
        <f>TEXT(Table1[[#This Row],[Date]],"ddd")</f>
        <v>Fri</v>
      </c>
      <c r="K371" s="2">
        <f>Table1[[#This Row],[Credit]]-Table1[[#This Row],[Debit]]</f>
        <v>-5</v>
      </c>
    </row>
    <row r="372" spans="1:11" x14ac:dyDescent="0.25">
      <c r="A372" s="1">
        <v>44429</v>
      </c>
      <c r="B372" t="s">
        <v>14</v>
      </c>
      <c r="C372" s="25">
        <v>5</v>
      </c>
      <c r="E372" t="s">
        <v>15</v>
      </c>
      <c r="F372" t="s">
        <v>16</v>
      </c>
      <c r="G372" t="s">
        <v>17</v>
      </c>
      <c r="H372" t="str">
        <f>TEXT(Table1[[#This Row],[Date]],"MMM")</f>
        <v>Aug</v>
      </c>
      <c r="I372">
        <f>MONTH(Table1[[#This Row],[Date]])</f>
        <v>8</v>
      </c>
      <c r="J372" t="str">
        <f>TEXT(Table1[[#This Row],[Date]],"ddd")</f>
        <v>Sat</v>
      </c>
      <c r="K372" s="2">
        <f>Table1[[#This Row],[Credit]]-Table1[[#This Row],[Debit]]</f>
        <v>-5</v>
      </c>
    </row>
    <row r="373" spans="1:11" x14ac:dyDescent="0.25">
      <c r="A373" s="1">
        <v>44429</v>
      </c>
      <c r="B373" t="s">
        <v>24</v>
      </c>
      <c r="C373" s="25">
        <v>177</v>
      </c>
      <c r="E373" t="s">
        <v>25</v>
      </c>
      <c r="F373" t="s">
        <v>20</v>
      </c>
      <c r="G373" t="s">
        <v>17</v>
      </c>
      <c r="H373" t="str">
        <f>TEXT(Table1[[#This Row],[Date]],"MMM")</f>
        <v>Aug</v>
      </c>
      <c r="I373">
        <f>MONTH(Table1[[#This Row],[Date]])</f>
        <v>8</v>
      </c>
      <c r="J373" t="str">
        <f>TEXT(Table1[[#This Row],[Date]],"ddd")</f>
        <v>Sat</v>
      </c>
      <c r="K373" s="2">
        <f>Table1[[#This Row],[Credit]]-Table1[[#This Row],[Debit]]</f>
        <v>-177</v>
      </c>
    </row>
    <row r="374" spans="1:11" x14ac:dyDescent="0.25">
      <c r="A374" s="1">
        <v>44430</v>
      </c>
      <c r="B374" t="s">
        <v>46</v>
      </c>
      <c r="C374" s="25">
        <v>44.2</v>
      </c>
      <c r="E374" t="s">
        <v>35</v>
      </c>
      <c r="F374" t="s">
        <v>16</v>
      </c>
      <c r="G374" t="s">
        <v>17</v>
      </c>
      <c r="H374" t="str">
        <f>TEXT(Table1[[#This Row],[Date]],"MMM")</f>
        <v>Aug</v>
      </c>
      <c r="I374">
        <f>MONTH(Table1[[#This Row],[Date]])</f>
        <v>8</v>
      </c>
      <c r="J374" t="str">
        <f>TEXT(Table1[[#This Row],[Date]],"ddd")</f>
        <v>Sun</v>
      </c>
      <c r="K374" s="2">
        <f>Table1[[#This Row],[Credit]]-Table1[[#This Row],[Debit]]</f>
        <v>-44.2</v>
      </c>
    </row>
    <row r="375" spans="1:11" x14ac:dyDescent="0.25">
      <c r="A375" s="1">
        <v>44431</v>
      </c>
      <c r="B375" t="s">
        <v>47</v>
      </c>
      <c r="C375" s="25">
        <v>19.2</v>
      </c>
      <c r="E375" t="s">
        <v>35</v>
      </c>
      <c r="F375" t="s">
        <v>16</v>
      </c>
      <c r="G375" t="s">
        <v>17</v>
      </c>
      <c r="H375" t="str">
        <f>TEXT(Table1[[#This Row],[Date]],"MMM")</f>
        <v>Aug</v>
      </c>
      <c r="I375">
        <f>MONTH(Table1[[#This Row],[Date]])</f>
        <v>8</v>
      </c>
      <c r="J375" t="str">
        <f>TEXT(Table1[[#This Row],[Date]],"ddd")</f>
        <v>Mon</v>
      </c>
      <c r="K375" s="2">
        <f>Table1[[#This Row],[Credit]]-Table1[[#This Row],[Debit]]</f>
        <v>-19.2</v>
      </c>
    </row>
    <row r="376" spans="1:11" x14ac:dyDescent="0.25">
      <c r="A376" s="1">
        <v>44432</v>
      </c>
      <c r="B376" t="s">
        <v>48</v>
      </c>
      <c r="C376" s="25">
        <v>55</v>
      </c>
      <c r="E376" t="s">
        <v>49</v>
      </c>
      <c r="F376" t="s">
        <v>50</v>
      </c>
      <c r="G376" t="s">
        <v>17</v>
      </c>
      <c r="H376" t="str">
        <f>TEXT(Table1[[#This Row],[Date]],"MMM")</f>
        <v>Aug</v>
      </c>
      <c r="I376">
        <f>MONTH(Table1[[#This Row],[Date]])</f>
        <v>8</v>
      </c>
      <c r="J376" t="str">
        <f>TEXT(Table1[[#This Row],[Date]],"ddd")</f>
        <v>Tue</v>
      </c>
      <c r="K376" s="2">
        <f>Table1[[#This Row],[Credit]]-Table1[[#This Row],[Debit]]</f>
        <v>-55</v>
      </c>
    </row>
    <row r="377" spans="1:11" x14ac:dyDescent="0.25">
      <c r="A377" s="1">
        <v>44432</v>
      </c>
      <c r="B377" t="s">
        <v>28</v>
      </c>
      <c r="C377" s="25">
        <v>69.700000000000017</v>
      </c>
      <c r="E377" t="s">
        <v>51</v>
      </c>
      <c r="F377" t="s">
        <v>23</v>
      </c>
      <c r="G377" t="s">
        <v>17</v>
      </c>
      <c r="H377" t="str">
        <f>TEXT(Table1[[#This Row],[Date]],"MMM")</f>
        <v>Aug</v>
      </c>
      <c r="I377">
        <f>MONTH(Table1[[#This Row],[Date]])</f>
        <v>8</v>
      </c>
      <c r="J377" t="str">
        <f>TEXT(Table1[[#This Row],[Date]],"ddd")</f>
        <v>Tue</v>
      </c>
      <c r="K377" s="2">
        <f>Table1[[#This Row],[Credit]]-Table1[[#This Row],[Debit]]</f>
        <v>-69.700000000000017</v>
      </c>
    </row>
    <row r="378" spans="1:11" x14ac:dyDescent="0.25">
      <c r="A378" s="1">
        <v>44432</v>
      </c>
      <c r="B378" t="s">
        <v>14</v>
      </c>
      <c r="C378" s="25">
        <v>5</v>
      </c>
      <c r="E378" t="s">
        <v>15</v>
      </c>
      <c r="F378" t="s">
        <v>16</v>
      </c>
      <c r="G378" t="s">
        <v>17</v>
      </c>
      <c r="H378" t="str">
        <f>TEXT(Table1[[#This Row],[Date]],"MMM")</f>
        <v>Aug</v>
      </c>
      <c r="I378">
        <f>MONTH(Table1[[#This Row],[Date]])</f>
        <v>8</v>
      </c>
      <c r="J378" t="str">
        <f>TEXT(Table1[[#This Row],[Date]],"ddd")</f>
        <v>Tue</v>
      </c>
      <c r="K378" s="2">
        <f>Table1[[#This Row],[Credit]]-Table1[[#This Row],[Debit]]</f>
        <v>-5</v>
      </c>
    </row>
    <row r="379" spans="1:11" x14ac:dyDescent="0.25">
      <c r="A379" s="1">
        <v>44433</v>
      </c>
      <c r="B379" t="s">
        <v>14</v>
      </c>
      <c r="C379" s="25">
        <v>5</v>
      </c>
      <c r="E379" t="s">
        <v>15</v>
      </c>
      <c r="F379" t="s">
        <v>16</v>
      </c>
      <c r="G379" t="s">
        <v>17</v>
      </c>
      <c r="H379" t="str">
        <f>TEXT(Table1[[#This Row],[Date]],"MMM")</f>
        <v>Aug</v>
      </c>
      <c r="I379">
        <f>MONTH(Table1[[#This Row],[Date]])</f>
        <v>8</v>
      </c>
      <c r="J379" t="str">
        <f>TEXT(Table1[[#This Row],[Date]],"ddd")</f>
        <v>Wed</v>
      </c>
      <c r="K379" s="2">
        <f>Table1[[#This Row],[Credit]]-Table1[[#This Row],[Debit]]</f>
        <v>-5</v>
      </c>
    </row>
    <row r="380" spans="1:11" x14ac:dyDescent="0.25">
      <c r="A380" s="1">
        <v>44434</v>
      </c>
      <c r="B380" t="s">
        <v>14</v>
      </c>
      <c r="C380" s="25">
        <v>5</v>
      </c>
      <c r="E380" t="s">
        <v>15</v>
      </c>
      <c r="F380" t="s">
        <v>16</v>
      </c>
      <c r="G380" t="s">
        <v>17</v>
      </c>
      <c r="H380" t="str">
        <f>TEXT(Table1[[#This Row],[Date]],"MMM")</f>
        <v>Aug</v>
      </c>
      <c r="I380">
        <f>MONTH(Table1[[#This Row],[Date]])</f>
        <v>8</v>
      </c>
      <c r="J380" t="str">
        <f>TEXT(Table1[[#This Row],[Date]],"ddd")</f>
        <v>Thu</v>
      </c>
      <c r="K380" s="2">
        <f>Table1[[#This Row],[Credit]]-Table1[[#This Row],[Debit]]</f>
        <v>-5</v>
      </c>
    </row>
    <row r="381" spans="1:11" x14ac:dyDescent="0.25">
      <c r="A381" s="1">
        <v>44435</v>
      </c>
      <c r="B381" t="s">
        <v>14</v>
      </c>
      <c r="C381" s="25">
        <v>5</v>
      </c>
      <c r="E381" t="s">
        <v>15</v>
      </c>
      <c r="F381" t="s">
        <v>16</v>
      </c>
      <c r="G381" t="s">
        <v>17</v>
      </c>
      <c r="H381" t="str">
        <f>TEXT(Table1[[#This Row],[Date]],"MMM")</f>
        <v>Aug</v>
      </c>
      <c r="I381">
        <f>MONTH(Table1[[#This Row],[Date]])</f>
        <v>8</v>
      </c>
      <c r="J381" t="str">
        <f>TEXT(Table1[[#This Row],[Date]],"ddd")</f>
        <v>Fri</v>
      </c>
      <c r="K381" s="2">
        <f>Table1[[#This Row],[Credit]]-Table1[[#This Row],[Debit]]</f>
        <v>-5</v>
      </c>
    </row>
    <row r="382" spans="1:11" x14ac:dyDescent="0.25">
      <c r="A382" s="1">
        <v>44436</v>
      </c>
      <c r="B382" t="s">
        <v>14</v>
      </c>
      <c r="C382" s="25">
        <v>5</v>
      </c>
      <c r="E382" t="s">
        <v>15</v>
      </c>
      <c r="F382" t="s">
        <v>16</v>
      </c>
      <c r="G382" t="s">
        <v>17</v>
      </c>
      <c r="H382" t="str">
        <f>TEXT(Table1[[#This Row],[Date]],"MMM")</f>
        <v>Aug</v>
      </c>
      <c r="I382">
        <f>MONTH(Table1[[#This Row],[Date]])</f>
        <v>8</v>
      </c>
      <c r="J382" t="str">
        <f>TEXT(Table1[[#This Row],[Date]],"ddd")</f>
        <v>Sat</v>
      </c>
      <c r="K382" s="2">
        <f>Table1[[#This Row],[Credit]]-Table1[[#This Row],[Debit]]</f>
        <v>-5</v>
      </c>
    </row>
    <row r="383" spans="1:11" x14ac:dyDescent="0.25">
      <c r="A383" s="1">
        <v>44436</v>
      </c>
      <c r="B383" t="s">
        <v>24</v>
      </c>
      <c r="C383" s="25">
        <v>117</v>
      </c>
      <c r="E383" t="s">
        <v>25</v>
      </c>
      <c r="F383" t="s">
        <v>20</v>
      </c>
      <c r="G383" t="s">
        <v>17</v>
      </c>
      <c r="H383" t="str">
        <f>TEXT(Table1[[#This Row],[Date]],"MMM")</f>
        <v>Aug</v>
      </c>
      <c r="I383">
        <f>MONTH(Table1[[#This Row],[Date]])</f>
        <v>8</v>
      </c>
      <c r="J383" t="str">
        <f>TEXT(Table1[[#This Row],[Date]],"ddd")</f>
        <v>Sat</v>
      </c>
      <c r="K383" s="2">
        <f>Table1[[#This Row],[Credit]]-Table1[[#This Row],[Debit]]</f>
        <v>-117</v>
      </c>
    </row>
    <row r="384" spans="1:11" x14ac:dyDescent="0.25">
      <c r="A384" s="1">
        <v>44437</v>
      </c>
      <c r="B384" t="s">
        <v>52</v>
      </c>
      <c r="C384" s="25">
        <v>131.9</v>
      </c>
      <c r="E384" t="s">
        <v>33</v>
      </c>
      <c r="F384" t="s">
        <v>31</v>
      </c>
      <c r="G384" t="s">
        <v>17</v>
      </c>
      <c r="H384" t="str">
        <f>TEXT(Table1[[#This Row],[Date]],"MMM")</f>
        <v>Aug</v>
      </c>
      <c r="I384">
        <f>MONTH(Table1[[#This Row],[Date]])</f>
        <v>8</v>
      </c>
      <c r="J384" t="str">
        <f>TEXT(Table1[[#This Row],[Date]],"ddd")</f>
        <v>Sun</v>
      </c>
      <c r="K384" s="2">
        <f>Table1[[#This Row],[Credit]]-Table1[[#This Row],[Debit]]</f>
        <v>-131.9</v>
      </c>
    </row>
    <row r="385" spans="1:11" x14ac:dyDescent="0.25">
      <c r="A385" s="1">
        <v>44437</v>
      </c>
      <c r="B385" t="s">
        <v>53</v>
      </c>
      <c r="C385" s="25">
        <v>182.39999999999998</v>
      </c>
      <c r="E385" t="s">
        <v>30</v>
      </c>
      <c r="F385" t="s">
        <v>31</v>
      </c>
      <c r="G385" t="s">
        <v>17</v>
      </c>
      <c r="H385" t="str">
        <f>TEXT(Table1[[#This Row],[Date]],"MMM")</f>
        <v>Aug</v>
      </c>
      <c r="I385">
        <f>MONTH(Table1[[#This Row],[Date]])</f>
        <v>8</v>
      </c>
      <c r="J385" t="str">
        <f>TEXT(Table1[[#This Row],[Date]],"ddd")</f>
        <v>Sun</v>
      </c>
      <c r="K385" s="2">
        <f>Table1[[#This Row],[Credit]]-Table1[[#This Row],[Debit]]</f>
        <v>-182.39999999999998</v>
      </c>
    </row>
    <row r="386" spans="1:11" x14ac:dyDescent="0.25">
      <c r="A386" s="1">
        <v>44438</v>
      </c>
      <c r="B386" t="s">
        <v>32</v>
      </c>
      <c r="C386" s="25">
        <v>152.29999999999998</v>
      </c>
      <c r="E386" t="s">
        <v>33</v>
      </c>
      <c r="F386" t="s">
        <v>31</v>
      </c>
      <c r="G386" t="s">
        <v>17</v>
      </c>
      <c r="H386" t="str">
        <f>TEXT(Table1[[#This Row],[Date]],"MMM")</f>
        <v>Aug</v>
      </c>
      <c r="I386">
        <f>MONTH(Table1[[#This Row],[Date]])</f>
        <v>8</v>
      </c>
      <c r="J386" t="str">
        <f>TEXT(Table1[[#This Row],[Date]],"ddd")</f>
        <v>Mon</v>
      </c>
      <c r="K386" s="2">
        <f>Table1[[#This Row],[Credit]]-Table1[[#This Row],[Debit]]</f>
        <v>-152.29999999999998</v>
      </c>
    </row>
    <row r="387" spans="1:11" x14ac:dyDescent="0.25">
      <c r="A387" s="1">
        <v>44438</v>
      </c>
      <c r="B387" t="s">
        <v>36</v>
      </c>
      <c r="C387" s="25">
        <v>30.300000000000004</v>
      </c>
      <c r="E387" t="s">
        <v>37</v>
      </c>
      <c r="F387" t="s">
        <v>23</v>
      </c>
      <c r="G387" t="s">
        <v>17</v>
      </c>
      <c r="H387" t="str">
        <f>TEXT(Table1[[#This Row],[Date]],"MMM")</f>
        <v>Aug</v>
      </c>
      <c r="I387">
        <f>MONTH(Table1[[#This Row],[Date]])</f>
        <v>8</v>
      </c>
      <c r="J387" t="str">
        <f>TEXT(Table1[[#This Row],[Date]],"ddd")</f>
        <v>Mon</v>
      </c>
      <c r="K387" s="2">
        <f>Table1[[#This Row],[Credit]]-Table1[[#This Row],[Debit]]</f>
        <v>-30.300000000000004</v>
      </c>
    </row>
    <row r="388" spans="1:11" x14ac:dyDescent="0.25">
      <c r="A388" s="1">
        <v>44438</v>
      </c>
      <c r="B388" t="s">
        <v>59</v>
      </c>
      <c r="C388" s="25">
        <v>15</v>
      </c>
      <c r="E388" t="s">
        <v>35</v>
      </c>
      <c r="F388" t="s">
        <v>16</v>
      </c>
      <c r="G388" t="s">
        <v>17</v>
      </c>
      <c r="H388" t="str">
        <f>TEXT(Table1[[#This Row],[Date]],"MMM")</f>
        <v>Aug</v>
      </c>
      <c r="I388">
        <f>MONTH(Table1[[#This Row],[Date]])</f>
        <v>8</v>
      </c>
      <c r="J388" t="str">
        <f>TEXT(Table1[[#This Row],[Date]],"ddd")</f>
        <v>Mon</v>
      </c>
      <c r="K388" s="2">
        <f>Table1[[#This Row],[Credit]]-Table1[[#This Row],[Debit]]</f>
        <v>-15</v>
      </c>
    </row>
    <row r="389" spans="1:11" x14ac:dyDescent="0.25">
      <c r="A389" s="1">
        <v>44439</v>
      </c>
      <c r="B389" t="s">
        <v>14</v>
      </c>
      <c r="C389" s="25">
        <v>5</v>
      </c>
      <c r="E389" t="s">
        <v>15</v>
      </c>
      <c r="F389" t="s">
        <v>16</v>
      </c>
      <c r="G389" t="s">
        <v>17</v>
      </c>
      <c r="H389" t="str">
        <f>TEXT(Table1[[#This Row],[Date]],"MMM")</f>
        <v>Aug</v>
      </c>
      <c r="I389">
        <f>MONTH(Table1[[#This Row],[Date]])</f>
        <v>8</v>
      </c>
      <c r="J389" t="str">
        <f>TEXT(Table1[[#This Row],[Date]],"ddd")</f>
        <v>Tue</v>
      </c>
      <c r="K389" s="2">
        <f>Table1[[#This Row],[Credit]]-Table1[[#This Row],[Debit]]</f>
        <v>-5</v>
      </c>
    </row>
    <row r="390" spans="1:11" x14ac:dyDescent="0.25">
      <c r="A390" s="1">
        <v>44441</v>
      </c>
      <c r="B390" t="s">
        <v>14</v>
      </c>
      <c r="C390" s="25">
        <v>5</v>
      </c>
      <c r="E390" t="s">
        <v>15</v>
      </c>
      <c r="F390" t="s">
        <v>16</v>
      </c>
      <c r="G390" t="s">
        <v>17</v>
      </c>
      <c r="H390" t="str">
        <f>TEXT(Table1[[#This Row],[Date]],"MMM")</f>
        <v>Sep</v>
      </c>
      <c r="I390">
        <f>MONTH(Table1[[#This Row],[Date]])</f>
        <v>9</v>
      </c>
      <c r="J390" t="str">
        <f>TEXT(Table1[[#This Row],[Date]],"ddd")</f>
        <v>Thu</v>
      </c>
      <c r="K390" s="2">
        <f>Table1[[#This Row],[Credit]]-Table1[[#This Row],[Debit]]</f>
        <v>-5</v>
      </c>
    </row>
    <row r="391" spans="1:11" x14ac:dyDescent="0.25">
      <c r="A391" s="1">
        <v>44441</v>
      </c>
      <c r="B391" t="s">
        <v>10</v>
      </c>
      <c r="D391" s="25">
        <v>5000</v>
      </c>
      <c r="E391" t="s">
        <v>11</v>
      </c>
      <c r="F391" t="s">
        <v>12</v>
      </c>
      <c r="G391" t="s">
        <v>13</v>
      </c>
      <c r="H391" t="str">
        <f>TEXT(Table1[[#This Row],[Date]],"MMM")</f>
        <v>Sep</v>
      </c>
      <c r="I391">
        <f>MONTH(Table1[[#This Row],[Date]])</f>
        <v>9</v>
      </c>
      <c r="J391" t="str">
        <f>TEXT(Table1[[#This Row],[Date]],"ddd")</f>
        <v>Thu</v>
      </c>
      <c r="K391" s="2">
        <f>Table1[[#This Row],[Credit]]-Table1[[#This Row],[Debit]]</f>
        <v>5000</v>
      </c>
    </row>
    <row r="392" spans="1:11" x14ac:dyDescent="0.25">
      <c r="A392" s="1">
        <v>44442</v>
      </c>
      <c r="B392" t="s">
        <v>14</v>
      </c>
      <c r="C392" s="25">
        <v>5</v>
      </c>
      <c r="E392" t="s">
        <v>15</v>
      </c>
      <c r="F392" t="s">
        <v>16</v>
      </c>
      <c r="G392" t="s">
        <v>17</v>
      </c>
      <c r="H392" t="str">
        <f>TEXT(Table1[[#This Row],[Date]],"MMM")</f>
        <v>Sep</v>
      </c>
      <c r="I392">
        <f>MONTH(Table1[[#This Row],[Date]])</f>
        <v>9</v>
      </c>
      <c r="J392" t="str">
        <f>TEXT(Table1[[#This Row],[Date]],"ddd")</f>
        <v>Fri</v>
      </c>
      <c r="K392" s="2">
        <f>Table1[[#This Row],[Credit]]-Table1[[#This Row],[Debit]]</f>
        <v>-5</v>
      </c>
    </row>
    <row r="393" spans="1:11" x14ac:dyDescent="0.25">
      <c r="A393" s="1">
        <v>44444</v>
      </c>
      <c r="B393" t="s">
        <v>18</v>
      </c>
      <c r="C393" s="25">
        <v>900</v>
      </c>
      <c r="E393" t="s">
        <v>19</v>
      </c>
      <c r="F393" t="s">
        <v>20</v>
      </c>
      <c r="G393" t="s">
        <v>17</v>
      </c>
      <c r="H393" t="str">
        <f>TEXT(Table1[[#This Row],[Date]],"MMM")</f>
        <v>Sep</v>
      </c>
      <c r="I393">
        <f>MONTH(Table1[[#This Row],[Date]])</f>
        <v>9</v>
      </c>
      <c r="J393" t="str">
        <f>TEXT(Table1[[#This Row],[Date]],"ddd")</f>
        <v>Sun</v>
      </c>
      <c r="K393" s="2">
        <f>Table1[[#This Row],[Credit]]-Table1[[#This Row],[Debit]]</f>
        <v>-900</v>
      </c>
    </row>
    <row r="394" spans="1:11" x14ac:dyDescent="0.25">
      <c r="A394" s="1">
        <v>44444</v>
      </c>
      <c r="B394" t="s">
        <v>21</v>
      </c>
      <c r="C394" s="25">
        <v>150</v>
      </c>
      <c r="E394" t="s">
        <v>22</v>
      </c>
      <c r="F394" t="s">
        <v>23</v>
      </c>
      <c r="G394" t="s">
        <v>17</v>
      </c>
      <c r="H394" t="str">
        <f>TEXT(Table1[[#This Row],[Date]],"MMM")</f>
        <v>Sep</v>
      </c>
      <c r="I394">
        <f>MONTH(Table1[[#This Row],[Date]])</f>
        <v>9</v>
      </c>
      <c r="J394" t="str">
        <f>TEXT(Table1[[#This Row],[Date]],"ddd")</f>
        <v>Sun</v>
      </c>
      <c r="K394" s="2">
        <f>Table1[[#This Row],[Credit]]-Table1[[#This Row],[Debit]]</f>
        <v>-150</v>
      </c>
    </row>
    <row r="395" spans="1:11" x14ac:dyDescent="0.25">
      <c r="A395" s="1">
        <v>44444</v>
      </c>
      <c r="B395" t="s">
        <v>14</v>
      </c>
      <c r="C395" s="25">
        <v>5</v>
      </c>
      <c r="E395" t="s">
        <v>15</v>
      </c>
      <c r="F395" t="s">
        <v>16</v>
      </c>
      <c r="G395" t="s">
        <v>17</v>
      </c>
      <c r="H395" t="str">
        <f>TEXT(Table1[[#This Row],[Date]],"MMM")</f>
        <v>Sep</v>
      </c>
      <c r="I395">
        <f>MONTH(Table1[[#This Row],[Date]])</f>
        <v>9</v>
      </c>
      <c r="J395" t="str">
        <f>TEXT(Table1[[#This Row],[Date]],"ddd")</f>
        <v>Sun</v>
      </c>
      <c r="K395" s="2">
        <f>Table1[[#This Row],[Credit]]-Table1[[#This Row],[Debit]]</f>
        <v>-5</v>
      </c>
    </row>
    <row r="396" spans="1:11" x14ac:dyDescent="0.25">
      <c r="A396" s="1">
        <v>44444</v>
      </c>
      <c r="B396" t="s">
        <v>14</v>
      </c>
      <c r="C396" s="25">
        <v>5</v>
      </c>
      <c r="E396" t="s">
        <v>15</v>
      </c>
      <c r="F396" t="s">
        <v>16</v>
      </c>
      <c r="G396" t="s">
        <v>17</v>
      </c>
      <c r="H396" t="str">
        <f>TEXT(Table1[[#This Row],[Date]],"MMM")</f>
        <v>Sep</v>
      </c>
      <c r="I396">
        <f>MONTH(Table1[[#This Row],[Date]])</f>
        <v>9</v>
      </c>
      <c r="J396" t="str">
        <f>TEXT(Table1[[#This Row],[Date]],"ddd")</f>
        <v>Sun</v>
      </c>
      <c r="K396" s="2">
        <f>Table1[[#This Row],[Credit]]-Table1[[#This Row],[Debit]]</f>
        <v>-5</v>
      </c>
    </row>
    <row r="397" spans="1:11" x14ac:dyDescent="0.25">
      <c r="A397" s="1">
        <v>44445</v>
      </c>
      <c r="B397" t="s">
        <v>14</v>
      </c>
      <c r="C397" s="25">
        <v>5</v>
      </c>
      <c r="E397" t="s">
        <v>15</v>
      </c>
      <c r="F397" t="s">
        <v>16</v>
      </c>
      <c r="G397" t="s">
        <v>17</v>
      </c>
      <c r="H397" t="str">
        <f>TEXT(Table1[[#This Row],[Date]],"MMM")</f>
        <v>Sep</v>
      </c>
      <c r="I397">
        <f>MONTH(Table1[[#This Row],[Date]])</f>
        <v>9</v>
      </c>
      <c r="J397" t="str">
        <f>TEXT(Table1[[#This Row],[Date]],"ddd")</f>
        <v>Mon</v>
      </c>
      <c r="K397" s="2">
        <f>Table1[[#This Row],[Credit]]-Table1[[#This Row],[Debit]]</f>
        <v>-5</v>
      </c>
    </row>
    <row r="398" spans="1:11" x14ac:dyDescent="0.25">
      <c r="A398" s="1">
        <v>44446</v>
      </c>
      <c r="B398" t="s">
        <v>14</v>
      </c>
      <c r="C398" s="25">
        <v>5</v>
      </c>
      <c r="E398" t="s">
        <v>15</v>
      </c>
      <c r="F398" t="s">
        <v>16</v>
      </c>
      <c r="G398" t="s">
        <v>17</v>
      </c>
      <c r="H398" t="str">
        <f>TEXT(Table1[[#This Row],[Date]],"MMM")</f>
        <v>Sep</v>
      </c>
      <c r="I398">
        <f>MONTH(Table1[[#This Row],[Date]])</f>
        <v>9</v>
      </c>
      <c r="J398" t="str">
        <f>TEXT(Table1[[#This Row],[Date]],"ddd")</f>
        <v>Tue</v>
      </c>
      <c r="K398" s="2">
        <f>Table1[[#This Row],[Credit]]-Table1[[#This Row],[Debit]]</f>
        <v>-5</v>
      </c>
    </row>
    <row r="399" spans="1:11" x14ac:dyDescent="0.25">
      <c r="A399" s="1">
        <v>44446</v>
      </c>
      <c r="B399" t="s">
        <v>24</v>
      </c>
      <c r="C399" s="25">
        <v>163.39999999999998</v>
      </c>
      <c r="E399" t="s">
        <v>25</v>
      </c>
      <c r="F399" t="s">
        <v>20</v>
      </c>
      <c r="G399" t="s">
        <v>17</v>
      </c>
      <c r="H399" t="str">
        <f>TEXT(Table1[[#This Row],[Date]],"MMM")</f>
        <v>Sep</v>
      </c>
      <c r="I399">
        <f>MONTH(Table1[[#This Row],[Date]])</f>
        <v>9</v>
      </c>
      <c r="J399" t="str">
        <f>TEXT(Table1[[#This Row],[Date]],"ddd")</f>
        <v>Tue</v>
      </c>
      <c r="K399" s="2">
        <f>Table1[[#This Row],[Credit]]-Table1[[#This Row],[Debit]]</f>
        <v>-163.39999999999998</v>
      </c>
    </row>
    <row r="400" spans="1:11" x14ac:dyDescent="0.25">
      <c r="A400" s="1">
        <v>44449</v>
      </c>
      <c r="B400" t="s">
        <v>26</v>
      </c>
      <c r="C400" s="25">
        <v>58.1</v>
      </c>
      <c r="E400" t="s">
        <v>27</v>
      </c>
      <c r="F400" t="s">
        <v>20</v>
      </c>
      <c r="G400" t="s">
        <v>17</v>
      </c>
      <c r="H400" t="str">
        <f>TEXT(Table1[[#This Row],[Date]],"MMM")</f>
        <v>Sep</v>
      </c>
      <c r="I400">
        <f>MONTH(Table1[[#This Row],[Date]])</f>
        <v>9</v>
      </c>
      <c r="J400" t="str">
        <f>TEXT(Table1[[#This Row],[Date]],"ddd")</f>
        <v>Fri</v>
      </c>
      <c r="K400" s="2">
        <f>Table1[[#This Row],[Credit]]-Table1[[#This Row],[Debit]]</f>
        <v>-58.1</v>
      </c>
    </row>
    <row r="401" spans="1:11" x14ac:dyDescent="0.25">
      <c r="A401" s="1">
        <v>44449</v>
      </c>
      <c r="B401" t="s">
        <v>14</v>
      </c>
      <c r="C401" s="25">
        <v>5</v>
      </c>
      <c r="E401" t="s">
        <v>15</v>
      </c>
      <c r="F401" t="s">
        <v>16</v>
      </c>
      <c r="G401" t="s">
        <v>17</v>
      </c>
      <c r="H401" t="str">
        <f>TEXT(Table1[[#This Row],[Date]],"MMM")</f>
        <v>Sep</v>
      </c>
      <c r="I401">
        <f>MONTH(Table1[[#This Row],[Date]])</f>
        <v>9</v>
      </c>
      <c r="J401" t="str">
        <f>TEXT(Table1[[#This Row],[Date]],"ddd")</f>
        <v>Fri</v>
      </c>
      <c r="K401" s="2">
        <f>Table1[[#This Row],[Credit]]-Table1[[#This Row],[Debit]]</f>
        <v>-5</v>
      </c>
    </row>
    <row r="402" spans="1:11" x14ac:dyDescent="0.25">
      <c r="A402" s="1">
        <v>44450</v>
      </c>
      <c r="B402" t="s">
        <v>14</v>
      </c>
      <c r="C402" s="25">
        <v>5</v>
      </c>
      <c r="E402" t="s">
        <v>15</v>
      </c>
      <c r="F402" t="s">
        <v>16</v>
      </c>
      <c r="G402" t="s">
        <v>17</v>
      </c>
      <c r="H402" t="str">
        <f>TEXT(Table1[[#This Row],[Date]],"MMM")</f>
        <v>Sep</v>
      </c>
      <c r="I402">
        <f>MONTH(Table1[[#This Row],[Date]])</f>
        <v>9</v>
      </c>
      <c r="J402" t="str">
        <f>TEXT(Table1[[#This Row],[Date]],"ddd")</f>
        <v>Sat</v>
      </c>
      <c r="K402" s="2">
        <f>Table1[[#This Row],[Credit]]-Table1[[#This Row],[Debit]]</f>
        <v>-5</v>
      </c>
    </row>
    <row r="403" spans="1:11" x14ac:dyDescent="0.25">
      <c r="A403" s="1">
        <v>44451</v>
      </c>
      <c r="B403" t="s">
        <v>28</v>
      </c>
      <c r="C403" s="25">
        <v>85.299999999999983</v>
      </c>
      <c r="E403" t="s">
        <v>51</v>
      </c>
      <c r="F403" t="s">
        <v>23</v>
      </c>
      <c r="G403" t="s">
        <v>17</v>
      </c>
      <c r="H403" t="str">
        <f>TEXT(Table1[[#This Row],[Date]],"MMM")</f>
        <v>Sep</v>
      </c>
      <c r="I403">
        <f>MONTH(Table1[[#This Row],[Date]])</f>
        <v>9</v>
      </c>
      <c r="J403" t="str">
        <f>TEXT(Table1[[#This Row],[Date]],"ddd")</f>
        <v>Sun</v>
      </c>
      <c r="K403" s="2">
        <f>Table1[[#This Row],[Credit]]-Table1[[#This Row],[Debit]]</f>
        <v>-85.299999999999983</v>
      </c>
    </row>
    <row r="404" spans="1:11" x14ac:dyDescent="0.25">
      <c r="A404" s="1">
        <v>44451</v>
      </c>
      <c r="B404" t="s">
        <v>14</v>
      </c>
      <c r="C404" s="25">
        <v>5</v>
      </c>
      <c r="E404" t="s">
        <v>15</v>
      </c>
      <c r="F404" t="s">
        <v>16</v>
      </c>
      <c r="G404" t="s">
        <v>17</v>
      </c>
      <c r="H404" t="str">
        <f>TEXT(Table1[[#This Row],[Date]],"MMM")</f>
        <v>Sep</v>
      </c>
      <c r="I404">
        <f>MONTH(Table1[[#This Row],[Date]])</f>
        <v>9</v>
      </c>
      <c r="J404" t="str">
        <f>TEXT(Table1[[#This Row],[Date]],"ddd")</f>
        <v>Sun</v>
      </c>
      <c r="K404" s="2">
        <f>Table1[[#This Row],[Credit]]-Table1[[#This Row],[Debit]]</f>
        <v>-5</v>
      </c>
    </row>
    <row r="405" spans="1:11" x14ac:dyDescent="0.25">
      <c r="A405" s="1">
        <v>44452</v>
      </c>
      <c r="B405" t="s">
        <v>14</v>
      </c>
      <c r="C405" s="25">
        <v>5</v>
      </c>
      <c r="E405" t="s">
        <v>15</v>
      </c>
      <c r="F405" t="s">
        <v>16</v>
      </c>
      <c r="G405" t="s">
        <v>17</v>
      </c>
      <c r="H405" t="str">
        <f>TEXT(Table1[[#This Row],[Date]],"MMM")</f>
        <v>Sep</v>
      </c>
      <c r="I405">
        <f>MONTH(Table1[[#This Row],[Date]])</f>
        <v>9</v>
      </c>
      <c r="J405" t="str">
        <f>TEXT(Table1[[#This Row],[Date]],"ddd")</f>
        <v>Mon</v>
      </c>
      <c r="K405" s="2">
        <f>Table1[[#This Row],[Credit]]-Table1[[#This Row],[Debit]]</f>
        <v>-5</v>
      </c>
    </row>
    <row r="406" spans="1:11" x14ac:dyDescent="0.25">
      <c r="A406" s="1">
        <v>44453</v>
      </c>
      <c r="B406" t="s">
        <v>24</v>
      </c>
      <c r="C406" s="25">
        <v>143</v>
      </c>
      <c r="E406" t="s">
        <v>25</v>
      </c>
      <c r="F406" t="s">
        <v>20</v>
      </c>
      <c r="G406" t="s">
        <v>17</v>
      </c>
      <c r="H406" t="str">
        <f>TEXT(Table1[[#This Row],[Date]],"MMM")</f>
        <v>Sep</v>
      </c>
      <c r="I406">
        <f>MONTH(Table1[[#This Row],[Date]])</f>
        <v>9</v>
      </c>
      <c r="J406" t="str">
        <f>TEXT(Table1[[#This Row],[Date]],"ddd")</f>
        <v>Tue</v>
      </c>
      <c r="K406" s="2">
        <f>Table1[[#This Row],[Credit]]-Table1[[#This Row],[Debit]]</f>
        <v>-143</v>
      </c>
    </row>
    <row r="407" spans="1:11" x14ac:dyDescent="0.25">
      <c r="A407" s="1">
        <v>44453</v>
      </c>
      <c r="B407" t="s">
        <v>14</v>
      </c>
      <c r="C407" s="25">
        <v>5</v>
      </c>
      <c r="E407" t="s">
        <v>15</v>
      </c>
      <c r="F407" t="s">
        <v>16</v>
      </c>
      <c r="G407" t="s">
        <v>17</v>
      </c>
      <c r="H407" t="str">
        <f>TEXT(Table1[[#This Row],[Date]],"MMM")</f>
        <v>Sep</v>
      </c>
      <c r="I407">
        <f>MONTH(Table1[[#This Row],[Date]])</f>
        <v>9</v>
      </c>
      <c r="J407" t="str">
        <f>TEXT(Table1[[#This Row],[Date]],"ddd")</f>
        <v>Tue</v>
      </c>
      <c r="K407" s="2">
        <f>Table1[[#This Row],[Credit]]-Table1[[#This Row],[Debit]]</f>
        <v>-5</v>
      </c>
    </row>
    <row r="408" spans="1:11" x14ac:dyDescent="0.25">
      <c r="A408" s="1">
        <v>44454</v>
      </c>
      <c r="B408" t="s">
        <v>14</v>
      </c>
      <c r="C408" s="25">
        <v>5</v>
      </c>
      <c r="E408" t="s">
        <v>15</v>
      </c>
      <c r="F408" t="s">
        <v>16</v>
      </c>
      <c r="G408" t="s">
        <v>17</v>
      </c>
      <c r="H408" t="str">
        <f>TEXT(Table1[[#This Row],[Date]],"MMM")</f>
        <v>Sep</v>
      </c>
      <c r="I408">
        <f>MONTH(Table1[[#This Row],[Date]])</f>
        <v>9</v>
      </c>
      <c r="J408" t="str">
        <f>TEXT(Table1[[#This Row],[Date]],"ddd")</f>
        <v>Wed</v>
      </c>
      <c r="K408" s="2">
        <f>Table1[[#This Row],[Credit]]-Table1[[#This Row],[Debit]]</f>
        <v>-5</v>
      </c>
    </row>
    <row r="409" spans="1:11" x14ac:dyDescent="0.25">
      <c r="A409" s="1">
        <v>44454</v>
      </c>
      <c r="B409" t="s">
        <v>29</v>
      </c>
      <c r="C409" s="25">
        <v>47.8</v>
      </c>
      <c r="E409" t="s">
        <v>30</v>
      </c>
      <c r="F409" t="s">
        <v>31</v>
      </c>
      <c r="G409" t="s">
        <v>17</v>
      </c>
      <c r="H409" t="str">
        <f>TEXT(Table1[[#This Row],[Date]],"MMM")</f>
        <v>Sep</v>
      </c>
      <c r="I409">
        <f>MONTH(Table1[[#This Row],[Date]])</f>
        <v>9</v>
      </c>
      <c r="J409" t="str">
        <f>TEXT(Table1[[#This Row],[Date]],"ddd")</f>
        <v>Wed</v>
      </c>
      <c r="K409" s="2">
        <f>Table1[[#This Row],[Credit]]-Table1[[#This Row],[Debit]]</f>
        <v>-47.8</v>
      </c>
    </row>
    <row r="410" spans="1:11" x14ac:dyDescent="0.25">
      <c r="A410" s="1">
        <v>44454</v>
      </c>
      <c r="B410" t="s">
        <v>32</v>
      </c>
      <c r="C410" s="25">
        <v>105.80000000000001</v>
      </c>
      <c r="E410" t="s">
        <v>33</v>
      </c>
      <c r="F410" t="s">
        <v>31</v>
      </c>
      <c r="G410" t="s">
        <v>17</v>
      </c>
      <c r="H410" t="str">
        <f>TEXT(Table1[[#This Row],[Date]],"MMM")</f>
        <v>Sep</v>
      </c>
      <c r="I410">
        <f>MONTH(Table1[[#This Row],[Date]])</f>
        <v>9</v>
      </c>
      <c r="J410" t="str">
        <f>TEXT(Table1[[#This Row],[Date]],"ddd")</f>
        <v>Wed</v>
      </c>
      <c r="K410" s="2">
        <f>Table1[[#This Row],[Credit]]-Table1[[#This Row],[Debit]]</f>
        <v>-105.80000000000001</v>
      </c>
    </row>
    <row r="411" spans="1:11" x14ac:dyDescent="0.25">
      <c r="A411" s="1">
        <v>44454</v>
      </c>
      <c r="B411" t="s">
        <v>34</v>
      </c>
      <c r="C411" s="25">
        <v>60.1</v>
      </c>
      <c r="E411" t="s">
        <v>35</v>
      </c>
      <c r="F411" t="s">
        <v>16</v>
      </c>
      <c r="G411" t="s">
        <v>17</v>
      </c>
      <c r="H411" t="str">
        <f>TEXT(Table1[[#This Row],[Date]],"MMM")</f>
        <v>Sep</v>
      </c>
      <c r="I411">
        <f>MONTH(Table1[[#This Row],[Date]])</f>
        <v>9</v>
      </c>
      <c r="J411" t="str">
        <f>TEXT(Table1[[#This Row],[Date]],"ddd")</f>
        <v>Wed</v>
      </c>
      <c r="K411" s="2">
        <f>Table1[[#This Row],[Credit]]-Table1[[#This Row],[Debit]]</f>
        <v>-60.1</v>
      </c>
    </row>
    <row r="412" spans="1:11" x14ac:dyDescent="0.25">
      <c r="A412" s="1">
        <v>44455</v>
      </c>
      <c r="B412" t="s">
        <v>36</v>
      </c>
      <c r="C412" s="25">
        <v>36.200000000000003</v>
      </c>
      <c r="E412" t="s">
        <v>37</v>
      </c>
      <c r="F412" t="s">
        <v>23</v>
      </c>
      <c r="G412" t="s">
        <v>17</v>
      </c>
      <c r="H412" t="str">
        <f>TEXT(Table1[[#This Row],[Date]],"MMM")</f>
        <v>Sep</v>
      </c>
      <c r="I412">
        <f>MONTH(Table1[[#This Row],[Date]])</f>
        <v>9</v>
      </c>
      <c r="J412" t="str">
        <f>TEXT(Table1[[#This Row],[Date]],"ddd")</f>
        <v>Thu</v>
      </c>
      <c r="K412" s="2">
        <f>Table1[[#This Row],[Credit]]-Table1[[#This Row],[Debit]]</f>
        <v>-36.200000000000003</v>
      </c>
    </row>
    <row r="413" spans="1:11" x14ac:dyDescent="0.25">
      <c r="A413" s="1">
        <v>44456</v>
      </c>
      <c r="B413" t="s">
        <v>38</v>
      </c>
      <c r="D413" s="25">
        <v>100</v>
      </c>
      <c r="E413" t="s">
        <v>39</v>
      </c>
      <c r="F413" t="s">
        <v>40</v>
      </c>
      <c r="G413" t="s">
        <v>13</v>
      </c>
      <c r="H413" t="str">
        <f>TEXT(Table1[[#This Row],[Date]],"MMM")</f>
        <v>Sep</v>
      </c>
      <c r="I413">
        <f>MONTH(Table1[[#This Row],[Date]])</f>
        <v>9</v>
      </c>
      <c r="J413" t="str">
        <f>TEXT(Table1[[#This Row],[Date]],"ddd")</f>
        <v>Fri</v>
      </c>
      <c r="K413" s="2">
        <f>Table1[[#This Row],[Credit]]-Table1[[#This Row],[Debit]]</f>
        <v>100</v>
      </c>
    </row>
    <row r="414" spans="1:11" x14ac:dyDescent="0.25">
      <c r="A414" s="1">
        <v>44456</v>
      </c>
      <c r="B414" t="s">
        <v>14</v>
      </c>
      <c r="C414" s="25">
        <v>5</v>
      </c>
      <c r="E414" t="s">
        <v>15</v>
      </c>
      <c r="F414" t="s">
        <v>16</v>
      </c>
      <c r="G414" t="s">
        <v>17</v>
      </c>
      <c r="H414" t="str">
        <f>TEXT(Table1[[#This Row],[Date]],"MMM")</f>
        <v>Sep</v>
      </c>
      <c r="I414">
        <f>MONTH(Table1[[#This Row],[Date]])</f>
        <v>9</v>
      </c>
      <c r="J414" t="str">
        <f>TEXT(Table1[[#This Row],[Date]],"ddd")</f>
        <v>Fri</v>
      </c>
      <c r="K414" s="2">
        <f>Table1[[#This Row],[Credit]]-Table1[[#This Row],[Debit]]</f>
        <v>-5</v>
      </c>
    </row>
    <row r="415" spans="1:11" x14ac:dyDescent="0.25">
      <c r="A415" s="1">
        <v>44457</v>
      </c>
      <c r="B415" t="s">
        <v>14</v>
      </c>
      <c r="C415" s="25">
        <v>5</v>
      </c>
      <c r="E415" t="s">
        <v>15</v>
      </c>
      <c r="F415" t="s">
        <v>16</v>
      </c>
      <c r="G415" t="s">
        <v>17</v>
      </c>
      <c r="H415" t="str">
        <f>TEXT(Table1[[#This Row],[Date]],"MMM")</f>
        <v>Sep</v>
      </c>
      <c r="I415">
        <f>MONTH(Table1[[#This Row],[Date]])</f>
        <v>9</v>
      </c>
      <c r="J415" t="str">
        <f>TEXT(Table1[[#This Row],[Date]],"ddd")</f>
        <v>Sat</v>
      </c>
      <c r="K415" s="2">
        <f>Table1[[#This Row],[Credit]]-Table1[[#This Row],[Debit]]</f>
        <v>-5</v>
      </c>
    </row>
    <row r="416" spans="1:11" x14ac:dyDescent="0.25">
      <c r="A416" s="1">
        <v>44457</v>
      </c>
      <c r="B416" t="s">
        <v>42</v>
      </c>
      <c r="C416" s="25">
        <v>40</v>
      </c>
      <c r="E416" t="s">
        <v>42</v>
      </c>
      <c r="F416" t="s">
        <v>20</v>
      </c>
      <c r="G416" t="s">
        <v>17</v>
      </c>
      <c r="H416" t="str">
        <f>TEXT(Table1[[#This Row],[Date]],"MMM")</f>
        <v>Sep</v>
      </c>
      <c r="I416">
        <f>MONTH(Table1[[#This Row],[Date]])</f>
        <v>9</v>
      </c>
      <c r="J416" t="str">
        <f>TEXT(Table1[[#This Row],[Date]],"ddd")</f>
        <v>Sat</v>
      </c>
      <c r="K416" s="2">
        <f>Table1[[#This Row],[Credit]]-Table1[[#This Row],[Debit]]</f>
        <v>-40</v>
      </c>
    </row>
    <row r="417" spans="1:11" x14ac:dyDescent="0.25">
      <c r="A417" s="1">
        <v>44458</v>
      </c>
      <c r="B417" t="s">
        <v>43</v>
      </c>
      <c r="C417" s="25">
        <v>53</v>
      </c>
      <c r="E417" t="s">
        <v>44</v>
      </c>
      <c r="F417" t="s">
        <v>31</v>
      </c>
      <c r="G417" t="s">
        <v>17</v>
      </c>
      <c r="H417" t="str">
        <f>TEXT(Table1[[#This Row],[Date]],"MMM")</f>
        <v>Sep</v>
      </c>
      <c r="I417">
        <f>MONTH(Table1[[#This Row],[Date]])</f>
        <v>9</v>
      </c>
      <c r="J417" t="str">
        <f>TEXT(Table1[[#This Row],[Date]],"ddd")</f>
        <v>Sun</v>
      </c>
      <c r="K417" s="2">
        <f>Table1[[#This Row],[Credit]]-Table1[[#This Row],[Debit]]</f>
        <v>-53</v>
      </c>
    </row>
    <row r="418" spans="1:11" x14ac:dyDescent="0.25">
      <c r="A418" s="1">
        <v>44458</v>
      </c>
      <c r="B418" t="s">
        <v>45</v>
      </c>
      <c r="C418" s="25">
        <v>35</v>
      </c>
      <c r="E418" t="s">
        <v>30</v>
      </c>
      <c r="F418" t="s">
        <v>31</v>
      </c>
      <c r="G418" t="s">
        <v>17</v>
      </c>
      <c r="H418" t="str">
        <f>TEXT(Table1[[#This Row],[Date]],"MMM")</f>
        <v>Sep</v>
      </c>
      <c r="I418">
        <f>MONTH(Table1[[#This Row],[Date]])</f>
        <v>9</v>
      </c>
      <c r="J418" t="str">
        <f>TEXT(Table1[[#This Row],[Date]],"ddd")</f>
        <v>Sun</v>
      </c>
      <c r="K418" s="2">
        <f>Table1[[#This Row],[Credit]]-Table1[[#This Row],[Debit]]</f>
        <v>-35</v>
      </c>
    </row>
    <row r="419" spans="1:11" x14ac:dyDescent="0.25">
      <c r="A419" s="1">
        <v>44458</v>
      </c>
      <c r="B419" t="s">
        <v>14</v>
      </c>
      <c r="C419" s="25">
        <v>5</v>
      </c>
      <c r="E419" t="s">
        <v>15</v>
      </c>
      <c r="F419" t="s">
        <v>16</v>
      </c>
      <c r="G419" t="s">
        <v>17</v>
      </c>
      <c r="H419" t="str">
        <f>TEXT(Table1[[#This Row],[Date]],"MMM")</f>
        <v>Sep</v>
      </c>
      <c r="I419">
        <f>MONTH(Table1[[#This Row],[Date]])</f>
        <v>9</v>
      </c>
      <c r="J419" t="str">
        <f>TEXT(Table1[[#This Row],[Date]],"ddd")</f>
        <v>Sun</v>
      </c>
      <c r="K419" s="2">
        <f>Table1[[#This Row],[Credit]]-Table1[[#This Row],[Debit]]</f>
        <v>-5</v>
      </c>
    </row>
    <row r="420" spans="1:11" x14ac:dyDescent="0.25">
      <c r="A420" s="1">
        <v>44459</v>
      </c>
      <c r="B420" t="s">
        <v>14</v>
      </c>
      <c r="C420" s="25">
        <v>5</v>
      </c>
      <c r="E420" t="s">
        <v>15</v>
      </c>
      <c r="F420" t="s">
        <v>16</v>
      </c>
      <c r="G420" t="s">
        <v>17</v>
      </c>
      <c r="H420" t="str">
        <f>TEXT(Table1[[#This Row],[Date]],"MMM")</f>
        <v>Sep</v>
      </c>
      <c r="I420">
        <f>MONTH(Table1[[#This Row],[Date]])</f>
        <v>9</v>
      </c>
      <c r="J420" t="str">
        <f>TEXT(Table1[[#This Row],[Date]],"ddd")</f>
        <v>Mon</v>
      </c>
      <c r="K420" s="2">
        <f>Table1[[#This Row],[Credit]]-Table1[[#This Row],[Debit]]</f>
        <v>-5</v>
      </c>
    </row>
    <row r="421" spans="1:11" x14ac:dyDescent="0.25">
      <c r="A421" s="1">
        <v>44460</v>
      </c>
      <c r="B421" t="s">
        <v>14</v>
      </c>
      <c r="C421" s="25">
        <v>5</v>
      </c>
      <c r="E421" t="s">
        <v>15</v>
      </c>
      <c r="F421" t="s">
        <v>16</v>
      </c>
      <c r="G421" t="s">
        <v>17</v>
      </c>
      <c r="H421" t="str">
        <f>TEXT(Table1[[#This Row],[Date]],"MMM")</f>
        <v>Sep</v>
      </c>
      <c r="I421">
        <f>MONTH(Table1[[#This Row],[Date]])</f>
        <v>9</v>
      </c>
      <c r="J421" t="str">
        <f>TEXT(Table1[[#This Row],[Date]],"ddd")</f>
        <v>Tue</v>
      </c>
      <c r="K421" s="2">
        <f>Table1[[#This Row],[Credit]]-Table1[[#This Row],[Debit]]</f>
        <v>-5</v>
      </c>
    </row>
    <row r="422" spans="1:11" x14ac:dyDescent="0.25">
      <c r="A422" s="1">
        <v>44460</v>
      </c>
      <c r="B422" t="s">
        <v>24</v>
      </c>
      <c r="C422" s="25">
        <v>177.9</v>
      </c>
      <c r="E422" t="s">
        <v>25</v>
      </c>
      <c r="F422" t="s">
        <v>20</v>
      </c>
      <c r="G422" t="s">
        <v>17</v>
      </c>
      <c r="H422" t="str">
        <f>TEXT(Table1[[#This Row],[Date]],"MMM")</f>
        <v>Sep</v>
      </c>
      <c r="I422">
        <f>MONTH(Table1[[#This Row],[Date]])</f>
        <v>9</v>
      </c>
      <c r="J422" t="str">
        <f>TEXT(Table1[[#This Row],[Date]],"ddd")</f>
        <v>Tue</v>
      </c>
      <c r="K422" s="2">
        <f>Table1[[#This Row],[Credit]]-Table1[[#This Row],[Debit]]</f>
        <v>-177.9</v>
      </c>
    </row>
    <row r="423" spans="1:11" x14ac:dyDescent="0.25">
      <c r="A423" s="1">
        <v>44461</v>
      </c>
      <c r="B423" t="s">
        <v>46</v>
      </c>
      <c r="C423" s="25">
        <v>45.300000000000004</v>
      </c>
      <c r="E423" t="s">
        <v>35</v>
      </c>
      <c r="F423" t="s">
        <v>16</v>
      </c>
      <c r="G423" t="s">
        <v>17</v>
      </c>
      <c r="H423" t="str">
        <f>TEXT(Table1[[#This Row],[Date]],"MMM")</f>
        <v>Sep</v>
      </c>
      <c r="I423">
        <f>MONTH(Table1[[#This Row],[Date]])</f>
        <v>9</v>
      </c>
      <c r="J423" t="str">
        <f>TEXT(Table1[[#This Row],[Date]],"ddd")</f>
        <v>Wed</v>
      </c>
      <c r="K423" s="2">
        <f>Table1[[#This Row],[Credit]]-Table1[[#This Row],[Debit]]</f>
        <v>-45.300000000000004</v>
      </c>
    </row>
    <row r="424" spans="1:11" x14ac:dyDescent="0.25">
      <c r="A424" s="1">
        <v>44462</v>
      </c>
      <c r="B424" t="s">
        <v>47</v>
      </c>
      <c r="C424" s="25">
        <v>20.099999999999998</v>
      </c>
      <c r="E424" t="s">
        <v>35</v>
      </c>
      <c r="F424" t="s">
        <v>16</v>
      </c>
      <c r="G424" t="s">
        <v>17</v>
      </c>
      <c r="H424" t="str">
        <f>TEXT(Table1[[#This Row],[Date]],"MMM")</f>
        <v>Sep</v>
      </c>
      <c r="I424">
        <f>MONTH(Table1[[#This Row],[Date]])</f>
        <v>9</v>
      </c>
      <c r="J424" t="str">
        <f>TEXT(Table1[[#This Row],[Date]],"ddd")</f>
        <v>Thu</v>
      </c>
      <c r="K424" s="2">
        <f>Table1[[#This Row],[Credit]]-Table1[[#This Row],[Debit]]</f>
        <v>-20.099999999999998</v>
      </c>
    </row>
    <row r="425" spans="1:11" x14ac:dyDescent="0.25">
      <c r="A425" s="1">
        <v>44463</v>
      </c>
      <c r="B425" t="s">
        <v>48</v>
      </c>
      <c r="C425" s="25">
        <v>55</v>
      </c>
      <c r="E425" t="s">
        <v>49</v>
      </c>
      <c r="F425" t="s">
        <v>50</v>
      </c>
      <c r="G425" t="s">
        <v>17</v>
      </c>
      <c r="H425" t="str">
        <f>TEXT(Table1[[#This Row],[Date]],"MMM")</f>
        <v>Sep</v>
      </c>
      <c r="I425">
        <f>MONTH(Table1[[#This Row],[Date]])</f>
        <v>9</v>
      </c>
      <c r="J425" t="str">
        <f>TEXT(Table1[[#This Row],[Date]],"ddd")</f>
        <v>Fri</v>
      </c>
      <c r="K425" s="2">
        <f>Table1[[#This Row],[Credit]]-Table1[[#This Row],[Debit]]</f>
        <v>-55</v>
      </c>
    </row>
    <row r="426" spans="1:11" x14ac:dyDescent="0.25">
      <c r="A426" s="1">
        <v>44463</v>
      </c>
      <c r="B426" t="s">
        <v>28</v>
      </c>
      <c r="C426" s="25">
        <v>70.600000000000023</v>
      </c>
      <c r="E426" t="s">
        <v>51</v>
      </c>
      <c r="F426" t="s">
        <v>23</v>
      </c>
      <c r="G426" t="s">
        <v>17</v>
      </c>
      <c r="H426" t="str">
        <f>TEXT(Table1[[#This Row],[Date]],"MMM")</f>
        <v>Sep</v>
      </c>
      <c r="I426">
        <f>MONTH(Table1[[#This Row],[Date]])</f>
        <v>9</v>
      </c>
      <c r="J426" t="str">
        <f>TEXT(Table1[[#This Row],[Date]],"ddd")</f>
        <v>Fri</v>
      </c>
      <c r="K426" s="2">
        <f>Table1[[#This Row],[Credit]]-Table1[[#This Row],[Debit]]</f>
        <v>-70.600000000000023</v>
      </c>
    </row>
    <row r="427" spans="1:11" x14ac:dyDescent="0.25">
      <c r="A427" s="1">
        <v>44463</v>
      </c>
      <c r="B427" t="s">
        <v>14</v>
      </c>
      <c r="C427" s="25">
        <v>5</v>
      </c>
      <c r="E427" t="s">
        <v>15</v>
      </c>
      <c r="F427" t="s">
        <v>16</v>
      </c>
      <c r="G427" t="s">
        <v>17</v>
      </c>
      <c r="H427" t="str">
        <f>TEXT(Table1[[#This Row],[Date]],"MMM")</f>
        <v>Sep</v>
      </c>
      <c r="I427">
        <f>MONTH(Table1[[#This Row],[Date]])</f>
        <v>9</v>
      </c>
      <c r="J427" t="str">
        <f>TEXT(Table1[[#This Row],[Date]],"ddd")</f>
        <v>Fri</v>
      </c>
      <c r="K427" s="2">
        <f>Table1[[#This Row],[Credit]]-Table1[[#This Row],[Debit]]</f>
        <v>-5</v>
      </c>
    </row>
    <row r="428" spans="1:11" x14ac:dyDescent="0.25">
      <c r="A428" s="1">
        <v>44464</v>
      </c>
      <c r="B428" t="s">
        <v>14</v>
      </c>
      <c r="C428" s="25">
        <v>5</v>
      </c>
      <c r="E428" t="s">
        <v>15</v>
      </c>
      <c r="F428" t="s">
        <v>16</v>
      </c>
      <c r="G428" t="s">
        <v>17</v>
      </c>
      <c r="H428" t="str">
        <f>TEXT(Table1[[#This Row],[Date]],"MMM")</f>
        <v>Sep</v>
      </c>
      <c r="I428">
        <f>MONTH(Table1[[#This Row],[Date]])</f>
        <v>9</v>
      </c>
      <c r="J428" t="str">
        <f>TEXT(Table1[[#This Row],[Date]],"ddd")</f>
        <v>Sat</v>
      </c>
      <c r="K428" s="2">
        <f>Table1[[#This Row],[Credit]]-Table1[[#This Row],[Debit]]</f>
        <v>-5</v>
      </c>
    </row>
    <row r="429" spans="1:11" x14ac:dyDescent="0.25">
      <c r="A429" s="1">
        <v>44465</v>
      </c>
      <c r="B429" t="s">
        <v>14</v>
      </c>
      <c r="C429" s="25">
        <v>5</v>
      </c>
      <c r="E429" t="s">
        <v>15</v>
      </c>
      <c r="F429" t="s">
        <v>16</v>
      </c>
      <c r="G429" t="s">
        <v>17</v>
      </c>
      <c r="H429" t="str">
        <f>TEXT(Table1[[#This Row],[Date]],"MMM")</f>
        <v>Sep</v>
      </c>
      <c r="I429">
        <f>MONTH(Table1[[#This Row],[Date]])</f>
        <v>9</v>
      </c>
      <c r="J429" t="str">
        <f>TEXT(Table1[[#This Row],[Date]],"ddd")</f>
        <v>Sun</v>
      </c>
      <c r="K429" s="2">
        <f>Table1[[#This Row],[Credit]]-Table1[[#This Row],[Debit]]</f>
        <v>-5</v>
      </c>
    </row>
    <row r="430" spans="1:11" x14ac:dyDescent="0.25">
      <c r="A430" s="1">
        <v>44466</v>
      </c>
      <c r="B430" t="s">
        <v>14</v>
      </c>
      <c r="C430" s="25">
        <v>5</v>
      </c>
      <c r="E430" t="s">
        <v>15</v>
      </c>
      <c r="F430" t="s">
        <v>16</v>
      </c>
      <c r="G430" t="s">
        <v>17</v>
      </c>
      <c r="H430" t="str">
        <f>TEXT(Table1[[#This Row],[Date]],"MMM")</f>
        <v>Sep</v>
      </c>
      <c r="I430">
        <f>MONTH(Table1[[#This Row],[Date]])</f>
        <v>9</v>
      </c>
      <c r="J430" t="str">
        <f>TEXT(Table1[[#This Row],[Date]],"ddd")</f>
        <v>Mon</v>
      </c>
      <c r="K430" s="2">
        <f>Table1[[#This Row],[Credit]]-Table1[[#This Row],[Debit]]</f>
        <v>-5</v>
      </c>
    </row>
    <row r="431" spans="1:11" x14ac:dyDescent="0.25">
      <c r="A431" s="1">
        <v>44467</v>
      </c>
      <c r="B431" t="s">
        <v>14</v>
      </c>
      <c r="C431" s="25">
        <v>5</v>
      </c>
      <c r="E431" t="s">
        <v>15</v>
      </c>
      <c r="F431" t="s">
        <v>16</v>
      </c>
      <c r="G431" t="s">
        <v>17</v>
      </c>
      <c r="H431" t="str">
        <f>TEXT(Table1[[#This Row],[Date]],"MMM")</f>
        <v>Sep</v>
      </c>
      <c r="I431">
        <f>MONTH(Table1[[#This Row],[Date]])</f>
        <v>9</v>
      </c>
      <c r="J431" t="str">
        <f>TEXT(Table1[[#This Row],[Date]],"ddd")</f>
        <v>Tue</v>
      </c>
      <c r="K431" s="2">
        <f>Table1[[#This Row],[Credit]]-Table1[[#This Row],[Debit]]</f>
        <v>-5</v>
      </c>
    </row>
    <row r="432" spans="1:11" x14ac:dyDescent="0.25">
      <c r="A432" s="1">
        <v>44467</v>
      </c>
      <c r="B432" t="s">
        <v>24</v>
      </c>
      <c r="C432" s="25">
        <v>223</v>
      </c>
      <c r="E432" t="s">
        <v>25</v>
      </c>
      <c r="F432" t="s">
        <v>20</v>
      </c>
      <c r="G432" t="s">
        <v>17</v>
      </c>
      <c r="H432" t="str">
        <f>TEXT(Table1[[#This Row],[Date]],"MMM")</f>
        <v>Sep</v>
      </c>
      <c r="I432">
        <f>MONTH(Table1[[#This Row],[Date]])</f>
        <v>9</v>
      </c>
      <c r="J432" t="str">
        <f>TEXT(Table1[[#This Row],[Date]],"ddd")</f>
        <v>Tue</v>
      </c>
      <c r="K432" s="2">
        <f>Table1[[#This Row],[Credit]]-Table1[[#This Row],[Debit]]</f>
        <v>-223</v>
      </c>
    </row>
    <row r="433" spans="1:11" x14ac:dyDescent="0.25">
      <c r="A433" s="1">
        <v>44468</v>
      </c>
      <c r="B433" t="s">
        <v>52</v>
      </c>
      <c r="C433" s="25">
        <v>132.9</v>
      </c>
      <c r="E433" t="s">
        <v>33</v>
      </c>
      <c r="F433" t="s">
        <v>31</v>
      </c>
      <c r="G433" t="s">
        <v>17</v>
      </c>
      <c r="H433" t="str">
        <f>TEXT(Table1[[#This Row],[Date]],"MMM")</f>
        <v>Sep</v>
      </c>
      <c r="I433">
        <f>MONTH(Table1[[#This Row],[Date]])</f>
        <v>9</v>
      </c>
      <c r="J433" t="str">
        <f>TEXT(Table1[[#This Row],[Date]],"ddd")</f>
        <v>Wed</v>
      </c>
      <c r="K433" s="2">
        <f>Table1[[#This Row],[Credit]]-Table1[[#This Row],[Debit]]</f>
        <v>-132.9</v>
      </c>
    </row>
    <row r="434" spans="1:11" x14ac:dyDescent="0.25">
      <c r="A434" s="1">
        <v>44468</v>
      </c>
      <c r="B434" t="s">
        <v>54</v>
      </c>
      <c r="C434" s="25">
        <v>175</v>
      </c>
      <c r="E434" t="s">
        <v>33</v>
      </c>
      <c r="F434" t="s">
        <v>31</v>
      </c>
      <c r="G434" t="s">
        <v>17</v>
      </c>
      <c r="H434" t="str">
        <f>TEXT(Table1[[#This Row],[Date]],"MMM")</f>
        <v>Sep</v>
      </c>
      <c r="I434">
        <f>MONTH(Table1[[#This Row],[Date]])</f>
        <v>9</v>
      </c>
      <c r="J434" t="str">
        <f>TEXT(Table1[[#This Row],[Date]],"ddd")</f>
        <v>Wed</v>
      </c>
      <c r="K434" s="2">
        <f>Table1[[#This Row],[Credit]]-Table1[[#This Row],[Debit]]</f>
        <v>-175</v>
      </c>
    </row>
    <row r="435" spans="1:11" x14ac:dyDescent="0.25">
      <c r="A435" s="1">
        <v>44469</v>
      </c>
      <c r="B435" t="s">
        <v>32</v>
      </c>
      <c r="C435" s="25">
        <v>153.39999999999998</v>
      </c>
      <c r="E435" t="s">
        <v>33</v>
      </c>
      <c r="F435" t="s">
        <v>31</v>
      </c>
      <c r="G435" t="s">
        <v>17</v>
      </c>
      <c r="H435" t="str">
        <f>TEXT(Table1[[#This Row],[Date]],"MMM")</f>
        <v>Sep</v>
      </c>
      <c r="I435">
        <f>MONTH(Table1[[#This Row],[Date]])</f>
        <v>9</v>
      </c>
      <c r="J435" t="str">
        <f>TEXT(Table1[[#This Row],[Date]],"ddd")</f>
        <v>Thu</v>
      </c>
      <c r="K435" s="2">
        <f>Table1[[#This Row],[Credit]]-Table1[[#This Row],[Debit]]</f>
        <v>-153.39999999999998</v>
      </c>
    </row>
    <row r="436" spans="1:11" x14ac:dyDescent="0.25">
      <c r="A436" s="1">
        <v>44469</v>
      </c>
      <c r="B436" t="s">
        <v>36</v>
      </c>
      <c r="C436" s="25">
        <v>31.200000000000003</v>
      </c>
      <c r="E436" t="s">
        <v>37</v>
      </c>
      <c r="F436" t="s">
        <v>23</v>
      </c>
      <c r="G436" t="s">
        <v>17</v>
      </c>
      <c r="H436" t="str">
        <f>TEXT(Table1[[#This Row],[Date]],"MMM")</f>
        <v>Sep</v>
      </c>
      <c r="I436">
        <f>MONTH(Table1[[#This Row],[Date]])</f>
        <v>9</v>
      </c>
      <c r="J436" t="str">
        <f>TEXT(Table1[[#This Row],[Date]],"ddd")</f>
        <v>Thu</v>
      </c>
      <c r="K436" s="2">
        <f>Table1[[#This Row],[Credit]]-Table1[[#This Row],[Debit]]</f>
        <v>-31.200000000000003</v>
      </c>
    </row>
    <row r="437" spans="1:11" x14ac:dyDescent="0.25">
      <c r="A437" s="1">
        <v>44469</v>
      </c>
      <c r="B437" t="s">
        <v>59</v>
      </c>
      <c r="C437" s="25">
        <v>15</v>
      </c>
      <c r="E437" t="s">
        <v>35</v>
      </c>
      <c r="F437" t="s">
        <v>16</v>
      </c>
      <c r="G437" t="s">
        <v>17</v>
      </c>
      <c r="H437" t="str">
        <f>TEXT(Table1[[#This Row],[Date]],"MMM")</f>
        <v>Sep</v>
      </c>
      <c r="I437">
        <f>MONTH(Table1[[#This Row],[Date]])</f>
        <v>9</v>
      </c>
      <c r="J437" t="str">
        <f>TEXT(Table1[[#This Row],[Date]],"ddd")</f>
        <v>Thu</v>
      </c>
      <c r="K437" s="2">
        <f>Table1[[#This Row],[Credit]]-Table1[[#This Row],[Debit]]</f>
        <v>-15</v>
      </c>
    </row>
    <row r="438" spans="1:11" x14ac:dyDescent="0.25">
      <c r="A438" s="1">
        <v>44470</v>
      </c>
      <c r="B438" t="s">
        <v>14</v>
      </c>
      <c r="C438" s="25">
        <v>5</v>
      </c>
      <c r="E438" t="s">
        <v>15</v>
      </c>
      <c r="F438" t="s">
        <v>16</v>
      </c>
      <c r="G438" t="s">
        <v>17</v>
      </c>
      <c r="H438" t="str">
        <f>TEXT(Table1[[#This Row],[Date]],"MMM")</f>
        <v>Oct</v>
      </c>
      <c r="I438">
        <f>MONTH(Table1[[#This Row],[Date]])</f>
        <v>10</v>
      </c>
      <c r="J438" t="str">
        <f>TEXT(Table1[[#This Row],[Date]],"ddd")</f>
        <v>Fri</v>
      </c>
      <c r="K438" s="2">
        <f>Table1[[#This Row],[Credit]]-Table1[[#This Row],[Debit]]</f>
        <v>-5</v>
      </c>
    </row>
    <row r="439" spans="1:11" x14ac:dyDescent="0.25">
      <c r="A439" s="1">
        <v>44472</v>
      </c>
      <c r="B439" t="s">
        <v>14</v>
      </c>
      <c r="C439" s="25">
        <v>5</v>
      </c>
      <c r="E439" t="s">
        <v>15</v>
      </c>
      <c r="F439" t="s">
        <v>16</v>
      </c>
      <c r="G439" t="s">
        <v>17</v>
      </c>
      <c r="H439" t="str">
        <f>TEXT(Table1[[#This Row],[Date]],"MMM")</f>
        <v>Oct</v>
      </c>
      <c r="I439">
        <f>MONTH(Table1[[#This Row],[Date]])</f>
        <v>10</v>
      </c>
      <c r="J439" t="str">
        <f>TEXT(Table1[[#This Row],[Date]],"ddd")</f>
        <v>Sun</v>
      </c>
      <c r="K439" s="2">
        <f>Table1[[#This Row],[Credit]]-Table1[[#This Row],[Debit]]</f>
        <v>-5</v>
      </c>
    </row>
    <row r="440" spans="1:11" x14ac:dyDescent="0.25">
      <c r="A440" s="1">
        <v>44472</v>
      </c>
      <c r="B440" t="s">
        <v>10</v>
      </c>
      <c r="D440" s="25">
        <v>5000</v>
      </c>
      <c r="E440" t="s">
        <v>11</v>
      </c>
      <c r="F440" t="s">
        <v>12</v>
      </c>
      <c r="G440" t="s">
        <v>13</v>
      </c>
      <c r="H440" t="str">
        <f>TEXT(Table1[[#This Row],[Date]],"MMM")</f>
        <v>Oct</v>
      </c>
      <c r="I440">
        <f>MONTH(Table1[[#This Row],[Date]])</f>
        <v>10</v>
      </c>
      <c r="J440" t="str">
        <f>TEXT(Table1[[#This Row],[Date]],"ddd")</f>
        <v>Sun</v>
      </c>
      <c r="K440" s="2">
        <f>Table1[[#This Row],[Credit]]-Table1[[#This Row],[Debit]]</f>
        <v>5000</v>
      </c>
    </row>
    <row r="441" spans="1:11" x14ac:dyDescent="0.25">
      <c r="A441" s="1">
        <v>44473</v>
      </c>
      <c r="B441" t="s">
        <v>14</v>
      </c>
      <c r="C441" s="25">
        <v>5</v>
      </c>
      <c r="E441" t="s">
        <v>15</v>
      </c>
      <c r="F441" t="s">
        <v>16</v>
      </c>
      <c r="G441" t="s">
        <v>17</v>
      </c>
      <c r="H441" t="str">
        <f>TEXT(Table1[[#This Row],[Date]],"MMM")</f>
        <v>Oct</v>
      </c>
      <c r="I441">
        <f>MONTH(Table1[[#This Row],[Date]])</f>
        <v>10</v>
      </c>
      <c r="J441" t="str">
        <f>TEXT(Table1[[#This Row],[Date]],"ddd")</f>
        <v>Mon</v>
      </c>
      <c r="K441" s="2">
        <f>Table1[[#This Row],[Credit]]-Table1[[#This Row],[Debit]]</f>
        <v>-5</v>
      </c>
    </row>
    <row r="442" spans="1:11" x14ac:dyDescent="0.25">
      <c r="A442" s="1">
        <v>44475</v>
      </c>
      <c r="B442" t="s">
        <v>18</v>
      </c>
      <c r="C442" s="25">
        <v>900</v>
      </c>
      <c r="E442" t="s">
        <v>19</v>
      </c>
      <c r="F442" t="s">
        <v>20</v>
      </c>
      <c r="G442" t="s">
        <v>17</v>
      </c>
      <c r="H442" t="str">
        <f>TEXT(Table1[[#This Row],[Date]],"MMM")</f>
        <v>Oct</v>
      </c>
      <c r="I442">
        <f>MONTH(Table1[[#This Row],[Date]])</f>
        <v>10</v>
      </c>
      <c r="J442" t="str">
        <f>TEXT(Table1[[#This Row],[Date]],"ddd")</f>
        <v>Wed</v>
      </c>
      <c r="K442" s="2">
        <f>Table1[[#This Row],[Credit]]-Table1[[#This Row],[Debit]]</f>
        <v>-900</v>
      </c>
    </row>
    <row r="443" spans="1:11" x14ac:dyDescent="0.25">
      <c r="A443" s="1">
        <v>44475</v>
      </c>
      <c r="B443" t="s">
        <v>21</v>
      </c>
      <c r="C443" s="25">
        <v>150</v>
      </c>
      <c r="E443" t="s">
        <v>22</v>
      </c>
      <c r="F443" t="s">
        <v>23</v>
      </c>
      <c r="G443" t="s">
        <v>17</v>
      </c>
      <c r="H443" t="str">
        <f>TEXT(Table1[[#This Row],[Date]],"MMM")</f>
        <v>Oct</v>
      </c>
      <c r="I443">
        <f>MONTH(Table1[[#This Row],[Date]])</f>
        <v>10</v>
      </c>
      <c r="J443" t="str">
        <f>TEXT(Table1[[#This Row],[Date]],"ddd")</f>
        <v>Wed</v>
      </c>
      <c r="K443" s="2">
        <f>Table1[[#This Row],[Credit]]-Table1[[#This Row],[Debit]]</f>
        <v>-150</v>
      </c>
    </row>
    <row r="444" spans="1:11" x14ac:dyDescent="0.25">
      <c r="A444" s="1">
        <v>44475</v>
      </c>
      <c r="B444" t="s">
        <v>14</v>
      </c>
      <c r="C444" s="25">
        <v>5</v>
      </c>
      <c r="E444" t="s">
        <v>15</v>
      </c>
      <c r="F444" t="s">
        <v>16</v>
      </c>
      <c r="G444" t="s">
        <v>17</v>
      </c>
      <c r="H444" t="str">
        <f>TEXT(Table1[[#This Row],[Date]],"MMM")</f>
        <v>Oct</v>
      </c>
      <c r="I444">
        <f>MONTH(Table1[[#This Row],[Date]])</f>
        <v>10</v>
      </c>
      <c r="J444" t="str">
        <f>TEXT(Table1[[#This Row],[Date]],"ddd")</f>
        <v>Wed</v>
      </c>
      <c r="K444" s="2">
        <f>Table1[[#This Row],[Credit]]-Table1[[#This Row],[Debit]]</f>
        <v>-5</v>
      </c>
    </row>
    <row r="445" spans="1:11" x14ac:dyDescent="0.25">
      <c r="A445" s="1">
        <v>44475</v>
      </c>
      <c r="B445" t="s">
        <v>14</v>
      </c>
      <c r="C445" s="25">
        <v>5</v>
      </c>
      <c r="E445" t="s">
        <v>15</v>
      </c>
      <c r="F445" t="s">
        <v>16</v>
      </c>
      <c r="G445" t="s">
        <v>17</v>
      </c>
      <c r="H445" t="str">
        <f>TEXT(Table1[[#This Row],[Date]],"MMM")</f>
        <v>Oct</v>
      </c>
      <c r="I445">
        <f>MONTH(Table1[[#This Row],[Date]])</f>
        <v>10</v>
      </c>
      <c r="J445" t="str">
        <f>TEXT(Table1[[#This Row],[Date]],"ddd")</f>
        <v>Wed</v>
      </c>
      <c r="K445" s="2">
        <f>Table1[[#This Row],[Credit]]-Table1[[#This Row],[Debit]]</f>
        <v>-5</v>
      </c>
    </row>
    <row r="446" spans="1:11" x14ac:dyDescent="0.25">
      <c r="A446" s="1">
        <v>44476</v>
      </c>
      <c r="B446" t="s">
        <v>14</v>
      </c>
      <c r="C446" s="25">
        <v>5</v>
      </c>
      <c r="E446" t="s">
        <v>15</v>
      </c>
      <c r="F446" t="s">
        <v>16</v>
      </c>
      <c r="G446" t="s">
        <v>17</v>
      </c>
      <c r="H446" t="str">
        <f>TEXT(Table1[[#This Row],[Date]],"MMM")</f>
        <v>Oct</v>
      </c>
      <c r="I446">
        <f>MONTH(Table1[[#This Row],[Date]])</f>
        <v>10</v>
      </c>
      <c r="J446" t="str">
        <f>TEXT(Table1[[#This Row],[Date]],"ddd")</f>
        <v>Thu</v>
      </c>
      <c r="K446" s="2">
        <f>Table1[[#This Row],[Credit]]-Table1[[#This Row],[Debit]]</f>
        <v>-5</v>
      </c>
    </row>
    <row r="447" spans="1:11" x14ac:dyDescent="0.25">
      <c r="A447" s="1">
        <v>44477</v>
      </c>
      <c r="B447" t="s">
        <v>14</v>
      </c>
      <c r="C447" s="25">
        <v>5</v>
      </c>
      <c r="E447" t="s">
        <v>15</v>
      </c>
      <c r="F447" t="s">
        <v>16</v>
      </c>
      <c r="G447" t="s">
        <v>17</v>
      </c>
      <c r="H447" t="str">
        <f>TEXT(Table1[[#This Row],[Date]],"MMM")</f>
        <v>Oct</v>
      </c>
      <c r="I447">
        <f>MONTH(Table1[[#This Row],[Date]])</f>
        <v>10</v>
      </c>
      <c r="J447" t="str">
        <f>TEXT(Table1[[#This Row],[Date]],"ddd")</f>
        <v>Fri</v>
      </c>
      <c r="K447" s="2">
        <f>Table1[[#This Row],[Credit]]-Table1[[#This Row],[Debit]]</f>
        <v>-5</v>
      </c>
    </row>
    <row r="448" spans="1:11" x14ac:dyDescent="0.25">
      <c r="A448" s="1">
        <v>44477</v>
      </c>
      <c r="B448" t="s">
        <v>24</v>
      </c>
      <c r="C448" s="25">
        <v>105</v>
      </c>
      <c r="E448" t="s">
        <v>25</v>
      </c>
      <c r="F448" t="s">
        <v>20</v>
      </c>
      <c r="G448" t="s">
        <v>17</v>
      </c>
      <c r="H448" t="str">
        <f>TEXT(Table1[[#This Row],[Date]],"MMM")</f>
        <v>Oct</v>
      </c>
      <c r="I448">
        <f>MONTH(Table1[[#This Row],[Date]])</f>
        <v>10</v>
      </c>
      <c r="J448" t="str">
        <f>TEXT(Table1[[#This Row],[Date]],"ddd")</f>
        <v>Fri</v>
      </c>
      <c r="K448" s="2">
        <f>Table1[[#This Row],[Credit]]-Table1[[#This Row],[Debit]]</f>
        <v>-105</v>
      </c>
    </row>
    <row r="449" spans="1:11" x14ac:dyDescent="0.25">
      <c r="A449" s="1">
        <v>44480</v>
      </c>
      <c r="B449" t="s">
        <v>26</v>
      </c>
      <c r="C449" s="25">
        <v>59</v>
      </c>
      <c r="E449" t="s">
        <v>27</v>
      </c>
      <c r="F449" t="s">
        <v>20</v>
      </c>
      <c r="G449" t="s">
        <v>17</v>
      </c>
      <c r="H449" t="str">
        <f>TEXT(Table1[[#This Row],[Date]],"MMM")</f>
        <v>Oct</v>
      </c>
      <c r="I449">
        <f>MONTH(Table1[[#This Row],[Date]])</f>
        <v>10</v>
      </c>
      <c r="J449" t="str">
        <f>TEXT(Table1[[#This Row],[Date]],"ddd")</f>
        <v>Mon</v>
      </c>
      <c r="K449" s="2">
        <f>Table1[[#This Row],[Credit]]-Table1[[#This Row],[Debit]]</f>
        <v>-59</v>
      </c>
    </row>
    <row r="450" spans="1:11" x14ac:dyDescent="0.25">
      <c r="A450" s="1">
        <v>44480</v>
      </c>
      <c r="B450" t="s">
        <v>14</v>
      </c>
      <c r="C450" s="25">
        <v>5</v>
      </c>
      <c r="E450" t="s">
        <v>15</v>
      </c>
      <c r="F450" t="s">
        <v>16</v>
      </c>
      <c r="G450" t="s">
        <v>17</v>
      </c>
      <c r="H450" t="str">
        <f>TEXT(Table1[[#This Row],[Date]],"MMM")</f>
        <v>Oct</v>
      </c>
      <c r="I450">
        <f>MONTH(Table1[[#This Row],[Date]])</f>
        <v>10</v>
      </c>
      <c r="J450" t="str">
        <f>TEXT(Table1[[#This Row],[Date]],"ddd")</f>
        <v>Mon</v>
      </c>
      <c r="K450" s="2">
        <f>Table1[[#This Row],[Credit]]-Table1[[#This Row],[Debit]]</f>
        <v>-5</v>
      </c>
    </row>
    <row r="451" spans="1:11" x14ac:dyDescent="0.25">
      <c r="A451" s="1">
        <v>44481</v>
      </c>
      <c r="B451" t="s">
        <v>14</v>
      </c>
      <c r="C451" s="25">
        <v>5</v>
      </c>
      <c r="E451" t="s">
        <v>15</v>
      </c>
      <c r="F451" t="s">
        <v>16</v>
      </c>
      <c r="G451" t="s">
        <v>17</v>
      </c>
      <c r="H451" t="str">
        <f>TEXT(Table1[[#This Row],[Date]],"MMM")</f>
        <v>Oct</v>
      </c>
      <c r="I451">
        <f>MONTH(Table1[[#This Row],[Date]])</f>
        <v>10</v>
      </c>
      <c r="J451" t="str">
        <f>TEXT(Table1[[#This Row],[Date]],"ddd")</f>
        <v>Tue</v>
      </c>
      <c r="K451" s="2">
        <f>Table1[[#This Row],[Credit]]-Table1[[#This Row],[Debit]]</f>
        <v>-5</v>
      </c>
    </row>
    <row r="452" spans="1:11" x14ac:dyDescent="0.25">
      <c r="A452" s="1">
        <v>44482</v>
      </c>
      <c r="B452" t="s">
        <v>28</v>
      </c>
      <c r="C452" s="25">
        <v>86.399999999999977</v>
      </c>
      <c r="E452" t="s">
        <v>51</v>
      </c>
      <c r="F452" t="s">
        <v>23</v>
      </c>
      <c r="G452" t="s">
        <v>17</v>
      </c>
      <c r="H452" t="str">
        <f>TEXT(Table1[[#This Row],[Date]],"MMM")</f>
        <v>Oct</v>
      </c>
      <c r="I452">
        <f>MONTH(Table1[[#This Row],[Date]])</f>
        <v>10</v>
      </c>
      <c r="J452" t="str">
        <f>TEXT(Table1[[#This Row],[Date]],"ddd")</f>
        <v>Wed</v>
      </c>
      <c r="K452" s="2">
        <f>Table1[[#This Row],[Credit]]-Table1[[#This Row],[Debit]]</f>
        <v>-86.399999999999977</v>
      </c>
    </row>
    <row r="453" spans="1:11" x14ac:dyDescent="0.25">
      <c r="A453" s="1">
        <v>44482</v>
      </c>
      <c r="B453" t="s">
        <v>14</v>
      </c>
      <c r="C453" s="25">
        <v>5</v>
      </c>
      <c r="E453" t="s">
        <v>15</v>
      </c>
      <c r="F453" t="s">
        <v>16</v>
      </c>
      <c r="G453" t="s">
        <v>17</v>
      </c>
      <c r="H453" t="str">
        <f>TEXT(Table1[[#This Row],[Date]],"MMM")</f>
        <v>Oct</v>
      </c>
      <c r="I453">
        <f>MONTH(Table1[[#This Row],[Date]])</f>
        <v>10</v>
      </c>
      <c r="J453" t="str">
        <f>TEXT(Table1[[#This Row],[Date]],"ddd")</f>
        <v>Wed</v>
      </c>
      <c r="K453" s="2">
        <f>Table1[[#This Row],[Credit]]-Table1[[#This Row],[Debit]]</f>
        <v>-5</v>
      </c>
    </row>
    <row r="454" spans="1:11" x14ac:dyDescent="0.25">
      <c r="A454" s="1">
        <v>44483</v>
      </c>
      <c r="B454" t="s">
        <v>14</v>
      </c>
      <c r="C454" s="25">
        <v>5</v>
      </c>
      <c r="E454" t="s">
        <v>15</v>
      </c>
      <c r="F454" t="s">
        <v>16</v>
      </c>
      <c r="G454" t="s">
        <v>17</v>
      </c>
      <c r="H454" t="str">
        <f>TEXT(Table1[[#This Row],[Date]],"MMM")</f>
        <v>Oct</v>
      </c>
      <c r="I454">
        <f>MONTH(Table1[[#This Row],[Date]])</f>
        <v>10</v>
      </c>
      <c r="J454" t="str">
        <f>TEXT(Table1[[#This Row],[Date]],"ddd")</f>
        <v>Thu</v>
      </c>
      <c r="K454" s="2">
        <f>Table1[[#This Row],[Credit]]-Table1[[#This Row],[Debit]]</f>
        <v>-5</v>
      </c>
    </row>
    <row r="455" spans="1:11" x14ac:dyDescent="0.25">
      <c r="A455" s="1">
        <v>44484</v>
      </c>
      <c r="B455" t="s">
        <v>24</v>
      </c>
      <c r="C455" s="25">
        <v>143.9</v>
      </c>
      <c r="E455" t="s">
        <v>25</v>
      </c>
      <c r="F455" t="s">
        <v>20</v>
      </c>
      <c r="G455" t="s">
        <v>17</v>
      </c>
      <c r="H455" t="str">
        <f>TEXT(Table1[[#This Row],[Date]],"MMM")</f>
        <v>Oct</v>
      </c>
      <c r="I455">
        <f>MONTH(Table1[[#This Row],[Date]])</f>
        <v>10</v>
      </c>
      <c r="J455" t="str">
        <f>TEXT(Table1[[#This Row],[Date]],"ddd")</f>
        <v>Fri</v>
      </c>
      <c r="K455" s="2">
        <f>Table1[[#This Row],[Credit]]-Table1[[#This Row],[Debit]]</f>
        <v>-143.9</v>
      </c>
    </row>
    <row r="456" spans="1:11" x14ac:dyDescent="0.25">
      <c r="A456" s="1">
        <v>44484</v>
      </c>
      <c r="B456" t="s">
        <v>14</v>
      </c>
      <c r="C456" s="25">
        <v>5</v>
      </c>
      <c r="E456" t="s">
        <v>15</v>
      </c>
      <c r="F456" t="s">
        <v>16</v>
      </c>
      <c r="G456" t="s">
        <v>17</v>
      </c>
      <c r="H456" t="str">
        <f>TEXT(Table1[[#This Row],[Date]],"MMM")</f>
        <v>Oct</v>
      </c>
      <c r="I456">
        <f>MONTH(Table1[[#This Row],[Date]])</f>
        <v>10</v>
      </c>
      <c r="J456" t="str">
        <f>TEXT(Table1[[#This Row],[Date]],"ddd")</f>
        <v>Fri</v>
      </c>
      <c r="K456" s="2">
        <f>Table1[[#This Row],[Credit]]-Table1[[#This Row],[Debit]]</f>
        <v>-5</v>
      </c>
    </row>
    <row r="457" spans="1:11" x14ac:dyDescent="0.25">
      <c r="A457" s="1">
        <v>44485</v>
      </c>
      <c r="B457" t="s">
        <v>14</v>
      </c>
      <c r="C457" s="25">
        <v>5</v>
      </c>
      <c r="E457" t="s">
        <v>15</v>
      </c>
      <c r="F457" t="s">
        <v>16</v>
      </c>
      <c r="G457" t="s">
        <v>17</v>
      </c>
      <c r="H457" t="str">
        <f>TEXT(Table1[[#This Row],[Date]],"MMM")</f>
        <v>Oct</v>
      </c>
      <c r="I457">
        <f>MONTH(Table1[[#This Row],[Date]])</f>
        <v>10</v>
      </c>
      <c r="J457" t="str">
        <f>TEXT(Table1[[#This Row],[Date]],"ddd")</f>
        <v>Sat</v>
      </c>
      <c r="K457" s="2">
        <f>Table1[[#This Row],[Credit]]-Table1[[#This Row],[Debit]]</f>
        <v>-5</v>
      </c>
    </row>
    <row r="458" spans="1:11" x14ac:dyDescent="0.25">
      <c r="A458" s="1">
        <v>44485</v>
      </c>
      <c r="B458" t="s">
        <v>29</v>
      </c>
      <c r="C458" s="25">
        <v>48.8</v>
      </c>
      <c r="E458" t="s">
        <v>30</v>
      </c>
      <c r="F458" t="s">
        <v>31</v>
      </c>
      <c r="G458" t="s">
        <v>17</v>
      </c>
      <c r="H458" t="str">
        <f>TEXT(Table1[[#This Row],[Date]],"MMM")</f>
        <v>Oct</v>
      </c>
      <c r="I458">
        <f>MONTH(Table1[[#This Row],[Date]])</f>
        <v>10</v>
      </c>
      <c r="J458" t="str">
        <f>TEXT(Table1[[#This Row],[Date]],"ddd")</f>
        <v>Sat</v>
      </c>
      <c r="K458" s="2">
        <f>Table1[[#This Row],[Credit]]-Table1[[#This Row],[Debit]]</f>
        <v>-48.8</v>
      </c>
    </row>
    <row r="459" spans="1:11" x14ac:dyDescent="0.25">
      <c r="A459" s="1">
        <v>44485</v>
      </c>
      <c r="B459" t="s">
        <v>32</v>
      </c>
      <c r="C459" s="25">
        <v>106.70000000000002</v>
      </c>
      <c r="E459" t="s">
        <v>33</v>
      </c>
      <c r="F459" t="s">
        <v>31</v>
      </c>
      <c r="G459" t="s">
        <v>17</v>
      </c>
      <c r="H459" t="str">
        <f>TEXT(Table1[[#This Row],[Date]],"MMM")</f>
        <v>Oct</v>
      </c>
      <c r="I459">
        <f>MONTH(Table1[[#This Row],[Date]])</f>
        <v>10</v>
      </c>
      <c r="J459" t="str">
        <f>TEXT(Table1[[#This Row],[Date]],"ddd")</f>
        <v>Sat</v>
      </c>
      <c r="K459" s="2">
        <f>Table1[[#This Row],[Credit]]-Table1[[#This Row],[Debit]]</f>
        <v>-106.70000000000002</v>
      </c>
    </row>
    <row r="460" spans="1:11" x14ac:dyDescent="0.25">
      <c r="A460" s="1">
        <v>44485</v>
      </c>
      <c r="B460" t="s">
        <v>34</v>
      </c>
      <c r="C460" s="25">
        <v>61.1</v>
      </c>
      <c r="E460" t="s">
        <v>35</v>
      </c>
      <c r="F460" t="s">
        <v>16</v>
      </c>
      <c r="G460" t="s">
        <v>17</v>
      </c>
      <c r="H460" t="str">
        <f>TEXT(Table1[[#This Row],[Date]],"MMM")</f>
        <v>Oct</v>
      </c>
      <c r="I460">
        <f>MONTH(Table1[[#This Row],[Date]])</f>
        <v>10</v>
      </c>
      <c r="J460" t="str">
        <f>TEXT(Table1[[#This Row],[Date]],"ddd")</f>
        <v>Sat</v>
      </c>
      <c r="K460" s="2">
        <f>Table1[[#This Row],[Credit]]-Table1[[#This Row],[Debit]]</f>
        <v>-61.1</v>
      </c>
    </row>
    <row r="461" spans="1:11" x14ac:dyDescent="0.25">
      <c r="A461" s="1">
        <v>44486</v>
      </c>
      <c r="B461" t="s">
        <v>36</v>
      </c>
      <c r="C461" s="25">
        <v>37.200000000000003</v>
      </c>
      <c r="E461" t="s">
        <v>37</v>
      </c>
      <c r="F461" t="s">
        <v>23</v>
      </c>
      <c r="G461" t="s">
        <v>17</v>
      </c>
      <c r="H461" t="str">
        <f>TEXT(Table1[[#This Row],[Date]],"MMM")</f>
        <v>Oct</v>
      </c>
      <c r="I461">
        <f>MONTH(Table1[[#This Row],[Date]])</f>
        <v>10</v>
      </c>
      <c r="J461" t="str">
        <f>TEXT(Table1[[#This Row],[Date]],"ddd")</f>
        <v>Sun</v>
      </c>
      <c r="K461" s="2">
        <f>Table1[[#This Row],[Credit]]-Table1[[#This Row],[Debit]]</f>
        <v>-37.200000000000003</v>
      </c>
    </row>
    <row r="462" spans="1:11" x14ac:dyDescent="0.25">
      <c r="A462" s="1">
        <v>44487</v>
      </c>
      <c r="B462" t="s">
        <v>38</v>
      </c>
      <c r="D462" s="25">
        <v>100</v>
      </c>
      <c r="E462" t="s">
        <v>39</v>
      </c>
      <c r="F462" t="s">
        <v>40</v>
      </c>
      <c r="G462" t="s">
        <v>13</v>
      </c>
      <c r="H462" t="str">
        <f>TEXT(Table1[[#This Row],[Date]],"MMM")</f>
        <v>Oct</v>
      </c>
      <c r="I462">
        <f>MONTH(Table1[[#This Row],[Date]])</f>
        <v>10</v>
      </c>
      <c r="J462" t="str">
        <f>TEXT(Table1[[#This Row],[Date]],"ddd")</f>
        <v>Mon</v>
      </c>
      <c r="K462" s="2">
        <f>Table1[[#This Row],[Credit]]-Table1[[#This Row],[Debit]]</f>
        <v>100</v>
      </c>
    </row>
    <row r="463" spans="1:11" x14ac:dyDescent="0.25">
      <c r="A463" s="1">
        <v>44487</v>
      </c>
      <c r="B463" t="s">
        <v>14</v>
      </c>
      <c r="C463" s="25">
        <v>5</v>
      </c>
      <c r="E463" t="s">
        <v>15</v>
      </c>
      <c r="F463" t="s">
        <v>16</v>
      </c>
      <c r="G463" t="s">
        <v>17</v>
      </c>
      <c r="H463" t="str">
        <f>TEXT(Table1[[#This Row],[Date]],"MMM")</f>
        <v>Oct</v>
      </c>
      <c r="I463">
        <f>MONTH(Table1[[#This Row],[Date]])</f>
        <v>10</v>
      </c>
      <c r="J463" t="str">
        <f>TEXT(Table1[[#This Row],[Date]],"ddd")</f>
        <v>Mon</v>
      </c>
      <c r="K463" s="2">
        <f>Table1[[#This Row],[Credit]]-Table1[[#This Row],[Debit]]</f>
        <v>-5</v>
      </c>
    </row>
    <row r="464" spans="1:11" x14ac:dyDescent="0.25">
      <c r="A464" s="1">
        <v>44488</v>
      </c>
      <c r="B464" t="s">
        <v>14</v>
      </c>
      <c r="C464" s="25">
        <v>5</v>
      </c>
      <c r="E464" t="s">
        <v>15</v>
      </c>
      <c r="F464" t="s">
        <v>16</v>
      </c>
      <c r="G464" t="s">
        <v>17</v>
      </c>
      <c r="H464" t="str">
        <f>TEXT(Table1[[#This Row],[Date]],"MMM")</f>
        <v>Oct</v>
      </c>
      <c r="I464">
        <f>MONTH(Table1[[#This Row],[Date]])</f>
        <v>10</v>
      </c>
      <c r="J464" t="str">
        <f>TEXT(Table1[[#This Row],[Date]],"ddd")</f>
        <v>Tue</v>
      </c>
      <c r="K464" s="2">
        <f>Table1[[#This Row],[Credit]]-Table1[[#This Row],[Debit]]</f>
        <v>-5</v>
      </c>
    </row>
    <row r="465" spans="1:11" x14ac:dyDescent="0.25">
      <c r="A465" s="1">
        <v>44488</v>
      </c>
      <c r="B465" t="s">
        <v>55</v>
      </c>
      <c r="C465" s="25">
        <v>75</v>
      </c>
      <c r="E465" t="s">
        <v>56</v>
      </c>
      <c r="F465" t="s">
        <v>57</v>
      </c>
      <c r="G465" t="s">
        <v>17</v>
      </c>
      <c r="H465" t="str">
        <f>TEXT(Table1[[#This Row],[Date]],"MMM")</f>
        <v>Oct</v>
      </c>
      <c r="I465">
        <f>MONTH(Table1[[#This Row],[Date]])</f>
        <v>10</v>
      </c>
      <c r="J465" t="str">
        <f>TEXT(Table1[[#This Row],[Date]],"ddd")</f>
        <v>Tue</v>
      </c>
      <c r="K465" s="2">
        <f>Table1[[#This Row],[Credit]]-Table1[[#This Row],[Debit]]</f>
        <v>-75</v>
      </c>
    </row>
    <row r="466" spans="1:11" x14ac:dyDescent="0.25">
      <c r="A466" s="1">
        <v>44488</v>
      </c>
      <c r="B466" t="s">
        <v>42</v>
      </c>
      <c r="C466" s="25">
        <v>40</v>
      </c>
      <c r="E466" t="s">
        <v>42</v>
      </c>
      <c r="F466" t="s">
        <v>20</v>
      </c>
      <c r="G466" t="s">
        <v>17</v>
      </c>
      <c r="H466" t="str">
        <f>TEXT(Table1[[#This Row],[Date]],"MMM")</f>
        <v>Oct</v>
      </c>
      <c r="I466">
        <f>MONTH(Table1[[#This Row],[Date]])</f>
        <v>10</v>
      </c>
      <c r="J466" t="str">
        <f>TEXT(Table1[[#This Row],[Date]],"ddd")</f>
        <v>Tue</v>
      </c>
      <c r="K466" s="2">
        <f>Table1[[#This Row],[Credit]]-Table1[[#This Row],[Debit]]</f>
        <v>-40</v>
      </c>
    </row>
    <row r="467" spans="1:11" x14ac:dyDescent="0.25">
      <c r="A467" s="1">
        <v>44489</v>
      </c>
      <c r="B467" t="s">
        <v>43</v>
      </c>
      <c r="C467" s="25">
        <v>54.1</v>
      </c>
      <c r="E467" t="s">
        <v>44</v>
      </c>
      <c r="F467" t="s">
        <v>31</v>
      </c>
      <c r="G467" t="s">
        <v>17</v>
      </c>
      <c r="H467" t="str">
        <f>TEXT(Table1[[#This Row],[Date]],"MMM")</f>
        <v>Oct</v>
      </c>
      <c r="I467">
        <f>MONTH(Table1[[#This Row],[Date]])</f>
        <v>10</v>
      </c>
      <c r="J467" t="str">
        <f>TEXT(Table1[[#This Row],[Date]],"ddd")</f>
        <v>Wed</v>
      </c>
      <c r="K467" s="2">
        <f>Table1[[#This Row],[Credit]]-Table1[[#This Row],[Debit]]</f>
        <v>-54.1</v>
      </c>
    </row>
    <row r="468" spans="1:11" x14ac:dyDescent="0.25">
      <c r="A468" s="1">
        <v>44489</v>
      </c>
      <c r="B468" t="s">
        <v>45</v>
      </c>
      <c r="C468" s="25">
        <v>35</v>
      </c>
      <c r="E468" t="s">
        <v>30</v>
      </c>
      <c r="F468" t="s">
        <v>31</v>
      </c>
      <c r="G468" t="s">
        <v>17</v>
      </c>
      <c r="H468" t="str">
        <f>TEXT(Table1[[#This Row],[Date]],"MMM")</f>
        <v>Oct</v>
      </c>
      <c r="I468">
        <f>MONTH(Table1[[#This Row],[Date]])</f>
        <v>10</v>
      </c>
      <c r="J468" t="str">
        <f>TEXT(Table1[[#This Row],[Date]],"ddd")</f>
        <v>Wed</v>
      </c>
      <c r="K468" s="2">
        <f>Table1[[#This Row],[Credit]]-Table1[[#This Row],[Debit]]</f>
        <v>-35</v>
      </c>
    </row>
    <row r="469" spans="1:11" x14ac:dyDescent="0.25">
      <c r="A469" s="1">
        <v>44489</v>
      </c>
      <c r="B469" t="s">
        <v>14</v>
      </c>
      <c r="C469" s="25">
        <v>5</v>
      </c>
      <c r="E469" t="s">
        <v>15</v>
      </c>
      <c r="F469" t="s">
        <v>16</v>
      </c>
      <c r="G469" t="s">
        <v>17</v>
      </c>
      <c r="H469" t="str">
        <f>TEXT(Table1[[#This Row],[Date]],"MMM")</f>
        <v>Oct</v>
      </c>
      <c r="I469">
        <f>MONTH(Table1[[#This Row],[Date]])</f>
        <v>10</v>
      </c>
      <c r="J469" t="str">
        <f>TEXT(Table1[[#This Row],[Date]],"ddd")</f>
        <v>Wed</v>
      </c>
      <c r="K469" s="2">
        <f>Table1[[#This Row],[Credit]]-Table1[[#This Row],[Debit]]</f>
        <v>-5</v>
      </c>
    </row>
    <row r="470" spans="1:11" x14ac:dyDescent="0.25">
      <c r="A470" s="1">
        <v>44490</v>
      </c>
      <c r="B470" t="s">
        <v>14</v>
      </c>
      <c r="C470" s="25">
        <v>5</v>
      </c>
      <c r="E470" t="s">
        <v>15</v>
      </c>
      <c r="F470" t="s">
        <v>16</v>
      </c>
      <c r="G470" t="s">
        <v>17</v>
      </c>
      <c r="H470" t="str">
        <f>TEXT(Table1[[#This Row],[Date]],"MMM")</f>
        <v>Oct</v>
      </c>
      <c r="I470">
        <f>MONTH(Table1[[#This Row],[Date]])</f>
        <v>10</v>
      </c>
      <c r="J470" t="str">
        <f>TEXT(Table1[[#This Row],[Date]],"ddd")</f>
        <v>Thu</v>
      </c>
      <c r="K470" s="2">
        <f>Table1[[#This Row],[Credit]]-Table1[[#This Row],[Debit]]</f>
        <v>-5</v>
      </c>
    </row>
    <row r="471" spans="1:11" x14ac:dyDescent="0.25">
      <c r="A471" s="1">
        <v>44491</v>
      </c>
      <c r="B471" t="s">
        <v>14</v>
      </c>
      <c r="C471" s="25">
        <v>5</v>
      </c>
      <c r="E471" t="s">
        <v>15</v>
      </c>
      <c r="F471" t="s">
        <v>16</v>
      </c>
      <c r="G471" t="s">
        <v>17</v>
      </c>
      <c r="H471" t="str">
        <f>TEXT(Table1[[#This Row],[Date]],"MMM")</f>
        <v>Oct</v>
      </c>
      <c r="I471">
        <f>MONTH(Table1[[#This Row],[Date]])</f>
        <v>10</v>
      </c>
      <c r="J471" t="str">
        <f>TEXT(Table1[[#This Row],[Date]],"ddd")</f>
        <v>Fri</v>
      </c>
      <c r="K471" s="2">
        <f>Table1[[#This Row],[Credit]]-Table1[[#This Row],[Debit]]</f>
        <v>-5</v>
      </c>
    </row>
    <row r="472" spans="1:11" x14ac:dyDescent="0.25">
      <c r="A472" s="1">
        <v>44491</v>
      </c>
      <c r="B472" t="s">
        <v>24</v>
      </c>
      <c r="C472" s="25">
        <v>178.9</v>
      </c>
      <c r="E472" t="s">
        <v>25</v>
      </c>
      <c r="F472" t="s">
        <v>20</v>
      </c>
      <c r="G472" t="s">
        <v>17</v>
      </c>
      <c r="H472" t="str">
        <f>TEXT(Table1[[#This Row],[Date]],"MMM")</f>
        <v>Oct</v>
      </c>
      <c r="I472">
        <f>MONTH(Table1[[#This Row],[Date]])</f>
        <v>10</v>
      </c>
      <c r="J472" t="str">
        <f>TEXT(Table1[[#This Row],[Date]],"ddd")</f>
        <v>Fri</v>
      </c>
      <c r="K472" s="2">
        <f>Table1[[#This Row],[Credit]]-Table1[[#This Row],[Debit]]</f>
        <v>-178.9</v>
      </c>
    </row>
    <row r="473" spans="1:11" x14ac:dyDescent="0.25">
      <c r="A473" s="1">
        <v>44492</v>
      </c>
      <c r="B473" t="s">
        <v>46</v>
      </c>
      <c r="C473" s="25">
        <v>46.2</v>
      </c>
      <c r="E473" t="s">
        <v>35</v>
      </c>
      <c r="F473" t="s">
        <v>16</v>
      </c>
      <c r="G473" t="s">
        <v>17</v>
      </c>
      <c r="H473" t="str">
        <f>TEXT(Table1[[#This Row],[Date]],"MMM")</f>
        <v>Oct</v>
      </c>
      <c r="I473">
        <f>MONTH(Table1[[#This Row],[Date]])</f>
        <v>10</v>
      </c>
      <c r="J473" t="str">
        <f>TEXT(Table1[[#This Row],[Date]],"ddd")</f>
        <v>Sat</v>
      </c>
      <c r="K473" s="2">
        <f>Table1[[#This Row],[Credit]]-Table1[[#This Row],[Debit]]</f>
        <v>-46.2</v>
      </c>
    </row>
    <row r="474" spans="1:11" x14ac:dyDescent="0.25">
      <c r="A474" s="1">
        <v>44493</v>
      </c>
      <c r="B474" t="s">
        <v>47</v>
      </c>
      <c r="C474" s="25">
        <v>21.099999999999998</v>
      </c>
      <c r="E474" t="s">
        <v>35</v>
      </c>
      <c r="F474" t="s">
        <v>16</v>
      </c>
      <c r="G474" t="s">
        <v>17</v>
      </c>
      <c r="H474" t="str">
        <f>TEXT(Table1[[#This Row],[Date]],"MMM")</f>
        <v>Oct</v>
      </c>
      <c r="I474">
        <f>MONTH(Table1[[#This Row],[Date]])</f>
        <v>10</v>
      </c>
      <c r="J474" t="str">
        <f>TEXT(Table1[[#This Row],[Date]],"ddd")</f>
        <v>Sun</v>
      </c>
      <c r="K474" s="2">
        <f>Table1[[#This Row],[Credit]]-Table1[[#This Row],[Debit]]</f>
        <v>-21.099999999999998</v>
      </c>
    </row>
    <row r="475" spans="1:11" x14ac:dyDescent="0.25">
      <c r="A475" s="1">
        <v>44494</v>
      </c>
      <c r="B475" t="s">
        <v>48</v>
      </c>
      <c r="C475" s="25">
        <v>55</v>
      </c>
      <c r="E475" t="s">
        <v>49</v>
      </c>
      <c r="F475" t="s">
        <v>50</v>
      </c>
      <c r="G475" t="s">
        <v>17</v>
      </c>
      <c r="H475" t="str">
        <f>TEXT(Table1[[#This Row],[Date]],"MMM")</f>
        <v>Oct</v>
      </c>
      <c r="I475">
        <f>MONTH(Table1[[#This Row],[Date]])</f>
        <v>10</v>
      </c>
      <c r="J475" t="str">
        <f>TEXT(Table1[[#This Row],[Date]],"ddd")</f>
        <v>Mon</v>
      </c>
      <c r="K475" s="2">
        <f>Table1[[#This Row],[Credit]]-Table1[[#This Row],[Debit]]</f>
        <v>-55</v>
      </c>
    </row>
    <row r="476" spans="1:11" x14ac:dyDescent="0.25">
      <c r="A476" s="1">
        <v>44494</v>
      </c>
      <c r="B476" t="s">
        <v>28</v>
      </c>
      <c r="C476" s="25">
        <v>71.500000000000028</v>
      </c>
      <c r="E476" t="s">
        <v>51</v>
      </c>
      <c r="F476" t="s">
        <v>23</v>
      </c>
      <c r="G476" t="s">
        <v>17</v>
      </c>
      <c r="H476" t="str">
        <f>TEXT(Table1[[#This Row],[Date]],"MMM")</f>
        <v>Oct</v>
      </c>
      <c r="I476">
        <f>MONTH(Table1[[#This Row],[Date]])</f>
        <v>10</v>
      </c>
      <c r="J476" t="str">
        <f>TEXT(Table1[[#This Row],[Date]],"ddd")</f>
        <v>Mon</v>
      </c>
      <c r="K476" s="2">
        <f>Table1[[#This Row],[Credit]]-Table1[[#This Row],[Debit]]</f>
        <v>-71.500000000000028</v>
      </c>
    </row>
    <row r="477" spans="1:11" x14ac:dyDescent="0.25">
      <c r="A477" s="1">
        <v>44494</v>
      </c>
      <c r="B477" t="s">
        <v>14</v>
      </c>
      <c r="C477" s="25">
        <v>5</v>
      </c>
      <c r="E477" t="s">
        <v>15</v>
      </c>
      <c r="F477" t="s">
        <v>16</v>
      </c>
      <c r="G477" t="s">
        <v>17</v>
      </c>
      <c r="H477" t="str">
        <f>TEXT(Table1[[#This Row],[Date]],"MMM")</f>
        <v>Oct</v>
      </c>
      <c r="I477">
        <f>MONTH(Table1[[#This Row],[Date]])</f>
        <v>10</v>
      </c>
      <c r="J477" t="str">
        <f>TEXT(Table1[[#This Row],[Date]],"ddd")</f>
        <v>Mon</v>
      </c>
      <c r="K477" s="2">
        <f>Table1[[#This Row],[Credit]]-Table1[[#This Row],[Debit]]</f>
        <v>-5</v>
      </c>
    </row>
    <row r="478" spans="1:11" x14ac:dyDescent="0.25">
      <c r="A478" s="1">
        <v>44495</v>
      </c>
      <c r="B478" t="s">
        <v>14</v>
      </c>
      <c r="C478" s="25">
        <v>5</v>
      </c>
      <c r="E478" t="s">
        <v>15</v>
      </c>
      <c r="F478" t="s">
        <v>16</v>
      </c>
      <c r="G478" t="s">
        <v>17</v>
      </c>
      <c r="H478" t="str">
        <f>TEXT(Table1[[#This Row],[Date]],"MMM")</f>
        <v>Oct</v>
      </c>
      <c r="I478">
        <f>MONTH(Table1[[#This Row],[Date]])</f>
        <v>10</v>
      </c>
      <c r="J478" t="str">
        <f>TEXT(Table1[[#This Row],[Date]],"ddd")</f>
        <v>Tue</v>
      </c>
      <c r="K478" s="2">
        <f>Table1[[#This Row],[Credit]]-Table1[[#This Row],[Debit]]</f>
        <v>-5</v>
      </c>
    </row>
    <row r="479" spans="1:11" x14ac:dyDescent="0.25">
      <c r="A479" s="1">
        <v>44496</v>
      </c>
      <c r="B479" t="s">
        <v>14</v>
      </c>
      <c r="C479" s="25">
        <v>5</v>
      </c>
      <c r="E479" t="s">
        <v>15</v>
      </c>
      <c r="F479" t="s">
        <v>16</v>
      </c>
      <c r="G479" t="s">
        <v>17</v>
      </c>
      <c r="H479" t="str">
        <f>TEXT(Table1[[#This Row],[Date]],"MMM")</f>
        <v>Oct</v>
      </c>
      <c r="I479">
        <f>MONTH(Table1[[#This Row],[Date]])</f>
        <v>10</v>
      </c>
      <c r="J479" t="str">
        <f>TEXT(Table1[[#This Row],[Date]],"ddd")</f>
        <v>Wed</v>
      </c>
      <c r="K479" s="2">
        <f>Table1[[#This Row],[Credit]]-Table1[[#This Row],[Debit]]</f>
        <v>-5</v>
      </c>
    </row>
    <row r="480" spans="1:11" x14ac:dyDescent="0.25">
      <c r="A480" s="1">
        <v>44497</v>
      </c>
      <c r="B480" t="s">
        <v>14</v>
      </c>
      <c r="C480" s="25">
        <v>5</v>
      </c>
      <c r="E480" t="s">
        <v>15</v>
      </c>
      <c r="F480" t="s">
        <v>16</v>
      </c>
      <c r="G480" t="s">
        <v>17</v>
      </c>
      <c r="H480" t="str">
        <f>TEXT(Table1[[#This Row],[Date]],"MMM")</f>
        <v>Oct</v>
      </c>
      <c r="I480">
        <f>MONTH(Table1[[#This Row],[Date]])</f>
        <v>10</v>
      </c>
      <c r="J480" t="str">
        <f>TEXT(Table1[[#This Row],[Date]],"ddd")</f>
        <v>Thu</v>
      </c>
      <c r="K480" s="2">
        <f>Table1[[#This Row],[Credit]]-Table1[[#This Row],[Debit]]</f>
        <v>-5</v>
      </c>
    </row>
    <row r="481" spans="1:11" x14ac:dyDescent="0.25">
      <c r="A481" s="1">
        <v>44498</v>
      </c>
      <c r="B481" t="s">
        <v>14</v>
      </c>
      <c r="C481" s="25">
        <v>5</v>
      </c>
      <c r="E481" t="s">
        <v>15</v>
      </c>
      <c r="F481" t="s">
        <v>16</v>
      </c>
      <c r="G481" t="s">
        <v>17</v>
      </c>
      <c r="H481" t="str">
        <f>TEXT(Table1[[#This Row],[Date]],"MMM")</f>
        <v>Oct</v>
      </c>
      <c r="I481">
        <f>MONTH(Table1[[#This Row],[Date]])</f>
        <v>10</v>
      </c>
      <c r="J481" t="str">
        <f>TEXT(Table1[[#This Row],[Date]],"ddd")</f>
        <v>Fri</v>
      </c>
      <c r="K481" s="2">
        <f>Table1[[#This Row],[Credit]]-Table1[[#This Row],[Debit]]</f>
        <v>-5</v>
      </c>
    </row>
    <row r="482" spans="1:11" x14ac:dyDescent="0.25">
      <c r="A482" s="1">
        <v>44498</v>
      </c>
      <c r="B482" t="s">
        <v>24</v>
      </c>
      <c r="C482" s="25">
        <v>189</v>
      </c>
      <c r="E482" t="s">
        <v>25</v>
      </c>
      <c r="F482" t="s">
        <v>20</v>
      </c>
      <c r="G482" t="s">
        <v>17</v>
      </c>
      <c r="H482" t="str">
        <f>TEXT(Table1[[#This Row],[Date]],"MMM")</f>
        <v>Oct</v>
      </c>
      <c r="I482">
        <f>MONTH(Table1[[#This Row],[Date]])</f>
        <v>10</v>
      </c>
      <c r="J482" t="str">
        <f>TEXT(Table1[[#This Row],[Date]],"ddd")</f>
        <v>Fri</v>
      </c>
      <c r="K482" s="2">
        <f>Table1[[#This Row],[Credit]]-Table1[[#This Row],[Debit]]</f>
        <v>-189</v>
      </c>
    </row>
    <row r="483" spans="1:11" x14ac:dyDescent="0.25">
      <c r="A483" s="1">
        <v>44499</v>
      </c>
      <c r="B483" t="s">
        <v>52</v>
      </c>
      <c r="C483" s="25">
        <v>133.80000000000001</v>
      </c>
      <c r="E483" t="s">
        <v>33</v>
      </c>
      <c r="F483" t="s">
        <v>31</v>
      </c>
      <c r="G483" t="s">
        <v>17</v>
      </c>
      <c r="H483" t="str">
        <f>TEXT(Table1[[#This Row],[Date]],"MMM")</f>
        <v>Oct</v>
      </c>
      <c r="I483">
        <f>MONTH(Table1[[#This Row],[Date]])</f>
        <v>10</v>
      </c>
      <c r="J483" t="str">
        <f>TEXT(Table1[[#This Row],[Date]],"ddd")</f>
        <v>Sat</v>
      </c>
      <c r="K483" s="2">
        <f>Table1[[#This Row],[Credit]]-Table1[[#This Row],[Debit]]</f>
        <v>-133.80000000000001</v>
      </c>
    </row>
    <row r="484" spans="1:11" x14ac:dyDescent="0.25">
      <c r="A484" s="1">
        <v>44499</v>
      </c>
      <c r="B484" t="s">
        <v>53</v>
      </c>
      <c r="C484" s="25">
        <v>184.39999999999998</v>
      </c>
      <c r="E484" t="s">
        <v>30</v>
      </c>
      <c r="F484" t="s">
        <v>31</v>
      </c>
      <c r="G484" t="s">
        <v>17</v>
      </c>
      <c r="H484" t="str">
        <f>TEXT(Table1[[#This Row],[Date]],"MMM")</f>
        <v>Oct</v>
      </c>
      <c r="I484">
        <f>MONTH(Table1[[#This Row],[Date]])</f>
        <v>10</v>
      </c>
      <c r="J484" t="str">
        <f>TEXT(Table1[[#This Row],[Date]],"ddd")</f>
        <v>Sat</v>
      </c>
      <c r="K484" s="2">
        <f>Table1[[#This Row],[Credit]]-Table1[[#This Row],[Debit]]</f>
        <v>-184.39999999999998</v>
      </c>
    </row>
    <row r="485" spans="1:11" x14ac:dyDescent="0.25">
      <c r="A485" s="1">
        <v>44500</v>
      </c>
      <c r="B485" t="s">
        <v>32</v>
      </c>
      <c r="C485" s="25">
        <v>154.49999999999997</v>
      </c>
      <c r="E485" t="s">
        <v>33</v>
      </c>
      <c r="F485" t="s">
        <v>31</v>
      </c>
      <c r="G485" t="s">
        <v>17</v>
      </c>
      <c r="H485" t="str">
        <f>TEXT(Table1[[#This Row],[Date]],"MMM")</f>
        <v>Oct</v>
      </c>
      <c r="I485">
        <f>MONTH(Table1[[#This Row],[Date]])</f>
        <v>10</v>
      </c>
      <c r="J485" t="str">
        <f>TEXT(Table1[[#This Row],[Date]],"ddd")</f>
        <v>Sun</v>
      </c>
      <c r="K485" s="2">
        <f>Table1[[#This Row],[Credit]]-Table1[[#This Row],[Debit]]</f>
        <v>-154.49999999999997</v>
      </c>
    </row>
    <row r="486" spans="1:11" x14ac:dyDescent="0.25">
      <c r="A486" s="1">
        <v>44500</v>
      </c>
      <c r="B486" t="s">
        <v>36</v>
      </c>
      <c r="C486" s="25">
        <v>32.1</v>
      </c>
      <c r="E486" t="s">
        <v>37</v>
      </c>
      <c r="F486" t="s">
        <v>23</v>
      </c>
      <c r="G486" t="s">
        <v>17</v>
      </c>
      <c r="H486" t="str">
        <f>TEXT(Table1[[#This Row],[Date]],"MMM")</f>
        <v>Oct</v>
      </c>
      <c r="I486">
        <f>MONTH(Table1[[#This Row],[Date]])</f>
        <v>10</v>
      </c>
      <c r="J486" t="str">
        <f>TEXT(Table1[[#This Row],[Date]],"ddd")</f>
        <v>Sun</v>
      </c>
      <c r="K486" s="2">
        <f>Table1[[#This Row],[Credit]]-Table1[[#This Row],[Debit]]</f>
        <v>-32.1</v>
      </c>
    </row>
    <row r="487" spans="1:11" x14ac:dyDescent="0.25">
      <c r="A487" s="1">
        <v>44500</v>
      </c>
      <c r="B487" t="s">
        <v>59</v>
      </c>
      <c r="C487" s="25">
        <v>15</v>
      </c>
      <c r="E487" t="s">
        <v>35</v>
      </c>
      <c r="F487" t="s">
        <v>16</v>
      </c>
      <c r="G487" t="s">
        <v>17</v>
      </c>
      <c r="H487" t="str">
        <f>TEXT(Table1[[#This Row],[Date]],"MMM")</f>
        <v>Oct</v>
      </c>
      <c r="I487">
        <f>MONTH(Table1[[#This Row],[Date]])</f>
        <v>10</v>
      </c>
      <c r="J487" t="str">
        <f>TEXT(Table1[[#This Row],[Date]],"ddd")</f>
        <v>Sun</v>
      </c>
      <c r="K487" s="2">
        <f>Table1[[#This Row],[Credit]]-Table1[[#This Row],[Debit]]</f>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CB54-0CCD-4CA6-BA2F-5D9B3E2DB3E2}">
  <dimension ref="O3:Y30"/>
  <sheetViews>
    <sheetView showGridLines="0" workbookViewId="0">
      <selection activeCell="R6" sqref="R6"/>
    </sheetView>
  </sheetViews>
  <sheetFormatPr defaultRowHeight="15" x14ac:dyDescent="0.25"/>
  <cols>
    <col min="16" max="16" width="15" bestFit="1" customWidth="1"/>
  </cols>
  <sheetData>
    <row r="3" spans="15:25" ht="23.25" x14ac:dyDescent="0.35">
      <c r="O3" s="27" t="s">
        <v>87</v>
      </c>
      <c r="P3" s="27"/>
      <c r="Q3" s="27"/>
      <c r="R3" s="27"/>
      <c r="S3" s="27"/>
      <c r="T3" s="27"/>
      <c r="U3" s="27"/>
    </row>
    <row r="4" spans="15:25" x14ac:dyDescent="0.25">
      <c r="X4" s="28" t="s">
        <v>90</v>
      </c>
      <c r="Y4" s="28"/>
    </row>
    <row r="6" spans="15:25" x14ac:dyDescent="0.25">
      <c r="P6" t="s">
        <v>72</v>
      </c>
      <c r="R6" t="s">
        <v>73</v>
      </c>
    </row>
    <row r="7" spans="15:25" x14ac:dyDescent="0.25">
      <c r="P7" t="s">
        <v>80</v>
      </c>
      <c r="R7" t="s">
        <v>73</v>
      </c>
    </row>
    <row r="8" spans="15:25" x14ac:dyDescent="0.25">
      <c r="P8" t="s">
        <v>81</v>
      </c>
    </row>
    <row r="11" spans="15:25" x14ac:dyDescent="0.25">
      <c r="P11" t="s">
        <v>88</v>
      </c>
      <c r="Q11" t="s">
        <v>89</v>
      </c>
    </row>
    <row r="15" spans="15:25" x14ac:dyDescent="0.25">
      <c r="P15" t="s">
        <v>74</v>
      </c>
      <c r="Q15" t="s">
        <v>75</v>
      </c>
    </row>
    <row r="16" spans="15:25" x14ac:dyDescent="0.25">
      <c r="Q16" t="s">
        <v>76</v>
      </c>
    </row>
    <row r="18" spans="16:17" x14ac:dyDescent="0.25">
      <c r="Q18" t="s">
        <v>77</v>
      </c>
    </row>
    <row r="19" spans="16:17" x14ac:dyDescent="0.25">
      <c r="Q19" t="s">
        <v>78</v>
      </c>
    </row>
    <row r="20" spans="16:17" x14ac:dyDescent="0.25">
      <c r="Q20" t="s">
        <v>79</v>
      </c>
    </row>
    <row r="23" spans="16:17" x14ac:dyDescent="0.25">
      <c r="P23" t="s">
        <v>82</v>
      </c>
    </row>
    <row r="24" spans="16:17" x14ac:dyDescent="0.25">
      <c r="P24" t="s">
        <v>83</v>
      </c>
      <c r="Q24" t="s">
        <v>84</v>
      </c>
    </row>
    <row r="25" spans="16:17" x14ac:dyDescent="0.25">
      <c r="P25" t="s">
        <v>85</v>
      </c>
      <c r="Q25" t="s">
        <v>86</v>
      </c>
    </row>
    <row r="28" spans="16:17" x14ac:dyDescent="0.25">
      <c r="P28" t="s">
        <v>91</v>
      </c>
    </row>
    <row r="29" spans="16:17" x14ac:dyDescent="0.25">
      <c r="P29" t="s">
        <v>92</v>
      </c>
      <c r="Q29" t="s">
        <v>77</v>
      </c>
    </row>
    <row r="30" spans="16:17" x14ac:dyDescent="0.25">
      <c r="P30" t="s">
        <v>93</v>
      </c>
      <c r="Q30" t="s">
        <v>79</v>
      </c>
    </row>
  </sheetData>
  <mergeCells count="2">
    <mergeCell ref="O3:U3"/>
    <mergeCell ref="X4:Y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D0BCE-BFD2-4717-B08F-66E2D2A815A4}">
  <dimension ref="A3:C20"/>
  <sheetViews>
    <sheetView workbookViewId="0">
      <selection activeCell="A3" sqref="A3"/>
    </sheetView>
  </sheetViews>
  <sheetFormatPr defaultRowHeight="15" x14ac:dyDescent="0.25"/>
  <sheetData>
    <row r="3" spans="1:3" x14ac:dyDescent="0.25">
      <c r="A3" s="9"/>
      <c r="B3" s="10"/>
      <c r="C3" s="11"/>
    </row>
    <row r="4" spans="1:3" x14ac:dyDescent="0.25">
      <c r="A4" s="12"/>
      <c r="B4" s="13"/>
      <c r="C4" s="14"/>
    </row>
    <row r="5" spans="1:3" x14ac:dyDescent="0.25">
      <c r="A5" s="12"/>
      <c r="B5" s="13"/>
      <c r="C5" s="14"/>
    </row>
    <row r="6" spans="1:3" x14ac:dyDescent="0.25">
      <c r="A6" s="12"/>
      <c r="B6" s="13"/>
      <c r="C6" s="14"/>
    </row>
    <row r="7" spans="1:3" x14ac:dyDescent="0.25">
      <c r="A7" s="12"/>
      <c r="B7" s="13"/>
      <c r="C7" s="14"/>
    </row>
    <row r="8" spans="1:3" x14ac:dyDescent="0.25">
      <c r="A8" s="12"/>
      <c r="B8" s="13"/>
      <c r="C8" s="14"/>
    </row>
    <row r="9" spans="1:3" x14ac:dyDescent="0.25">
      <c r="A9" s="12"/>
      <c r="B9" s="13"/>
      <c r="C9" s="14"/>
    </row>
    <row r="10" spans="1:3" x14ac:dyDescent="0.25">
      <c r="A10" s="12"/>
      <c r="B10" s="13"/>
      <c r="C10" s="14"/>
    </row>
    <row r="11" spans="1:3" x14ac:dyDescent="0.25">
      <c r="A11" s="12"/>
      <c r="B11" s="13"/>
      <c r="C11" s="14"/>
    </row>
    <row r="12" spans="1:3" x14ac:dyDescent="0.25">
      <c r="A12" s="12"/>
      <c r="B12" s="13"/>
      <c r="C12" s="14"/>
    </row>
    <row r="13" spans="1:3" x14ac:dyDescent="0.25">
      <c r="A13" s="12"/>
      <c r="B13" s="13"/>
      <c r="C13" s="14"/>
    </row>
    <row r="14" spans="1:3" x14ac:dyDescent="0.25">
      <c r="A14" s="12"/>
      <c r="B14" s="13"/>
      <c r="C14" s="14"/>
    </row>
    <row r="15" spans="1:3" x14ac:dyDescent="0.25">
      <c r="A15" s="12"/>
      <c r="B15" s="13"/>
      <c r="C15" s="14"/>
    </row>
    <row r="16" spans="1:3" x14ac:dyDescent="0.25">
      <c r="A16" s="12"/>
      <c r="B16" s="13"/>
      <c r="C16" s="14"/>
    </row>
    <row r="17" spans="1:3" x14ac:dyDescent="0.25">
      <c r="A17" s="12"/>
      <c r="B17" s="13"/>
      <c r="C17" s="14"/>
    </row>
    <row r="18" spans="1:3" x14ac:dyDescent="0.25">
      <c r="A18" s="12"/>
      <c r="B18" s="13"/>
      <c r="C18" s="14"/>
    </row>
    <row r="19" spans="1:3" x14ac:dyDescent="0.25">
      <c r="A19" s="12"/>
      <c r="B19" s="13"/>
      <c r="C19" s="14"/>
    </row>
    <row r="20" spans="1:3" x14ac:dyDescent="0.25">
      <c r="A20" s="15"/>
      <c r="B20" s="16"/>
      <c r="C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6CDA2-33F8-4DA3-90C5-2D66B87B052D}">
  <dimension ref="B2:L42"/>
  <sheetViews>
    <sheetView workbookViewId="0">
      <selection activeCell="D4" sqref="D4"/>
    </sheetView>
  </sheetViews>
  <sheetFormatPr defaultRowHeight="15" x14ac:dyDescent="0.25"/>
  <cols>
    <col min="2" max="2" width="15.42578125" bestFit="1" customWidth="1"/>
    <col min="3" max="3" width="14" bestFit="1" customWidth="1"/>
    <col min="4" max="4" width="18.7109375" bestFit="1" customWidth="1"/>
    <col min="7" max="7" width="14" bestFit="1" customWidth="1"/>
    <col min="8" max="8" width="14.5703125" bestFit="1" customWidth="1"/>
    <col min="9" max="9" width="13.140625" bestFit="1" customWidth="1"/>
    <col min="10" max="11" width="14.5703125" bestFit="1" customWidth="1"/>
    <col min="12" max="12" width="14" bestFit="1" customWidth="1"/>
    <col min="13" max="37" width="16.28515625" bestFit="1" customWidth="1"/>
    <col min="38" max="38" width="11.28515625" bestFit="1" customWidth="1"/>
  </cols>
  <sheetData>
    <row r="2" spans="2:11" x14ac:dyDescent="0.25">
      <c r="B2" s="3" t="s">
        <v>64</v>
      </c>
      <c r="C2" s="3"/>
      <c r="D2" s="3"/>
    </row>
    <row r="3" spans="2:11" x14ac:dyDescent="0.25">
      <c r="B3" s="4" t="s">
        <v>65</v>
      </c>
      <c r="C3" s="4" t="s">
        <v>66</v>
      </c>
      <c r="D3" s="4" t="s">
        <v>67</v>
      </c>
    </row>
    <row r="4" spans="2:11" x14ac:dyDescent="0.25">
      <c r="B4" s="5" t="s">
        <v>68</v>
      </c>
      <c r="C4" s="5" t="s">
        <v>69</v>
      </c>
      <c r="D4" s="6" t="s">
        <v>70</v>
      </c>
    </row>
    <row r="5" spans="2:11" x14ac:dyDescent="0.25">
      <c r="B5" s="3"/>
      <c r="C5" s="3"/>
      <c r="D5" s="3"/>
      <c r="G5" t="s">
        <v>97</v>
      </c>
    </row>
    <row r="6" spans="2:11" x14ac:dyDescent="0.25">
      <c r="B6" s="7" t="s">
        <v>71</v>
      </c>
      <c r="G6" t="s">
        <v>98</v>
      </c>
      <c r="H6" s="19">
        <f>GETPIVOTDATA("Sum of Credit",$B$10)</f>
        <v>5100</v>
      </c>
    </row>
    <row r="7" spans="2:11" x14ac:dyDescent="0.25">
      <c r="B7" s="8">
        <v>45961</v>
      </c>
      <c r="G7" t="s">
        <v>99</v>
      </c>
      <c r="H7" s="19">
        <f>GETPIVOTDATA("Sum of Debit",$B$10)</f>
        <v>3098.7</v>
      </c>
    </row>
    <row r="8" spans="2:11" x14ac:dyDescent="0.25">
      <c r="G8" t="s">
        <v>100</v>
      </c>
      <c r="H8" s="19">
        <f>GETPIVOTDATA("Sum of Net Amount",$B$10)</f>
        <v>2001.3000000000002</v>
      </c>
    </row>
    <row r="10" spans="2:11" x14ac:dyDescent="0.25">
      <c r="B10" t="s">
        <v>94</v>
      </c>
      <c r="C10" t="s">
        <v>95</v>
      </c>
      <c r="D10" t="s">
        <v>96</v>
      </c>
    </row>
    <row r="11" spans="2:11" x14ac:dyDescent="0.25">
      <c r="B11" s="18">
        <v>3098.7</v>
      </c>
      <c r="C11" s="18">
        <v>5100</v>
      </c>
      <c r="D11" s="18">
        <v>2001.3000000000002</v>
      </c>
    </row>
    <row r="12" spans="2:11" x14ac:dyDescent="0.25">
      <c r="B12" s="22" t="s">
        <v>6</v>
      </c>
      <c r="C12" s="23" t="s">
        <v>13</v>
      </c>
    </row>
    <row r="14" spans="2:11" x14ac:dyDescent="0.25">
      <c r="B14" s="22" t="s">
        <v>101</v>
      </c>
      <c r="C14" s="23" t="s">
        <v>95</v>
      </c>
    </row>
    <row r="15" spans="2:11" x14ac:dyDescent="0.25">
      <c r="B15" s="24" t="s">
        <v>11</v>
      </c>
      <c r="C15" s="23">
        <v>5000</v>
      </c>
    </row>
    <row r="16" spans="2:11" x14ac:dyDescent="0.25">
      <c r="B16" s="24" t="s">
        <v>39</v>
      </c>
      <c r="C16" s="23">
        <v>100</v>
      </c>
      <c r="G16" s="23" t="s">
        <v>111</v>
      </c>
      <c r="H16" s="23" t="s">
        <v>112</v>
      </c>
      <c r="J16" s="22" t="s">
        <v>101</v>
      </c>
      <c r="K16" s="23" t="s">
        <v>95</v>
      </c>
    </row>
    <row r="17" spans="2:11" x14ac:dyDescent="0.25">
      <c r="B17" s="24" t="s">
        <v>102</v>
      </c>
      <c r="C17" s="23">
        <v>5100</v>
      </c>
      <c r="G17" s="23">
        <v>900</v>
      </c>
      <c r="H17" s="23">
        <v>5000</v>
      </c>
      <c r="J17" s="24">
        <v>10</v>
      </c>
      <c r="K17" s="23">
        <v>5100</v>
      </c>
    </row>
    <row r="18" spans="2:11" x14ac:dyDescent="0.25">
      <c r="J18" s="24" t="s">
        <v>102</v>
      </c>
      <c r="K18" s="23">
        <v>5100</v>
      </c>
    </row>
    <row r="22" spans="2:11" x14ac:dyDescent="0.25">
      <c r="B22" s="22" t="s">
        <v>6</v>
      </c>
      <c r="C22" s="23" t="s">
        <v>17</v>
      </c>
    </row>
    <row r="24" spans="2:11" x14ac:dyDescent="0.25">
      <c r="B24" s="22" t="s">
        <v>101</v>
      </c>
      <c r="C24" s="23" t="s">
        <v>94</v>
      </c>
    </row>
    <row r="25" spans="2:11" x14ac:dyDescent="0.25">
      <c r="B25" s="24" t="s">
        <v>51</v>
      </c>
      <c r="C25" s="23">
        <v>157.9</v>
      </c>
    </row>
    <row r="26" spans="2:11" x14ac:dyDescent="0.25">
      <c r="B26" s="24" t="s">
        <v>30</v>
      </c>
      <c r="C26" s="23">
        <v>268.2</v>
      </c>
    </row>
    <row r="27" spans="2:11" x14ac:dyDescent="0.25">
      <c r="B27" s="24" t="s">
        <v>33</v>
      </c>
      <c r="C27" s="23">
        <v>395</v>
      </c>
    </row>
    <row r="28" spans="2:11" x14ac:dyDescent="0.25">
      <c r="B28" s="24" t="s">
        <v>25</v>
      </c>
      <c r="C28" s="23">
        <v>616.79999999999995</v>
      </c>
    </row>
    <row r="29" spans="2:11" x14ac:dyDescent="0.25">
      <c r="B29" s="24" t="s">
        <v>19</v>
      </c>
      <c r="C29" s="23">
        <v>900</v>
      </c>
    </row>
    <row r="30" spans="2:11" x14ac:dyDescent="0.25">
      <c r="B30" s="24" t="s">
        <v>102</v>
      </c>
      <c r="C30" s="23">
        <v>2337.9</v>
      </c>
    </row>
    <row r="33" spans="2:12" x14ac:dyDescent="0.25">
      <c r="B33" s="24" t="s">
        <v>103</v>
      </c>
    </row>
    <row r="34" spans="2:12" x14ac:dyDescent="0.25">
      <c r="B34" s="20" t="s">
        <v>101</v>
      </c>
      <c r="C34" t="s">
        <v>94</v>
      </c>
      <c r="D34" t="s">
        <v>95</v>
      </c>
      <c r="G34" s="20" t="s">
        <v>101</v>
      </c>
      <c r="H34" t="s">
        <v>94</v>
      </c>
      <c r="I34" t="s">
        <v>95</v>
      </c>
      <c r="K34" s="22" t="s">
        <v>101</v>
      </c>
      <c r="L34" s="23" t="s">
        <v>94</v>
      </c>
    </row>
    <row r="35" spans="2:12" x14ac:dyDescent="0.25">
      <c r="B35" s="21" t="s">
        <v>114</v>
      </c>
      <c r="C35" s="26">
        <v>3098.7</v>
      </c>
      <c r="D35" s="26">
        <v>5100</v>
      </c>
      <c r="G35" s="21" t="s">
        <v>104</v>
      </c>
      <c r="H35" s="26">
        <v>264.89999999999998</v>
      </c>
      <c r="I35" s="26">
        <v>5000</v>
      </c>
      <c r="K35" s="24">
        <v>10</v>
      </c>
      <c r="L35" s="23">
        <v>3098.7</v>
      </c>
    </row>
    <row r="36" spans="2:12" x14ac:dyDescent="0.25">
      <c r="B36" s="21" t="s">
        <v>102</v>
      </c>
      <c r="C36" s="26">
        <v>3098.7</v>
      </c>
      <c r="D36" s="26">
        <v>5100</v>
      </c>
      <c r="G36" s="21" t="s">
        <v>105</v>
      </c>
      <c r="H36" s="26">
        <v>205.50000000000003</v>
      </c>
      <c r="I36" s="26">
        <v>100</v>
      </c>
      <c r="K36" s="24" t="s">
        <v>102</v>
      </c>
      <c r="L36" s="23">
        <v>3098.7</v>
      </c>
    </row>
    <row r="37" spans="2:12" x14ac:dyDescent="0.25">
      <c r="G37" s="21" t="s">
        <v>106</v>
      </c>
      <c r="H37" s="26">
        <v>130</v>
      </c>
      <c r="I37" s="26"/>
    </row>
    <row r="38" spans="2:12" x14ac:dyDescent="0.25">
      <c r="G38" s="21" t="s">
        <v>107</v>
      </c>
      <c r="H38" s="26">
        <v>1250.5</v>
      </c>
      <c r="I38" s="26"/>
    </row>
    <row r="39" spans="2:12" x14ac:dyDescent="0.25">
      <c r="G39" s="21" t="s">
        <v>108</v>
      </c>
      <c r="H39" s="26">
        <v>20</v>
      </c>
      <c r="I39" s="26"/>
    </row>
    <row r="40" spans="2:12" x14ac:dyDescent="0.25">
      <c r="G40" s="21" t="s">
        <v>109</v>
      </c>
      <c r="H40" s="26">
        <v>641.79999999999995</v>
      </c>
      <c r="I40" s="26"/>
    </row>
    <row r="41" spans="2:12" x14ac:dyDescent="0.25">
      <c r="G41" s="21" t="s">
        <v>110</v>
      </c>
      <c r="H41" s="26">
        <v>586</v>
      </c>
      <c r="I41" s="26"/>
    </row>
    <row r="42" spans="2:12" x14ac:dyDescent="0.25">
      <c r="G42" s="21" t="s">
        <v>102</v>
      </c>
      <c r="H42" s="26">
        <v>3098.7</v>
      </c>
      <c r="I42" s="26">
        <v>5100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13D5E-97F8-4710-A321-83D1E24ECE4B}">
  <dimension ref="A1"/>
  <sheetViews>
    <sheetView tabSelected="1" topLeftCell="A2" zoomScale="84" zoomScaleNormal="84" workbookViewId="0">
      <selection sqref="A1:XFD1048576"/>
    </sheetView>
  </sheetViews>
  <sheetFormatPr defaultRowHeight="15" x14ac:dyDescent="0.25"/>
  <cols>
    <col min="1" max="16384" width="9.140625" style="29"/>
  </cols>
  <sheetData>
    <row r="1" spans="1:1" x14ac:dyDescent="0.25">
      <c r="A1" s="29" t="str">
        <f>john</f>
        <v>JOHN DOE</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DATASET</vt:lpstr>
      <vt:lpstr>ICONS &amp; COLOURS </vt:lpstr>
      <vt:lpstr>Sheet1</vt:lpstr>
      <vt:lpstr>CALCULATIONS </vt:lpstr>
      <vt:lpstr>DASHOBAORD</vt:lpstr>
      <vt:lpstr>Balance</vt:lpstr>
      <vt:lpstr>cashloan</vt:lpstr>
      <vt:lpstr>Clothes</vt:lpstr>
      <vt:lpstr>dwd</vt:lpstr>
      <vt:lpstr>ent</vt:lpstr>
      <vt:lpstr>exp</vt:lpstr>
      <vt:lpstr>Groc</vt:lpstr>
      <vt:lpstr>Income</vt:lpstr>
      <vt:lpstr>john</vt:lpstr>
      <vt:lpstr>MaxCredit</vt:lpstr>
      <vt:lpstr>MaxDebit</vt:lpstr>
      <vt:lpstr>Rent</vt:lpstr>
      <vt:lpstr>Spending</vt:lpstr>
      <vt:lpstr>teach</vt:lpstr>
      <vt:lpstr>yt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Oluwaseun Adeniran</cp:lastModifiedBy>
  <dcterms:created xsi:type="dcterms:W3CDTF">2025-03-17T09:41:14Z</dcterms:created>
  <dcterms:modified xsi:type="dcterms:W3CDTF">2025-04-22T08:46:38Z</dcterms:modified>
</cp:coreProperties>
</file>