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1" r:id="rId1"/>
  </sheets>
  <calcPr calcId="125725"/>
</workbook>
</file>

<file path=xl/calcChain.xml><?xml version="1.0" encoding="utf-8"?>
<calcChain xmlns="http://schemas.openxmlformats.org/spreadsheetml/2006/main">
  <c r="X27" i="11"/>
  <c r="X8"/>
  <c r="W23"/>
  <c r="W21"/>
  <c r="W19"/>
  <c r="W16"/>
  <c r="V16"/>
  <c r="V14"/>
  <c r="V13"/>
  <c r="U27"/>
  <c r="T12"/>
  <c r="T13"/>
  <c r="T14"/>
  <c r="T15"/>
  <c r="T16"/>
  <c r="T17"/>
  <c r="T18"/>
  <c r="T19"/>
  <c r="T20"/>
  <c r="T21"/>
  <c r="T22"/>
  <c r="T23"/>
  <c r="T24"/>
  <c r="T25"/>
  <c r="T26"/>
  <c r="T11"/>
  <c r="T27" s="1"/>
  <c r="V12"/>
  <c r="U8"/>
  <c r="U12"/>
  <c r="U13"/>
  <c r="U14"/>
  <c r="U15"/>
  <c r="U16"/>
  <c r="U17"/>
  <c r="U18"/>
  <c r="U19"/>
  <c r="U20"/>
  <c r="U21"/>
  <c r="U22"/>
  <c r="U23"/>
  <c r="U24"/>
  <c r="U25"/>
  <c r="U26"/>
  <c r="U11"/>
  <c r="R21"/>
  <c r="R25"/>
  <c r="R20"/>
  <c r="R15"/>
  <c r="R24"/>
  <c r="R26"/>
  <c r="R23"/>
  <c r="R19"/>
  <c r="R18"/>
  <c r="R22"/>
  <c r="R16"/>
  <c r="R13"/>
  <c r="R14"/>
  <c r="R17"/>
  <c r="R12"/>
  <c r="R11"/>
  <c r="T5"/>
  <c r="T6"/>
  <c r="T7"/>
  <c r="T8" s="1"/>
  <c r="T4"/>
  <c r="U5"/>
  <c r="U7"/>
  <c r="U6"/>
  <c r="U4"/>
  <c r="M40"/>
  <c r="L40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12"/>
  <c r="N20"/>
  <c r="N21"/>
  <c r="N17"/>
  <c r="N16"/>
  <c r="N14"/>
  <c r="N13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12"/>
  <c r="O9"/>
  <c r="J15"/>
  <c r="J12"/>
  <c r="J13"/>
  <c r="J18"/>
  <c r="J21"/>
  <c r="J27"/>
  <c r="J17"/>
  <c r="J23"/>
  <c r="J30"/>
  <c r="J14"/>
  <c r="J20"/>
  <c r="J26"/>
  <c r="J19"/>
  <c r="J31"/>
  <c r="J32"/>
  <c r="J25"/>
  <c r="J34"/>
  <c r="J37"/>
  <c r="J16"/>
  <c r="J22"/>
  <c r="J29"/>
  <c r="J24"/>
  <c r="J33"/>
  <c r="J36"/>
  <c r="J28"/>
  <c r="J35"/>
  <c r="J38"/>
  <c r="O5"/>
  <c r="O6"/>
  <c r="O7"/>
  <c r="O8"/>
  <c r="O4"/>
  <c r="N4"/>
  <c r="N6"/>
  <c r="N8"/>
  <c r="L9"/>
  <c r="L8"/>
  <c r="L7"/>
  <c r="L6"/>
  <c r="L5"/>
  <c r="L4"/>
  <c r="J5"/>
  <c r="J6"/>
  <c r="J4"/>
  <c r="G9"/>
  <c r="E9"/>
  <c r="F9"/>
  <c r="D9"/>
  <c r="B13"/>
  <c r="B9"/>
</calcChain>
</file>

<file path=xl/sharedStrings.xml><?xml version="1.0" encoding="utf-8"?>
<sst xmlns="http://schemas.openxmlformats.org/spreadsheetml/2006/main" count="6" uniqueCount="5">
  <si>
    <t>p1</t>
  </si>
  <si>
    <t>p2</t>
  </si>
  <si>
    <t>p3</t>
  </si>
  <si>
    <t>plogp</t>
  </si>
  <si>
    <t>q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</si>
</sst>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40"/>
  <sheetViews>
    <sheetView tabSelected="1" topLeftCell="K1" workbookViewId="0">
      <selection activeCell="X28" sqref="X28"/>
    </sheetView>
  </sheetViews>
  <sheetFormatPr defaultRowHeight="12.75"/>
  <sheetData>
    <row r="2" spans="1:24">
      <c r="A2" s="9">
        <v>15</v>
      </c>
      <c r="B2" s="9"/>
      <c r="D2" s="9">
        <v>25</v>
      </c>
      <c r="E2" s="9"/>
      <c r="F2" s="9"/>
      <c r="G2" s="9"/>
      <c r="I2" s="9">
        <v>35</v>
      </c>
      <c r="J2" s="9"/>
      <c r="K2" s="9"/>
      <c r="L2" s="9"/>
      <c r="M2" s="9"/>
      <c r="N2" s="9"/>
      <c r="R2" s="9">
        <v>45</v>
      </c>
      <c r="S2" s="9"/>
      <c r="T2" s="9"/>
      <c r="U2" s="9"/>
    </row>
    <row r="3" spans="1:24">
      <c r="T3" t="s">
        <v>4</v>
      </c>
      <c r="U3" t="s">
        <v>3</v>
      </c>
    </row>
    <row r="4" spans="1:24">
      <c r="A4" t="s">
        <v>0</v>
      </c>
      <c r="B4">
        <v>0.15</v>
      </c>
      <c r="D4" s="1">
        <v>0.1</v>
      </c>
      <c r="E4" s="1">
        <v>0.8</v>
      </c>
      <c r="F4" s="1">
        <v>0.1</v>
      </c>
      <c r="H4" s="7">
        <v>3</v>
      </c>
      <c r="I4" s="1">
        <v>0.65</v>
      </c>
      <c r="J4">
        <f>-I4*LOG(I4,2)</f>
        <v>0.40396744488507558</v>
      </c>
      <c r="L4">
        <f>I6*I6</f>
        <v>2.2499999999999999E-2</v>
      </c>
      <c r="M4">
        <v>11</v>
      </c>
      <c r="N4">
        <f>L4*4</f>
        <v>0.09</v>
      </c>
      <c r="O4">
        <f>-L4*LOG(L4,2)</f>
        <v>0.12316345173747927</v>
      </c>
      <c r="Q4">
        <v>1</v>
      </c>
      <c r="R4" s="1">
        <v>0.6</v>
      </c>
      <c r="S4">
        <v>1</v>
      </c>
      <c r="T4" s="1">
        <f>R4*S4</f>
        <v>0.6</v>
      </c>
      <c r="U4" s="8">
        <f>-R4*LOG(R4,2)</f>
        <v>0.44217935649972373</v>
      </c>
    </row>
    <row r="5" spans="1:24">
      <c r="A5" t="s">
        <v>1</v>
      </c>
      <c r="B5">
        <v>0.2</v>
      </c>
      <c r="D5" s="1">
        <v>0</v>
      </c>
      <c r="E5" s="1">
        <v>0.3</v>
      </c>
      <c r="F5" s="1">
        <v>0.7</v>
      </c>
      <c r="H5" s="7">
        <v>2</v>
      </c>
      <c r="I5" s="1">
        <v>0.2</v>
      </c>
      <c r="J5">
        <f t="shared" ref="J5:J6" si="0">-I5*LOG(I5,2)</f>
        <v>0.46438561897747244</v>
      </c>
      <c r="L5">
        <f>I6*I5</f>
        <v>0.03</v>
      </c>
      <c r="M5">
        <v>12</v>
      </c>
      <c r="O5">
        <f t="shared" ref="O5:O8" si="1">-L5*LOG(L5,2)</f>
        <v>0.15176681067160708</v>
      </c>
      <c r="Q5">
        <v>2</v>
      </c>
      <c r="R5" s="1">
        <v>0.2</v>
      </c>
      <c r="S5">
        <v>2</v>
      </c>
      <c r="T5" s="1">
        <f t="shared" ref="T5:T7" si="2">R5*S5</f>
        <v>0.4</v>
      </c>
      <c r="U5" s="8">
        <f>-R5*LOG(R5,2)</f>
        <v>0.46438561897747244</v>
      </c>
    </row>
    <row r="6" spans="1:24">
      <c r="A6" t="s">
        <v>2</v>
      </c>
      <c r="B6">
        <v>0.65</v>
      </c>
      <c r="D6" s="1">
        <v>0.4</v>
      </c>
      <c r="E6" s="1">
        <v>0</v>
      </c>
      <c r="F6" s="1">
        <v>0.6</v>
      </c>
      <c r="H6" s="7">
        <v>1</v>
      </c>
      <c r="I6" s="1">
        <v>0.15</v>
      </c>
      <c r="J6">
        <f t="shared" si="0"/>
        <v>0.41054483912493089</v>
      </c>
      <c r="L6">
        <f>I6*I4</f>
        <v>9.7500000000000003E-2</v>
      </c>
      <c r="M6">
        <v>13</v>
      </c>
      <c r="N6">
        <f>L6*3</f>
        <v>0.29249999999999998</v>
      </c>
      <c r="O6">
        <f t="shared" si="1"/>
        <v>0.32744926216396641</v>
      </c>
      <c r="Q6">
        <v>4</v>
      </c>
      <c r="R6" s="1">
        <v>0.15</v>
      </c>
      <c r="S6">
        <v>3</v>
      </c>
      <c r="T6" s="1">
        <f t="shared" si="2"/>
        <v>0.44999999999999996</v>
      </c>
      <c r="U6" s="8">
        <f>-R6*LOG(R6,2)</f>
        <v>0.41054483912493089</v>
      </c>
    </row>
    <row r="7" spans="1:24">
      <c r="L7">
        <f>I5*I5</f>
        <v>4.0000000000000008E-2</v>
      </c>
      <c r="M7">
        <v>22</v>
      </c>
      <c r="O7">
        <f t="shared" si="1"/>
        <v>0.18575424759098902</v>
      </c>
      <c r="Q7">
        <v>3</v>
      </c>
      <c r="R7" s="1">
        <v>0.05</v>
      </c>
      <c r="S7">
        <v>3</v>
      </c>
      <c r="T7" s="1">
        <f t="shared" si="2"/>
        <v>0.15000000000000002</v>
      </c>
      <c r="U7" s="8">
        <f>-R7*LOG(R7,2)</f>
        <v>0.21609640474436814</v>
      </c>
    </row>
    <row r="8" spans="1:24">
      <c r="L8">
        <f>I5*I4</f>
        <v>0.13</v>
      </c>
      <c r="M8">
        <v>23</v>
      </c>
      <c r="N8">
        <f>L8*2</f>
        <v>0.26</v>
      </c>
      <c r="O8">
        <f t="shared" si="1"/>
        <v>0.38264414131237223</v>
      </c>
      <c r="T8" s="1">
        <f>SUM(T4:T7)</f>
        <v>1.6</v>
      </c>
      <c r="U8" s="8">
        <f>SUM(U4:U7)</f>
        <v>1.533206219346495</v>
      </c>
      <c r="X8">
        <f>T8/U8</f>
        <v>1.0435647728339994</v>
      </c>
    </row>
    <row r="9" spans="1:24">
      <c r="B9">
        <f>B4*LOG(1/B4,2)+B5*LOG(1/B5,2)+B6*LOG(1/B6,2)</f>
        <v>1.278897902987479</v>
      </c>
      <c r="D9" s="1">
        <f>-(D4*LOG(D4,2)+D6*LOG(D6,2))</f>
        <v>0.86096404744368105</v>
      </c>
      <c r="E9" s="1">
        <f>-(E4*LOG(E4,2)+E5*LOG(E5,2))</f>
        <v>0.77863215415975162</v>
      </c>
      <c r="F9" s="1">
        <f t="shared" ref="F9" si="3">-(F4*LOG(F4,2)+F6*LOG(F6,2))</f>
        <v>0.77437216598845993</v>
      </c>
      <c r="G9" s="1">
        <f>D9+E9+F9</f>
        <v>2.4139683675918926</v>
      </c>
      <c r="L9">
        <f>I4*I4</f>
        <v>0.42250000000000004</v>
      </c>
      <c r="M9">
        <v>33</v>
      </c>
      <c r="O9">
        <f>-L9*LOG(L9,2)</f>
        <v>0.52515767835059834</v>
      </c>
    </row>
    <row r="11" spans="1:24" ht="13.5" thickBot="1">
      <c r="M11" t="s">
        <v>3</v>
      </c>
      <c r="Q11">
        <v>11</v>
      </c>
      <c r="R11" s="8">
        <f>$R$4*$R$4</f>
        <v>0.36</v>
      </c>
      <c r="S11">
        <v>2</v>
      </c>
      <c r="T11" s="8">
        <f>R11*S11</f>
        <v>0.72</v>
      </c>
      <c r="U11" s="8">
        <f>-R11*LOG(R11,2)</f>
        <v>0.53061522779966841</v>
      </c>
    </row>
    <row r="12" spans="1:24">
      <c r="I12" s="2">
        <v>333</v>
      </c>
      <c r="J12" s="8">
        <f>$I$4*$I$4*$I$4</f>
        <v>0.27462500000000006</v>
      </c>
      <c r="K12">
        <v>2</v>
      </c>
      <c r="L12" s="8">
        <f>J12*K12</f>
        <v>0.54925000000000013</v>
      </c>
      <c r="M12" s="8">
        <f t="shared" ref="M12:M38" si="4">-J12*LOG(J12,2)</f>
        <v>0.51202873639183344</v>
      </c>
      <c r="Q12">
        <v>12</v>
      </c>
      <c r="R12" s="8">
        <f>$R$4*$R$5</f>
        <v>0.12</v>
      </c>
      <c r="S12">
        <v>2</v>
      </c>
      <c r="T12" s="8">
        <f t="shared" ref="T12:T26" si="5">R12*S12</f>
        <v>0.24</v>
      </c>
      <c r="U12" s="8">
        <f t="shared" ref="U12:U26" si="6">-R12*LOG(R12,2)</f>
        <v>0.36706724268642821</v>
      </c>
      <c r="V12" s="8">
        <f>SUM(R11:R12)</f>
        <v>0.48</v>
      </c>
    </row>
    <row r="13" spans="1:24">
      <c r="B13">
        <f>LOG(32,2)</f>
        <v>5</v>
      </c>
      <c r="I13" s="3">
        <v>332</v>
      </c>
      <c r="J13" s="8">
        <f>$I$4*$I$4*$I$5</f>
        <v>8.450000000000002E-2</v>
      </c>
      <c r="K13">
        <v>3</v>
      </c>
      <c r="L13" s="8">
        <f t="shared" ref="L13:L38" si="7">J13*K13</f>
        <v>0.25350000000000006</v>
      </c>
      <c r="M13" s="8">
        <f t="shared" si="4"/>
        <v>0.30123445968810186</v>
      </c>
      <c r="N13" s="8">
        <f>SUM(J12:J15)</f>
        <v>0.52812500000000007</v>
      </c>
      <c r="Q13">
        <v>21</v>
      </c>
      <c r="R13" s="8">
        <f>$R$5*$R$4</f>
        <v>0.12</v>
      </c>
      <c r="S13">
        <v>2</v>
      </c>
      <c r="T13" s="8">
        <f t="shared" si="5"/>
        <v>0.24</v>
      </c>
      <c r="U13" s="8">
        <f t="shared" si="6"/>
        <v>0.36706724268642821</v>
      </c>
      <c r="V13" s="8">
        <f>SUM(R13:R26)</f>
        <v>0.51999999999999991</v>
      </c>
    </row>
    <row r="14" spans="1:24">
      <c r="I14" s="4">
        <v>233</v>
      </c>
      <c r="J14" s="8">
        <f>$I$5*$I$4*$I$4</f>
        <v>8.4500000000000006E-2</v>
      </c>
      <c r="K14">
        <v>3</v>
      </c>
      <c r="L14" s="8">
        <f t="shared" si="7"/>
        <v>0.2535</v>
      </c>
      <c r="M14" s="8">
        <f t="shared" si="4"/>
        <v>0.30123445968810181</v>
      </c>
      <c r="N14" s="8">
        <f>SUM(J16:J38)</f>
        <v>0.47187500000000016</v>
      </c>
      <c r="Q14">
        <v>14</v>
      </c>
      <c r="R14" s="8">
        <f>$R$4*$R$6</f>
        <v>0.09</v>
      </c>
      <c r="S14">
        <v>4</v>
      </c>
      <c r="T14" s="8">
        <f t="shared" si="5"/>
        <v>0.36</v>
      </c>
      <c r="U14" s="8">
        <f t="shared" si="6"/>
        <v>0.31265380694991712</v>
      </c>
      <c r="V14" s="8">
        <f>SUM(R14:R26)</f>
        <v>0.40000000000000013</v>
      </c>
    </row>
    <row r="15" spans="1:24">
      <c r="I15" s="5">
        <v>323</v>
      </c>
      <c r="J15" s="8">
        <f>$I$4*$I$5*$I$4</f>
        <v>8.4500000000000006E-2</v>
      </c>
      <c r="K15">
        <v>4</v>
      </c>
      <c r="L15" s="8">
        <f t="shared" si="7"/>
        <v>0.33800000000000002</v>
      </c>
      <c r="M15" s="8">
        <f t="shared" si="4"/>
        <v>0.30123445968810181</v>
      </c>
      <c r="Q15">
        <v>41</v>
      </c>
      <c r="R15" s="8">
        <f>$R$6*$R$4</f>
        <v>0.09</v>
      </c>
      <c r="S15">
        <v>4</v>
      </c>
      <c r="T15" s="8">
        <f t="shared" si="5"/>
        <v>0.36</v>
      </c>
      <c r="U15" s="8">
        <f t="shared" si="6"/>
        <v>0.31265380694991712</v>
      </c>
      <c r="V15" s="8"/>
    </row>
    <row r="16" spans="1:24">
      <c r="I16" s="3">
        <v>133</v>
      </c>
      <c r="J16" s="8">
        <f>$I$6*$I$4*$I$4</f>
        <v>6.3375000000000001E-2</v>
      </c>
      <c r="K16">
        <v>4</v>
      </c>
      <c r="L16" s="8">
        <f t="shared" si="7"/>
        <v>0.2535</v>
      </c>
      <c r="M16" s="8">
        <f t="shared" si="4"/>
        <v>0.25222884628287312</v>
      </c>
      <c r="N16" s="8">
        <f>SUM(J15:J18)</f>
        <v>0.27462500000000001</v>
      </c>
      <c r="Q16">
        <v>22</v>
      </c>
      <c r="R16" s="8">
        <f>$R$5*$R$5</f>
        <v>4.0000000000000008E-2</v>
      </c>
      <c r="S16">
        <v>5</v>
      </c>
      <c r="T16" s="8">
        <f t="shared" si="5"/>
        <v>0.20000000000000004</v>
      </c>
      <c r="U16" s="8">
        <f t="shared" si="6"/>
        <v>0.18575424759098902</v>
      </c>
      <c r="V16" s="8">
        <f>SUM(R16:R26)</f>
        <v>0.22000000000000003</v>
      </c>
      <c r="W16" s="8">
        <f>SUM(R16:R18)</f>
        <v>0.1</v>
      </c>
    </row>
    <row r="17" spans="9:24">
      <c r="I17" s="4">
        <v>313</v>
      </c>
      <c r="J17" s="8">
        <f>$I$4*$I$6*$I$4</f>
        <v>6.3375000000000001E-2</v>
      </c>
      <c r="K17">
        <v>4</v>
      </c>
      <c r="L17" s="8">
        <f t="shared" si="7"/>
        <v>0.2535</v>
      </c>
      <c r="M17" s="8">
        <f t="shared" si="4"/>
        <v>0.25222884628287312</v>
      </c>
      <c r="N17" s="8">
        <f>SUM(J19:J38)</f>
        <v>0.28175</v>
      </c>
      <c r="Q17">
        <v>13</v>
      </c>
      <c r="R17" s="8">
        <f>$R$4*$R$7</f>
        <v>0.03</v>
      </c>
      <c r="S17">
        <v>6</v>
      </c>
      <c r="T17" s="8">
        <f t="shared" si="5"/>
        <v>0.18</v>
      </c>
      <c r="U17" s="8">
        <f t="shared" si="6"/>
        <v>0.15176681067160708</v>
      </c>
    </row>
    <row r="18" spans="9:24">
      <c r="I18" s="5">
        <v>331</v>
      </c>
      <c r="J18" s="8">
        <f>$I$4*$I$4*$I$6</f>
        <v>6.3375000000000001E-2</v>
      </c>
      <c r="K18">
        <v>4</v>
      </c>
      <c r="L18" s="8">
        <f t="shared" si="7"/>
        <v>0.2535</v>
      </c>
      <c r="M18" s="8">
        <f t="shared" si="4"/>
        <v>0.25222884628287312</v>
      </c>
      <c r="Q18">
        <v>24</v>
      </c>
      <c r="R18" s="8">
        <f>$R$5*$R$6</f>
        <v>0.03</v>
      </c>
      <c r="S18">
        <v>6</v>
      </c>
      <c r="T18" s="8">
        <f t="shared" si="5"/>
        <v>0.18</v>
      </c>
      <c r="U18" s="8">
        <f t="shared" si="6"/>
        <v>0.15176681067160708</v>
      </c>
    </row>
    <row r="19" spans="9:24">
      <c r="I19" s="3">
        <v>223</v>
      </c>
      <c r="J19" s="8">
        <f>$I$5*$I$5*$I$4</f>
        <v>2.6000000000000006E-2</v>
      </c>
      <c r="K19">
        <v>6</v>
      </c>
      <c r="L19" s="8">
        <f t="shared" si="7"/>
        <v>0.15600000000000003</v>
      </c>
      <c r="M19" s="8">
        <f t="shared" si="4"/>
        <v>0.13689895872954588</v>
      </c>
      <c r="Q19">
        <v>31</v>
      </c>
      <c r="R19" s="8">
        <f>$R$7*$R$4</f>
        <v>0.03</v>
      </c>
      <c r="S19">
        <v>6</v>
      </c>
      <c r="T19" s="8">
        <f t="shared" si="5"/>
        <v>0.18</v>
      </c>
      <c r="U19" s="8">
        <f t="shared" si="6"/>
        <v>0.15176681067160708</v>
      </c>
      <c r="W19" s="8">
        <f>SUM(R19:R26)</f>
        <v>0.12000000000000002</v>
      </c>
    </row>
    <row r="20" spans="9:24" ht="13.5" thickBot="1">
      <c r="I20" s="6">
        <v>232</v>
      </c>
      <c r="J20" s="8">
        <f>$I$5*$I$4*$I$5</f>
        <v>2.6000000000000002E-2</v>
      </c>
      <c r="K20">
        <v>6</v>
      </c>
      <c r="L20" s="8">
        <f t="shared" si="7"/>
        <v>0.15600000000000003</v>
      </c>
      <c r="M20" s="8">
        <f t="shared" si="4"/>
        <v>0.13689895872954588</v>
      </c>
      <c r="N20" s="8">
        <f>SUM(J19:J24)</f>
        <v>0.13650000000000001</v>
      </c>
      <c r="Q20">
        <v>42</v>
      </c>
      <c r="R20" s="8">
        <f>$R$6*$R$5</f>
        <v>0.03</v>
      </c>
      <c r="S20">
        <v>6</v>
      </c>
      <c r="T20" s="8">
        <f t="shared" si="5"/>
        <v>0.18</v>
      </c>
      <c r="U20" s="8">
        <f t="shared" si="6"/>
        <v>0.15176681067160708</v>
      </c>
    </row>
    <row r="21" spans="9:24">
      <c r="I21" s="2">
        <v>322</v>
      </c>
      <c r="J21" s="8">
        <f>$I$4*$I$5*$I$5</f>
        <v>2.6000000000000002E-2</v>
      </c>
      <c r="K21">
        <v>6</v>
      </c>
      <c r="L21" s="8">
        <f t="shared" si="7"/>
        <v>0.15600000000000003</v>
      </c>
      <c r="M21" s="8">
        <f t="shared" si="4"/>
        <v>0.13689895872954588</v>
      </c>
      <c r="N21" s="8">
        <f>SUM(J25:J38)</f>
        <v>0.14525000000000002</v>
      </c>
      <c r="Q21">
        <v>44</v>
      </c>
      <c r="R21" s="8">
        <f>$R$6*$R$6</f>
        <v>2.2499999999999999E-2</v>
      </c>
      <c r="S21">
        <v>7</v>
      </c>
      <c r="T21" s="8">
        <f t="shared" si="5"/>
        <v>0.1575</v>
      </c>
      <c r="U21" s="8">
        <f t="shared" si="6"/>
        <v>0.12316345173747927</v>
      </c>
      <c r="W21" s="8">
        <f>SUM(R21:R22)</f>
        <v>3.2500000000000001E-2</v>
      </c>
    </row>
    <row r="22" spans="9:24">
      <c r="I22" s="3">
        <v>132</v>
      </c>
      <c r="J22" s="8">
        <f>$I$6*$I$4*$I$5</f>
        <v>1.9500000000000003E-2</v>
      </c>
      <c r="K22">
        <v>6</v>
      </c>
      <c r="L22" s="8">
        <f t="shared" si="7"/>
        <v>0.11700000000000002</v>
      </c>
      <c r="M22" s="8">
        <f t="shared" si="4"/>
        <v>0.11076745028309688</v>
      </c>
      <c r="Q22">
        <v>23</v>
      </c>
      <c r="R22" s="8">
        <f>$R$5*$R$7</f>
        <v>1.0000000000000002E-2</v>
      </c>
      <c r="S22">
        <v>7</v>
      </c>
      <c r="T22" s="8">
        <f t="shared" si="5"/>
        <v>7.0000000000000007E-2</v>
      </c>
      <c r="U22" s="8">
        <f t="shared" si="6"/>
        <v>6.6438561897747259E-2</v>
      </c>
    </row>
    <row r="23" spans="9:24">
      <c r="I23" s="4">
        <v>312</v>
      </c>
      <c r="J23" s="8">
        <f>$I$4*$I$6*$I$5</f>
        <v>1.9500000000000003E-2</v>
      </c>
      <c r="K23">
        <v>6</v>
      </c>
      <c r="L23" s="8">
        <f t="shared" si="7"/>
        <v>0.11700000000000002</v>
      </c>
      <c r="M23" s="8">
        <f t="shared" si="4"/>
        <v>0.11076745028309688</v>
      </c>
      <c r="Q23">
        <v>32</v>
      </c>
      <c r="R23" s="8">
        <f>$R$7*$R$5</f>
        <v>1.0000000000000002E-2</v>
      </c>
      <c r="S23">
        <v>8</v>
      </c>
      <c r="T23" s="8">
        <f t="shared" si="5"/>
        <v>8.0000000000000016E-2</v>
      </c>
      <c r="U23" s="8">
        <f t="shared" si="6"/>
        <v>6.6438561897747259E-2</v>
      </c>
      <c r="W23" s="8">
        <f>SUM(R23:R26)</f>
        <v>2.7500000000000004E-2</v>
      </c>
    </row>
    <row r="24" spans="9:24">
      <c r="I24" s="5">
        <v>123</v>
      </c>
      <c r="J24" s="8">
        <f>$I$6*$I$5*$I$4</f>
        <v>1.95E-2</v>
      </c>
      <c r="K24">
        <v>6</v>
      </c>
      <c r="L24" s="8">
        <f t="shared" si="7"/>
        <v>0.11699999999999999</v>
      </c>
      <c r="M24" s="8">
        <f t="shared" si="4"/>
        <v>0.11076745028309687</v>
      </c>
      <c r="Q24">
        <v>34</v>
      </c>
      <c r="R24" s="8">
        <f>$R$7*$R$6</f>
        <v>7.4999999999999997E-3</v>
      </c>
      <c r="S24">
        <v>8</v>
      </c>
      <c r="T24" s="8">
        <f t="shared" si="5"/>
        <v>0.06</v>
      </c>
      <c r="U24" s="8">
        <f t="shared" si="6"/>
        <v>5.2941702667901769E-2</v>
      </c>
    </row>
    <row r="25" spans="9:24">
      <c r="I25" s="3">
        <v>213</v>
      </c>
      <c r="J25" s="8">
        <f>$I$5*$I$6*$I$4</f>
        <v>1.95E-2</v>
      </c>
      <c r="K25">
        <v>6</v>
      </c>
      <c r="L25" s="8">
        <f t="shared" si="7"/>
        <v>0.11699999999999999</v>
      </c>
      <c r="M25" s="8">
        <f t="shared" si="4"/>
        <v>0.11076745028309687</v>
      </c>
      <c r="Q25">
        <v>43</v>
      </c>
      <c r="R25" s="8">
        <f>$R$6*$R$7</f>
        <v>7.4999999999999997E-3</v>
      </c>
      <c r="S25">
        <v>8</v>
      </c>
      <c r="T25" s="8">
        <f t="shared" si="5"/>
        <v>0.06</v>
      </c>
      <c r="U25" s="8">
        <f t="shared" si="6"/>
        <v>5.2941702667901769E-2</v>
      </c>
    </row>
    <row r="26" spans="9:24">
      <c r="I26" s="4">
        <v>231</v>
      </c>
      <c r="J26" s="8">
        <f>$I$5*$I$4*$I$6</f>
        <v>1.95E-2</v>
      </c>
      <c r="K26">
        <v>6</v>
      </c>
      <c r="L26" s="8">
        <f t="shared" si="7"/>
        <v>0.11699999999999999</v>
      </c>
      <c r="M26" s="8">
        <f t="shared" si="4"/>
        <v>0.11076745028309687</v>
      </c>
      <c r="Q26">
        <v>33</v>
      </c>
      <c r="R26" s="8">
        <f>$R$7*$R$7</f>
        <v>2.5000000000000005E-3</v>
      </c>
      <c r="S26">
        <v>8</v>
      </c>
      <c r="T26" s="8">
        <f t="shared" si="5"/>
        <v>2.0000000000000004E-2</v>
      </c>
      <c r="U26" s="8">
        <f t="shared" si="6"/>
        <v>2.1609640474436816E-2</v>
      </c>
    </row>
    <row r="27" spans="9:24">
      <c r="I27" s="5">
        <v>321</v>
      </c>
      <c r="J27" s="8">
        <f>$I$4*$I$5*$I$6</f>
        <v>1.95E-2</v>
      </c>
      <c r="K27">
        <v>6</v>
      </c>
      <c r="L27" s="8">
        <f t="shared" si="7"/>
        <v>0.11699999999999999</v>
      </c>
      <c r="M27" s="8">
        <f t="shared" si="4"/>
        <v>0.11076745028309687</v>
      </c>
      <c r="T27" s="8">
        <f>SUM(T11:T26)</f>
        <v>3.287500000000001</v>
      </c>
      <c r="U27" s="8">
        <f>SUM(U11:U26)</f>
        <v>3.0664124386929901</v>
      </c>
      <c r="X27">
        <f>T27/U27</f>
        <v>1.0720997470911793</v>
      </c>
    </row>
    <row r="28" spans="9:24">
      <c r="I28" s="3">
        <v>113</v>
      </c>
      <c r="J28" s="8">
        <f>$I$6*$I$6*$I$4</f>
        <v>1.4624999999999999E-2</v>
      </c>
      <c r="K28">
        <v>7</v>
      </c>
      <c r="L28" s="8">
        <f t="shared" si="7"/>
        <v>0.10237499999999999</v>
      </c>
      <c r="M28" s="8">
        <f t="shared" si="4"/>
        <v>8.9145511139275727E-2</v>
      </c>
    </row>
    <row r="29" spans="9:24" ht="13.5" thickBot="1">
      <c r="I29" s="6">
        <v>131</v>
      </c>
      <c r="J29" s="8">
        <f>$I$6*$I$4*$I$6</f>
        <v>1.4624999999999999E-2</v>
      </c>
      <c r="K29">
        <v>7</v>
      </c>
      <c r="L29" s="8">
        <f t="shared" si="7"/>
        <v>0.10237499999999999</v>
      </c>
      <c r="M29" s="8">
        <f t="shared" si="4"/>
        <v>8.9145511139275727E-2</v>
      </c>
    </row>
    <row r="30" spans="9:24">
      <c r="I30" s="2">
        <v>311</v>
      </c>
      <c r="J30" s="8">
        <f>$I$4*$I$6*$I$6</f>
        <v>1.4624999999999999E-2</v>
      </c>
      <c r="K30">
        <v>7</v>
      </c>
      <c r="L30" s="8">
        <f t="shared" si="7"/>
        <v>0.10237499999999999</v>
      </c>
      <c r="M30" s="8">
        <f t="shared" si="4"/>
        <v>8.9145511139275727E-2</v>
      </c>
    </row>
    <row r="31" spans="9:24">
      <c r="I31" s="3">
        <v>222</v>
      </c>
      <c r="J31" s="8">
        <f>$I$5*$I$5*$I$5</f>
        <v>8.0000000000000019E-3</v>
      </c>
      <c r="K31">
        <v>7</v>
      </c>
      <c r="L31" s="8">
        <f t="shared" si="7"/>
        <v>5.6000000000000015E-2</v>
      </c>
      <c r="M31" s="8">
        <f t="shared" si="4"/>
        <v>5.5726274277296713E-2</v>
      </c>
    </row>
    <row r="32" spans="9:24">
      <c r="I32" s="4">
        <v>221</v>
      </c>
      <c r="J32" s="8">
        <f>$I$5*$I$5*$I$6</f>
        <v>6.000000000000001E-3</v>
      </c>
      <c r="K32">
        <v>8</v>
      </c>
      <c r="L32" s="8">
        <f t="shared" si="7"/>
        <v>4.8000000000000008E-2</v>
      </c>
      <c r="M32" s="8">
        <f t="shared" si="4"/>
        <v>4.42849307036456E-2</v>
      </c>
    </row>
    <row r="33" spans="9:13">
      <c r="I33" s="5">
        <v>122</v>
      </c>
      <c r="J33" s="8">
        <f>$I$6*$I$5*$I$5</f>
        <v>6.0000000000000001E-3</v>
      </c>
      <c r="K33">
        <v>8</v>
      </c>
      <c r="L33" s="8">
        <f t="shared" si="7"/>
        <v>4.8000000000000001E-2</v>
      </c>
      <c r="M33" s="8">
        <f t="shared" si="4"/>
        <v>4.4284930703645593E-2</v>
      </c>
    </row>
    <row r="34" spans="9:13">
      <c r="I34" s="3">
        <v>212</v>
      </c>
      <c r="J34" s="8">
        <f>$I$5*$I$6*$I$5</f>
        <v>6.0000000000000001E-3</v>
      </c>
      <c r="K34">
        <v>8</v>
      </c>
      <c r="L34" s="8">
        <f t="shared" si="7"/>
        <v>4.8000000000000001E-2</v>
      </c>
      <c r="M34" s="8">
        <f t="shared" si="4"/>
        <v>4.4284930703645593E-2</v>
      </c>
    </row>
    <row r="35" spans="9:13">
      <c r="I35" s="4">
        <v>112</v>
      </c>
      <c r="J35" s="8">
        <f>$I$6*$I$6*$I$5</f>
        <v>4.4999999999999997E-3</v>
      </c>
      <c r="K35">
        <v>9</v>
      </c>
      <c r="L35" s="8">
        <f t="shared" si="7"/>
        <v>4.0499999999999994E-2</v>
      </c>
      <c r="M35" s="8">
        <f t="shared" si="4"/>
        <v>3.5081366774488983E-2</v>
      </c>
    </row>
    <row r="36" spans="9:13">
      <c r="I36" s="5">
        <v>121</v>
      </c>
      <c r="J36" s="8">
        <f>$I$6*$I$5*$I$6</f>
        <v>4.4999999999999997E-3</v>
      </c>
      <c r="K36">
        <v>9</v>
      </c>
      <c r="L36" s="8">
        <f t="shared" si="7"/>
        <v>4.0499999999999994E-2</v>
      </c>
      <c r="M36" s="8">
        <f t="shared" si="4"/>
        <v>3.5081366774488983E-2</v>
      </c>
    </row>
    <row r="37" spans="9:13">
      <c r="I37" s="3">
        <v>211</v>
      </c>
      <c r="J37" s="8">
        <f>$I$5*$I$6*$I$6</f>
        <v>4.4999999999999997E-3</v>
      </c>
      <c r="K37">
        <v>9</v>
      </c>
      <c r="L37" s="8">
        <f t="shared" si="7"/>
        <v>4.0499999999999994E-2</v>
      </c>
      <c r="M37" s="8">
        <f t="shared" si="4"/>
        <v>3.5081366774488983E-2</v>
      </c>
    </row>
    <row r="38" spans="9:13" ht="13.5" thickBot="1">
      <c r="I38" s="6">
        <v>111</v>
      </c>
      <c r="J38" s="8">
        <f>$I$6*$I$6*$I$6</f>
        <v>3.375E-3</v>
      </c>
      <c r="K38">
        <v>9</v>
      </c>
      <c r="L38" s="8">
        <f t="shared" si="7"/>
        <v>3.0374999999999999E-2</v>
      </c>
      <c r="M38" s="8">
        <f t="shared" si="4"/>
        <v>2.7711776640932839E-2</v>
      </c>
    </row>
    <row r="40" spans="9:13">
      <c r="L40" s="8">
        <f>SUM(L12:L38)</f>
        <v>3.983750000000001</v>
      </c>
      <c r="M40" s="8">
        <f>SUM(M12:M38)</f>
        <v>3.8366937089624384</v>
      </c>
    </row>
  </sheetData>
  <sortState ref="Q11:R26">
    <sortCondition descending="1" ref="R11:R26"/>
  </sortState>
  <mergeCells count="4">
    <mergeCell ref="A2:B2"/>
    <mergeCell ref="D2:G2"/>
    <mergeCell ref="I2:N2"/>
    <mergeCell ref="R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2021-12-22T14:45:37Z</dcterms:modified>
</cp:coreProperties>
</file>