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vdapruitt/Desktop/Vanderbilt Data Analytics Bootcamp/kickstarterchallenge/"/>
    </mc:Choice>
  </mc:AlternateContent>
  <xr:revisionPtr revIDLastSave="0" documentId="13_ncr:1_{0CFAB3AC-0B62-034B-BE5A-4C0A279F3DD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heatre Outcomes by Launch Date" sheetId="7" r:id="rId1"/>
    <sheet name="Outcomes Based on Goals" sheetId="14" r:id="rId2"/>
    <sheet name="Kickstarter" sheetId="1" r:id="rId3"/>
    <sheet name="Box and Whiskers" sheetId="13" r:id="rId4"/>
    <sheet name="Descriptive Statistics" sheetId="11" r:id="rId5"/>
    <sheet name="Failed US Kickstarters" sheetId="10" r:id="rId6"/>
    <sheet name="Successful US Kickstarters" sheetId="9" r:id="rId7"/>
    <sheet name="Edinburgh Research" sheetId="8" r:id="rId8"/>
    <sheet name="Category Statistics" sheetId="3" r:id="rId9"/>
    <sheet name="Subcategory Statistics" sheetId="5" r:id="rId10"/>
  </sheets>
  <definedNames>
    <definedName name="_xlnm._FilterDatabase" localSheetId="2" hidden="1">Kickstarter!$F$1:$F$4115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D13" i="14"/>
  <c r="D12" i="14"/>
  <c r="D11" i="14"/>
  <c r="D10" i="14"/>
  <c r="D3" i="14"/>
  <c r="D2" i="14"/>
  <c r="C13" i="14"/>
  <c r="C12" i="14"/>
  <c r="C11" i="14"/>
  <c r="C10" i="14"/>
  <c r="C9" i="14"/>
  <c r="C8" i="14"/>
  <c r="B13" i="14"/>
  <c r="B12" i="14"/>
  <c r="B11" i="14"/>
  <c r="B10" i="14"/>
  <c r="G4" i="14"/>
  <c r="G5" i="14"/>
  <c r="G6" i="14"/>
  <c r="G7" i="14"/>
  <c r="F4" i="14"/>
  <c r="F5" i="14"/>
  <c r="F6" i="14"/>
  <c r="F7" i="14"/>
  <c r="C6" i="14"/>
  <c r="E6" i="14" s="1"/>
  <c r="C4" i="14"/>
  <c r="C7" i="14"/>
  <c r="E7" i="14" s="1"/>
  <c r="C5" i="14"/>
  <c r="E5" i="14" s="1"/>
  <c r="C3" i="14"/>
  <c r="B2" i="14"/>
  <c r="B9" i="14"/>
  <c r="B8" i="14"/>
  <c r="B3" i="14"/>
  <c r="B4" i="14"/>
  <c r="B5" i="14"/>
  <c r="B6" i="14"/>
  <c r="B7" i="14"/>
  <c r="C2" i="14"/>
  <c r="D9" i="14"/>
  <c r="D8" i="14"/>
  <c r="D7" i="14"/>
  <c r="D6" i="14"/>
  <c r="D5" i="14"/>
  <c r="D4" i="14"/>
  <c r="C14" i="11"/>
  <c r="C13" i="11"/>
  <c r="C12" i="11"/>
  <c r="C11" i="11"/>
  <c r="B14" i="11"/>
  <c r="B13" i="11"/>
  <c r="B12" i="11"/>
  <c r="B11" i="11"/>
  <c r="C7" i="11"/>
  <c r="C6" i="11"/>
  <c r="C5" i="11"/>
  <c r="C4" i="11"/>
  <c r="C3" i="11"/>
  <c r="B7" i="11"/>
  <c r="B6" i="11"/>
  <c r="B5" i="11"/>
  <c r="B4" i="11"/>
  <c r="C10" i="11"/>
  <c r="C9" i="11"/>
  <c r="B10" i="11"/>
  <c r="B9" i="11"/>
  <c r="B2" i="11"/>
  <c r="B3" i="11"/>
  <c r="C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U3337" i="1" s="1"/>
  <c r="S250" i="1"/>
  <c r="U250" i="1" s="1"/>
  <c r="S3233" i="1"/>
  <c r="U3233" i="1" s="1"/>
  <c r="S3709" i="1"/>
  <c r="U3709" i="1" s="1"/>
  <c r="S2263" i="1"/>
  <c r="U2263" i="1" s="1"/>
  <c r="S3030" i="1"/>
  <c r="U3030" i="1" s="1"/>
  <c r="S3211" i="1"/>
  <c r="U3211" i="1" s="1"/>
  <c r="S2198" i="1"/>
  <c r="U2198" i="1" s="1"/>
  <c r="S251" i="1"/>
  <c r="U251" i="1" s="1"/>
  <c r="S2013" i="1"/>
  <c r="U2013" i="1" s="1"/>
  <c r="S2480" i="1"/>
  <c r="U2480" i="1" s="1"/>
  <c r="S3612" i="1"/>
  <c r="U3612" i="1" s="1"/>
  <c r="S2199" i="1"/>
  <c r="U2199" i="1" s="1"/>
  <c r="S2812" i="1"/>
  <c r="U2812" i="1" s="1"/>
  <c r="S1396" i="1"/>
  <c r="U1396" i="1" s="1"/>
  <c r="S3348" i="1"/>
  <c r="U3348" i="1" s="1"/>
  <c r="S1204" i="1"/>
  <c r="U1204" i="1" s="1"/>
  <c r="S3613" i="1"/>
  <c r="U3613" i="1" s="1"/>
  <c r="S524" i="1"/>
  <c r="U524" i="1" s="1"/>
  <c r="S1397" i="1"/>
  <c r="U1397" i="1" s="1"/>
  <c r="S3482" i="1"/>
  <c r="U3482" i="1" s="1"/>
  <c r="S100" i="1"/>
  <c r="U100" i="1" s="1"/>
  <c r="S1398" i="1"/>
  <c r="U1398" i="1" s="1"/>
  <c r="S3664" i="1"/>
  <c r="U3664" i="1" s="1"/>
  <c r="S335" i="1"/>
  <c r="U335" i="1" s="1"/>
  <c r="S1040" i="1"/>
  <c r="U1040" i="1" s="1"/>
  <c r="S3495" i="1"/>
  <c r="U3495" i="1" s="1"/>
  <c r="S3349" i="1"/>
  <c r="U3349" i="1" s="1"/>
  <c r="S2014" i="1"/>
  <c r="U2014" i="1" s="1"/>
  <c r="S2264" i="1"/>
  <c r="U2264" i="1" s="1"/>
  <c r="S9" i="1"/>
  <c r="U9" i="1" s="1"/>
  <c r="S3610" i="1"/>
  <c r="U3610" i="1" s="1"/>
  <c r="S2786" i="1"/>
  <c r="U2786" i="1" s="1"/>
  <c r="S1970" i="1"/>
  <c r="U1970" i="1" s="1"/>
  <c r="S644" i="1"/>
  <c r="U644" i="1" s="1"/>
  <c r="S2813" i="1"/>
  <c r="U2813" i="1" s="1"/>
  <c r="S3542" i="1"/>
  <c r="U3542" i="1" s="1"/>
  <c r="S1828" i="1"/>
  <c r="U1828" i="1" s="1"/>
  <c r="S3557" i="1"/>
  <c r="U3557" i="1" s="1"/>
  <c r="S1399" i="1"/>
  <c r="U1399" i="1" s="1"/>
  <c r="S1400" i="1"/>
  <c r="U1400" i="1" s="1"/>
  <c r="S3393" i="1"/>
  <c r="U3393" i="1" s="1"/>
  <c r="S3234" i="1"/>
  <c r="U3234" i="1" s="1"/>
  <c r="S1401" i="1"/>
  <c r="U1401" i="1" s="1"/>
  <c r="S2481" i="1"/>
  <c r="U2481" i="1" s="1"/>
  <c r="S3173" i="1"/>
  <c r="U3173" i="1" s="1"/>
  <c r="S2482" i="1"/>
  <c r="U2482" i="1" s="1"/>
  <c r="S1402" i="1"/>
  <c r="U1402" i="1" s="1"/>
  <c r="S3350" i="1"/>
  <c r="U3350" i="1" s="1"/>
  <c r="S336" i="1"/>
  <c r="U336" i="1" s="1"/>
  <c r="S3342" i="1"/>
  <c r="U3342" i="1" s="1"/>
  <c r="S3235" i="1"/>
  <c r="U3235" i="1" s="1"/>
  <c r="S2015" i="1"/>
  <c r="U2015" i="1" s="1"/>
  <c r="S3236" i="1"/>
  <c r="U3236" i="1" s="1"/>
  <c r="S3187" i="1"/>
  <c r="U3187" i="1" s="1"/>
  <c r="S3031" i="1"/>
  <c r="U3031" i="1" s="1"/>
  <c r="S3401" i="1"/>
  <c r="U3401" i="1" s="1"/>
  <c r="S3237" i="1"/>
  <c r="U3237" i="1" s="1"/>
  <c r="S3496" i="1"/>
  <c r="U3496" i="1" s="1"/>
  <c r="S2449" i="1"/>
  <c r="U2449" i="1" s="1"/>
  <c r="S2483" i="1"/>
  <c r="U2483" i="1" s="1"/>
  <c r="S2016" i="1"/>
  <c r="U2016" i="1" s="1"/>
  <c r="S1403" i="1"/>
  <c r="U1403" i="1" s="1"/>
  <c r="S852" i="1"/>
  <c r="U852" i="1" s="1"/>
  <c r="S2974" i="1"/>
  <c r="U2974" i="1" s="1"/>
  <c r="S1404" i="1"/>
  <c r="U1404" i="1" s="1"/>
  <c r="S1405" i="1"/>
  <c r="U1405" i="1" s="1"/>
  <c r="S337" i="1"/>
  <c r="U337" i="1" s="1"/>
  <c r="S3238" i="1"/>
  <c r="U3238" i="1" s="1"/>
  <c r="S252" i="1"/>
  <c r="U252" i="1" s="1"/>
  <c r="S1381" i="1"/>
  <c r="U1381" i="1" s="1"/>
  <c r="S1751" i="1"/>
  <c r="U1751" i="1" s="1"/>
  <c r="S529" i="1"/>
  <c r="U529" i="1" s="1"/>
  <c r="S253" i="1"/>
  <c r="U253" i="1" s="1"/>
  <c r="S2200" i="1"/>
  <c r="U2200" i="1" s="1"/>
  <c r="S67" i="1"/>
  <c r="U67" i="1" s="1"/>
  <c r="S112" i="1"/>
  <c r="U112" i="1" s="1"/>
  <c r="S14" i="1"/>
  <c r="U14" i="1" s="1"/>
  <c r="S1190" i="1"/>
  <c r="U1190" i="1" s="1"/>
  <c r="S3351" i="1"/>
  <c r="U3351" i="1" s="1"/>
  <c r="S384" i="1"/>
  <c r="U384" i="1" s="1"/>
  <c r="S2265" i="1"/>
  <c r="U2265" i="1" s="1"/>
  <c r="S38" i="1"/>
  <c r="U38" i="1" s="1"/>
  <c r="S254" i="1"/>
  <c r="U254" i="1" s="1"/>
  <c r="S853" i="1"/>
  <c r="U853" i="1" s="1"/>
  <c r="S2814" i="1"/>
  <c r="U2814" i="1" s="1"/>
  <c r="S1829" i="1"/>
  <c r="U1829" i="1" s="1"/>
  <c r="S2201" i="1"/>
  <c r="U2201" i="1" s="1"/>
  <c r="S2815" i="1"/>
  <c r="U2815" i="1" s="1"/>
  <c r="S255" i="1"/>
  <c r="U255" i="1" s="1"/>
  <c r="S2017" i="1"/>
  <c r="U2017" i="1" s="1"/>
  <c r="S2484" i="1"/>
  <c r="U2484" i="1" s="1"/>
  <c r="S645" i="1"/>
  <c r="U645" i="1" s="1"/>
  <c r="S49" i="1"/>
  <c r="U49" i="1" s="1"/>
  <c r="S101" i="1"/>
  <c r="U101" i="1" s="1"/>
  <c r="S1205" i="1"/>
  <c r="U1205" i="1" s="1"/>
  <c r="S113" i="1"/>
  <c r="U113" i="1" s="1"/>
  <c r="S2175" i="1"/>
  <c r="U2175" i="1" s="1"/>
  <c r="S1206" i="1"/>
  <c r="U1206" i="1" s="1"/>
  <c r="S2485" i="1"/>
  <c r="U2485" i="1" s="1"/>
  <c r="S2202" i="1"/>
  <c r="U2202" i="1" s="1"/>
  <c r="S2816" i="1"/>
  <c r="U2816" i="1" s="1"/>
  <c r="S1191" i="1"/>
  <c r="U1191" i="1" s="1"/>
  <c r="S256" i="1"/>
  <c r="U256" i="1" s="1"/>
  <c r="S1752" i="1"/>
  <c r="U1752" i="1" s="1"/>
  <c r="S2486" i="1"/>
  <c r="U2486" i="1" s="1"/>
  <c r="S2998" i="1"/>
  <c r="U2998" i="1" s="1"/>
  <c r="S1207" i="1"/>
  <c r="U1207" i="1" s="1"/>
  <c r="S646" i="1"/>
  <c r="U646" i="1" s="1"/>
  <c r="S1192" i="1"/>
  <c r="U1192" i="1" s="1"/>
  <c r="S2203" i="1"/>
  <c r="U2203" i="1" s="1"/>
  <c r="S2487" i="1"/>
  <c r="U2487" i="1" s="1"/>
  <c r="S2488" i="1"/>
  <c r="U2488" i="1" s="1"/>
  <c r="S2018" i="1"/>
  <c r="U2018" i="1" s="1"/>
  <c r="S245" i="1"/>
  <c r="U245" i="1" s="1"/>
  <c r="S2204" i="1"/>
  <c r="U2204" i="1" s="1"/>
  <c r="S2450" i="1"/>
  <c r="U2450" i="1" s="1"/>
  <c r="S2489" i="1"/>
  <c r="U2489" i="1" s="1"/>
  <c r="S2181" i="1"/>
  <c r="U218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U3402" i="1" s="1"/>
  <c r="S3686" i="1"/>
  <c r="U3686" i="1" s="1"/>
  <c r="S3383" i="1"/>
  <c r="U3383" i="1" s="1"/>
  <c r="S3558" i="1"/>
  <c r="U3558" i="1" s="1"/>
  <c r="S2205" i="1"/>
  <c r="U2205" i="1" s="1"/>
  <c r="S2490" i="1"/>
  <c r="U2490" i="1" s="1"/>
  <c r="S2491" i="1"/>
  <c r="U2491" i="1" s="1"/>
  <c r="S2492" i="1"/>
  <c r="U2492" i="1" s="1"/>
  <c r="S3789" i="1"/>
  <c r="U3789" i="1" s="1"/>
  <c r="S3239" i="1"/>
  <c r="U3239" i="1" s="1"/>
  <c r="S3614" i="1"/>
  <c r="U3614" i="1" s="1"/>
  <c r="S2206" i="1"/>
  <c r="U2206" i="1" s="1"/>
  <c r="S2493" i="1"/>
  <c r="U2493" i="1" s="1"/>
  <c r="S1208" i="1"/>
  <c r="U1208" i="1" s="1"/>
  <c r="S3554" i="1"/>
  <c r="U3554" i="1" s="1"/>
  <c r="S3032" i="1"/>
  <c r="U3032" i="1" s="1"/>
  <c r="S3384" i="1"/>
  <c r="U3384" i="1" s="1"/>
  <c r="S3665" i="1"/>
  <c r="U3665" i="1" s="1"/>
  <c r="S3615" i="1"/>
  <c r="U3615" i="1" s="1"/>
  <c r="S3781" i="1"/>
  <c r="U3781" i="1" s="1"/>
  <c r="S3240" i="1"/>
  <c r="U3240" i="1" s="1"/>
  <c r="S3497" i="1"/>
  <c r="U3497" i="1" s="1"/>
  <c r="S1830" i="1"/>
  <c r="U1830" i="1" s="1"/>
  <c r="S3559" i="1"/>
  <c r="U3559" i="1" s="1"/>
  <c r="S2494" i="1"/>
  <c r="U2494" i="1" s="1"/>
  <c r="S2495" i="1"/>
  <c r="U2495" i="1" s="1"/>
  <c r="S647" i="1"/>
  <c r="U647" i="1" s="1"/>
  <c r="S3231" i="1"/>
  <c r="U3231" i="1" s="1"/>
  <c r="S2496" i="1"/>
  <c r="U2496" i="1" s="1"/>
  <c r="S3813" i="1"/>
  <c r="U3813" i="1" s="1"/>
  <c r="S1761" i="1"/>
  <c r="U1761" i="1" s="1"/>
  <c r="S3616" i="1"/>
  <c r="U3616" i="1" s="1"/>
  <c r="S2019" i="1"/>
  <c r="U2019" i="1" s="1"/>
  <c r="S2497" i="1"/>
  <c r="U2497" i="1" s="1"/>
  <c r="S2266" i="1"/>
  <c r="U2266" i="1" s="1"/>
  <c r="S3498" i="1"/>
  <c r="U3498" i="1" s="1"/>
  <c r="S2267" i="1"/>
  <c r="U2267" i="1" s="1"/>
  <c r="S3774" i="1"/>
  <c r="U3774" i="1" s="1"/>
  <c r="S3606" i="1"/>
  <c r="U3606" i="1" s="1"/>
  <c r="S3466" i="1"/>
  <c r="U3466" i="1" s="1"/>
  <c r="S3782" i="1"/>
  <c r="U3782" i="1" s="1"/>
  <c r="S2791" i="1"/>
  <c r="U2791" i="1" s="1"/>
  <c r="S3711" i="1"/>
  <c r="U3711" i="1" s="1"/>
  <c r="S3472" i="1"/>
  <c r="U3472" i="1" s="1"/>
  <c r="S3690" i="1"/>
  <c r="U3690" i="1" s="1"/>
  <c r="S3394" i="1"/>
  <c r="U3394" i="1" s="1"/>
  <c r="S3403" i="1"/>
  <c r="U3403" i="1" s="1"/>
  <c r="S3404" i="1"/>
  <c r="U3404" i="1" s="1"/>
  <c r="S3717" i="1"/>
  <c r="U3717" i="1" s="1"/>
  <c r="S3405" i="1"/>
  <c r="U3405" i="1" s="1"/>
  <c r="S2451" i="1"/>
  <c r="U2451" i="1" s="1"/>
  <c r="S2498" i="1"/>
  <c r="U2498" i="1" s="1"/>
  <c r="S3783" i="1"/>
  <c r="U3783" i="1" s="1"/>
  <c r="S3604" i="1"/>
  <c r="U3604" i="1" s="1"/>
  <c r="S2499" i="1"/>
  <c r="U2499" i="1" s="1"/>
  <c r="S3718" i="1"/>
  <c r="U3718" i="1" s="1"/>
  <c r="S3560" i="1"/>
  <c r="U3560" i="1" s="1"/>
  <c r="S3499" i="1"/>
  <c r="U3499" i="1" s="1"/>
  <c r="S3831" i="1"/>
  <c r="U3831" i="1" s="1"/>
  <c r="S3241" i="1"/>
  <c r="U3241" i="1" s="1"/>
  <c r="S3561" i="1"/>
  <c r="U3561" i="1" s="1"/>
  <c r="S3385" i="1"/>
  <c r="U3385" i="1" s="1"/>
  <c r="S3242" i="1"/>
  <c r="U3242" i="1" s="1"/>
  <c r="S2020" i="1"/>
  <c r="U2020" i="1" s="1"/>
  <c r="S2192" i="1"/>
  <c r="U2192" i="1" s="1"/>
  <c r="S2999" i="1"/>
  <c r="U2999" i="1" s="1"/>
  <c r="S648" i="1"/>
  <c r="U648" i="1" s="1"/>
  <c r="S3543" i="1"/>
  <c r="U3543" i="1" s="1"/>
  <c r="S3352" i="1"/>
  <c r="U3352" i="1" s="1"/>
  <c r="S3473" i="1"/>
  <c r="U3473" i="1" s="1"/>
  <c r="S649" i="1"/>
  <c r="U649" i="1" s="1"/>
  <c r="S3500" i="1"/>
  <c r="U3500" i="1" s="1"/>
  <c r="S3033" i="1"/>
  <c r="U3033" i="1" s="1"/>
  <c r="S3467" i="1"/>
  <c r="U3467" i="1" s="1"/>
  <c r="S650" i="1"/>
  <c r="U650" i="1" s="1"/>
  <c r="S3562" i="1"/>
  <c r="U3562" i="1" s="1"/>
  <c r="S3406" i="1"/>
  <c r="U3406" i="1" s="1"/>
  <c r="S3617" i="1"/>
  <c r="U3617" i="1" s="1"/>
  <c r="S2500" i="1"/>
  <c r="U2500" i="1" s="1"/>
  <c r="S2501" i="1"/>
  <c r="U2501" i="1" s="1"/>
  <c r="S3501" i="1"/>
  <c r="U3501" i="1" s="1"/>
  <c r="S3666" i="1"/>
  <c r="U3666" i="1" s="1"/>
  <c r="S3563" i="1"/>
  <c r="U3563" i="1" s="1"/>
  <c r="S2788" i="1"/>
  <c r="U2788" i="1" s="1"/>
  <c r="S3176" i="1"/>
  <c r="U3176" i="1" s="1"/>
  <c r="S3719" i="1"/>
  <c r="U3719" i="1" s="1"/>
  <c r="S3832" i="1"/>
  <c r="U3832" i="1" s="1"/>
  <c r="S2268" i="1"/>
  <c r="U2268" i="1" s="1"/>
  <c r="S3784" i="1"/>
  <c r="U3784" i="1" s="1"/>
  <c r="S3243" i="1"/>
  <c r="U3243" i="1" s="1"/>
  <c r="S3667" i="1"/>
  <c r="U3667" i="1" s="1"/>
  <c r="S3691" i="1"/>
  <c r="U3691" i="1" s="1"/>
  <c r="S3814" i="1"/>
  <c r="U3814" i="1" s="1"/>
  <c r="S3692" i="1"/>
  <c r="U3692" i="1" s="1"/>
  <c r="S3244" i="1"/>
  <c r="U3244" i="1" s="1"/>
  <c r="S3177" i="1"/>
  <c r="U3177" i="1" s="1"/>
  <c r="S3564" i="1"/>
  <c r="U3564" i="1" s="1"/>
  <c r="S2021" i="1"/>
  <c r="U2021" i="1" s="1"/>
  <c r="S3407" i="1"/>
  <c r="U3407" i="1" s="1"/>
  <c r="S2817" i="1"/>
  <c r="U2817" i="1" s="1"/>
  <c r="S3668" i="1"/>
  <c r="U3668" i="1" s="1"/>
  <c r="S2207" i="1"/>
  <c r="U2207" i="1" s="1"/>
  <c r="S3769" i="1"/>
  <c r="U3769" i="1" s="1"/>
  <c r="S3618" i="1"/>
  <c r="U3618" i="1" s="1"/>
  <c r="S3662" i="1"/>
  <c r="U3662" i="1" s="1"/>
  <c r="S3399" i="1"/>
  <c r="U3399" i="1" s="1"/>
  <c r="S3245" i="1"/>
  <c r="U3245" i="1" s="1"/>
  <c r="S3693" i="1"/>
  <c r="U3693" i="1" s="1"/>
  <c r="S3246" i="1"/>
  <c r="U3246" i="1" s="1"/>
  <c r="S3345" i="1"/>
  <c r="U3345" i="1" s="1"/>
  <c r="S3565" i="1"/>
  <c r="U3565" i="1" s="1"/>
  <c r="S3663" i="1"/>
  <c r="U3663" i="1" s="1"/>
  <c r="S3247" i="1"/>
  <c r="U3247" i="1" s="1"/>
  <c r="S3771" i="1"/>
  <c r="U3771" i="1" s="1"/>
  <c r="S2208" i="1"/>
  <c r="U2208" i="1" s="1"/>
  <c r="S3669" i="1"/>
  <c r="U3669" i="1" s="1"/>
  <c r="S3000" i="1"/>
  <c r="U3000" i="1" s="1"/>
  <c r="S3408" i="1"/>
  <c r="U3408" i="1" s="1"/>
  <c r="S3720" i="1"/>
  <c r="U3720" i="1" s="1"/>
  <c r="S3556" i="1"/>
  <c r="U3556" i="1" s="1"/>
  <c r="S3353" i="1"/>
  <c r="U3353" i="1" s="1"/>
  <c r="S3670" i="1"/>
  <c r="U3670" i="1" s="1"/>
  <c r="S3229" i="1"/>
  <c r="U3229" i="1" s="1"/>
  <c r="S3210" i="1"/>
  <c r="U3210" i="1" s="1"/>
  <c r="S2975" i="1"/>
  <c r="U2975" i="1" s="1"/>
  <c r="S3409" i="1"/>
  <c r="U3409" i="1" s="1"/>
  <c r="S3688" i="1"/>
  <c r="U3688" i="1" s="1"/>
  <c r="S3248" i="1"/>
  <c r="U3248" i="1" s="1"/>
  <c r="S3376" i="1"/>
  <c r="U3376" i="1" s="1"/>
  <c r="S2963" i="1"/>
  <c r="U2963" i="1" s="1"/>
  <c r="S3566" i="1"/>
  <c r="U3566" i="1" s="1"/>
  <c r="S3833" i="1"/>
  <c r="U3833" i="1" s="1"/>
  <c r="S68" i="1"/>
  <c r="U68" i="1" s="1"/>
  <c r="S3001" i="1"/>
  <c r="U3001" i="1" s="1"/>
  <c r="S2818" i="1"/>
  <c r="U2818" i="1" s="1"/>
  <c r="S257" i="1"/>
  <c r="U257" i="1" s="1"/>
  <c r="S1826" i="1"/>
  <c r="U1826" i="1" s="1"/>
  <c r="S3354" i="1"/>
  <c r="U3354" i="1" s="1"/>
  <c r="S2022" i="1"/>
  <c r="U2022" i="1" s="1"/>
  <c r="S3410" i="1"/>
  <c r="U3410" i="1" s="1"/>
  <c r="S2269" i="1"/>
  <c r="U2269" i="1" s="1"/>
  <c r="S3567" i="1"/>
  <c r="U3567" i="1" s="1"/>
  <c r="S338" i="1"/>
  <c r="U338" i="1" s="1"/>
  <c r="S642" i="1"/>
  <c r="U642" i="1" s="1"/>
  <c r="S3502" i="1"/>
  <c r="U3502" i="1" s="1"/>
  <c r="S3568" i="1"/>
  <c r="U3568" i="1" s="1"/>
  <c r="S339" i="1"/>
  <c r="U339" i="1" s="1"/>
  <c r="S3689" i="1"/>
  <c r="U3689" i="1" s="1"/>
  <c r="S2502" i="1"/>
  <c r="U2502" i="1" s="1"/>
  <c r="S3777" i="1"/>
  <c r="U3777" i="1" s="1"/>
  <c r="S651" i="1"/>
  <c r="U651" i="1" s="1"/>
  <c r="S3503" i="1"/>
  <c r="U3503" i="1" s="1"/>
  <c r="S3483" i="1"/>
  <c r="U3483" i="1" s="1"/>
  <c r="S3721" i="1"/>
  <c r="U3721" i="1" s="1"/>
  <c r="S2474" i="1"/>
  <c r="U2474" i="1" s="1"/>
  <c r="S3249" i="1"/>
  <c r="U3249" i="1" s="1"/>
  <c r="S3411" i="1"/>
  <c r="U3411" i="1" s="1"/>
  <c r="S3375" i="1"/>
  <c r="U3375" i="1" s="1"/>
  <c r="S3002" i="1"/>
  <c r="U3002" i="1" s="1"/>
  <c r="S3504" i="1"/>
  <c r="U3504" i="1" s="1"/>
  <c r="S3250" i="1"/>
  <c r="U3250" i="1" s="1"/>
  <c r="S3722" i="1"/>
  <c r="U3722" i="1" s="1"/>
  <c r="S1463" i="1"/>
  <c r="U1463" i="1" s="1"/>
  <c r="S2523" i="1"/>
  <c r="U2523" i="1" s="1"/>
  <c r="S3671" i="1"/>
  <c r="U3671" i="1" s="1"/>
  <c r="S2009" i="1"/>
  <c r="U2009" i="1" s="1"/>
  <c r="S1981" i="1"/>
  <c r="U1981" i="1" s="1"/>
  <c r="S1464" i="1"/>
  <c r="U1464" i="1" s="1"/>
  <c r="S2819" i="1"/>
  <c r="U2819" i="1" s="1"/>
  <c r="S258" i="1"/>
  <c r="U258" i="1" s="1"/>
  <c r="S652" i="1"/>
  <c r="U652" i="1" s="1"/>
  <c r="S3619" i="1"/>
  <c r="U3619" i="1" s="1"/>
  <c r="S1831" i="1"/>
  <c r="U1831" i="1" s="1"/>
  <c r="S3382" i="1"/>
  <c r="U3382" i="1" s="1"/>
  <c r="S3484" i="1"/>
  <c r="U3484" i="1" s="1"/>
  <c r="S1201" i="1"/>
  <c r="U1201" i="1" s="1"/>
  <c r="S653" i="1"/>
  <c r="U653" i="1" s="1"/>
  <c r="S3338" i="1"/>
  <c r="U3338" i="1" s="1"/>
  <c r="S3548" i="1"/>
  <c r="U3548" i="1" s="1"/>
  <c r="S3034" i="1"/>
  <c r="U303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524" i="1"/>
  <c r="U2524" i="1" s="1"/>
  <c r="S2525" i="1"/>
  <c r="U2525" i="1" s="1"/>
  <c r="S2023" i="1"/>
  <c r="U2023" i="1" s="1"/>
  <c r="S2526" i="1"/>
  <c r="U2526" i="1" s="1"/>
  <c r="S2209" i="1"/>
  <c r="U2209" i="1" s="1"/>
  <c r="S3355" i="1"/>
  <c r="U3355" i="1" s="1"/>
  <c r="S1209" i="1"/>
  <c r="U1209" i="1" s="1"/>
  <c r="S3251" i="1"/>
  <c r="U3251" i="1" s="1"/>
  <c r="S851" i="1"/>
  <c r="U851" i="1" s="1"/>
  <c r="S854" i="1"/>
  <c r="U854" i="1" s="1"/>
  <c r="S2197" i="1"/>
  <c r="U2197" i="1" s="1"/>
  <c r="S2270" i="1"/>
  <c r="U2270" i="1" s="1"/>
  <c r="S3252" i="1"/>
  <c r="U3252" i="1" s="1"/>
  <c r="S1465" i="1"/>
  <c r="U1465" i="1" s="1"/>
  <c r="S3412" i="1"/>
  <c r="U3412" i="1" s="1"/>
  <c r="S1466" i="1"/>
  <c r="U1466" i="1" s="1"/>
  <c r="S2182" i="1"/>
  <c r="U2182" i="1" s="1"/>
  <c r="S1467" i="1"/>
  <c r="U1467" i="1" s="1"/>
  <c r="S2527" i="1"/>
  <c r="U2527" i="1" s="1"/>
  <c r="S259" i="1"/>
  <c r="U2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7" i="1"/>
  <c r="U17" i="1" s="1"/>
  <c r="S3694" i="1"/>
  <c r="U3694" i="1" s="1"/>
  <c r="S3505" i="1"/>
  <c r="U3505" i="1" s="1"/>
  <c r="S3569" i="1"/>
  <c r="U3569" i="1" s="1"/>
  <c r="S3570" i="1"/>
  <c r="U3570" i="1" s="1"/>
  <c r="S1468" i="1"/>
  <c r="U1468" i="1" s="1"/>
  <c r="S402" i="1"/>
  <c r="U402" i="1" s="1"/>
  <c r="S1469" i="1"/>
  <c r="U1469" i="1" s="1"/>
  <c r="S3672" i="1"/>
  <c r="U3672" i="1" s="1"/>
  <c r="S1832" i="1"/>
  <c r="U1832" i="1" s="1"/>
  <c r="S1210" i="1"/>
  <c r="U1210" i="1" s="1"/>
  <c r="S3571" i="1"/>
  <c r="U3571" i="1" s="1"/>
  <c r="S2024" i="1"/>
  <c r="U2024" i="1" s="1"/>
  <c r="S3785" i="1"/>
  <c r="U3785" i="1" s="1"/>
  <c r="S3356" i="1"/>
  <c r="U3356" i="1" s="1"/>
  <c r="S3035" i="1"/>
  <c r="U3035" i="1" s="1"/>
  <c r="S2528" i="1"/>
  <c r="U2528" i="1" s="1"/>
  <c r="S3413" i="1"/>
  <c r="U3413" i="1" s="1"/>
  <c r="S3611" i="1"/>
  <c r="U3611" i="1" s="1"/>
  <c r="S2025" i="1"/>
  <c r="U2025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392" i="1"/>
  <c r="U1392" i="1" s="1"/>
  <c r="S3171" i="1"/>
  <c r="U3171" i="1" s="1"/>
  <c r="S3572" i="1"/>
  <c r="U3572" i="1" s="1"/>
  <c r="S2529" i="1"/>
  <c r="U2529" i="1" s="1"/>
  <c r="S2976" i="1"/>
  <c r="U2976" i="1" s="1"/>
  <c r="S3506" i="1"/>
  <c r="U3506" i="1" s="1"/>
  <c r="S1833" i="1"/>
  <c r="U1833" i="1" s="1"/>
  <c r="S2210" i="1"/>
  <c r="U2210" i="1" s="1"/>
  <c r="S3003" i="1"/>
  <c r="U3003" i="1" s="1"/>
  <c r="S2271" i="1"/>
  <c r="U2271" i="1" s="1"/>
  <c r="S3507" i="1"/>
  <c r="U3507" i="1" s="1"/>
  <c r="S2530" i="1"/>
  <c r="U2530" i="1" s="1"/>
  <c r="S13" i="1"/>
  <c r="U13" i="1" s="1"/>
  <c r="S1834" i="1"/>
  <c r="U1834" i="1" s="1"/>
  <c r="S3178" i="1"/>
  <c r="U3178" i="1" s="1"/>
  <c r="S3714" i="1"/>
  <c r="U3714" i="1" s="1"/>
  <c r="S2252" i="1"/>
  <c r="U2252" i="1" s="1"/>
  <c r="S2531" i="1"/>
  <c r="U2531" i="1" s="1"/>
  <c r="S1211" i="1"/>
  <c r="U1211" i="1" s="1"/>
  <c r="S2820" i="1"/>
  <c r="U2820" i="1" s="1"/>
  <c r="S2026" i="1"/>
  <c r="U2026" i="1" s="1"/>
  <c r="S3386" i="1"/>
  <c r="U3386" i="1" s="1"/>
  <c r="S1202" i="1"/>
  <c r="U1202" i="1" s="1"/>
  <c r="S329" i="1"/>
  <c r="U329" i="1" s="1"/>
  <c r="S2532" i="1"/>
  <c r="U2532" i="1" s="1"/>
  <c r="S1759" i="1"/>
  <c r="U1759" i="1" s="1"/>
  <c r="S2012" i="1"/>
  <c r="U2012" i="1" s="1"/>
  <c r="S2977" i="1"/>
  <c r="U2977" i="1" s="1"/>
  <c r="S1470" i="1"/>
  <c r="U1470" i="1" s="1"/>
  <c r="S3253" i="1"/>
  <c r="U3253" i="1" s="1"/>
  <c r="S2448" i="1"/>
  <c r="U2448" i="1" s="1"/>
  <c r="S2027" i="1"/>
  <c r="U2027" i="1" s="1"/>
  <c r="S2533" i="1"/>
  <c r="U2533" i="1" s="1"/>
  <c r="S3254" i="1"/>
  <c r="U3254" i="1" s="1"/>
  <c r="S1471" i="1"/>
  <c r="U1471" i="1" s="1"/>
  <c r="S1835" i="1"/>
  <c r="U1835" i="1" s="1"/>
  <c r="S368" i="1"/>
  <c r="U368" i="1" s="1"/>
  <c r="S50" i="1"/>
  <c r="U50" i="1" s="1"/>
  <c r="S1836" i="1"/>
  <c r="U1836" i="1" s="1"/>
  <c r="S2534" i="1"/>
  <c r="U2534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654" i="1"/>
  <c r="U654" i="1" s="1"/>
  <c r="S403" i="1"/>
  <c r="U403" i="1" s="1"/>
  <c r="S369" i="1"/>
  <c r="U369" i="1" s="1"/>
  <c r="S1212" i="1"/>
  <c r="U1212" i="1" s="1"/>
  <c r="S655" i="1"/>
  <c r="U655" i="1" s="1"/>
  <c r="S260" i="1"/>
  <c r="U260" i="1" s="1"/>
  <c r="S2535" i="1"/>
  <c r="U2535" i="1" s="1"/>
  <c r="S855" i="1"/>
  <c r="U855" i="1" s="1"/>
  <c r="S656" i="1"/>
  <c r="U656" i="1" s="1"/>
  <c r="S1373" i="1"/>
  <c r="U1373" i="1" s="1"/>
  <c r="S3255" i="1"/>
  <c r="U3255" i="1" s="1"/>
  <c r="S3004" i="1"/>
  <c r="U3004" i="1" s="1"/>
  <c r="S1837" i="1"/>
  <c r="U1837" i="1" s="1"/>
  <c r="S1978" i="1"/>
  <c r="U1978" i="1" s="1"/>
  <c r="S3036" i="1"/>
  <c r="U3036" i="1" s="1"/>
  <c r="S3395" i="1"/>
  <c r="U3395" i="1" s="1"/>
  <c r="S3256" i="1"/>
  <c r="U3256" i="1" s="1"/>
  <c r="S2028" i="1"/>
  <c r="U2028" i="1" s="1"/>
  <c r="S2211" i="1"/>
  <c r="U2211" i="1" s="1"/>
  <c r="S2536" i="1"/>
  <c r="U2536" i="1" s="1"/>
  <c r="S1213" i="1"/>
  <c r="U1213" i="1" s="1"/>
  <c r="S1472" i="1"/>
  <c r="U1472" i="1" s="1"/>
  <c r="S2821" i="1"/>
  <c r="U2821" i="1" s="1"/>
  <c r="S1762" i="1"/>
  <c r="U1762" i="1" s="1"/>
  <c r="S2792" i="1"/>
  <c r="U2792" i="1" s="1"/>
  <c r="S2029" i="1"/>
  <c r="U2029" i="1" s="1"/>
  <c r="S3037" i="1"/>
  <c r="U3037" i="1" s="1"/>
  <c r="S2272" i="1"/>
  <c r="U2272" i="1" s="1"/>
  <c r="S2452" i="1"/>
  <c r="U2452" i="1" s="1"/>
  <c r="S2273" i="1"/>
  <c r="U2273" i="1" s="1"/>
  <c r="S1214" i="1"/>
  <c r="U1214" i="1" s="1"/>
  <c r="S657" i="1"/>
  <c r="U657" i="1" s="1"/>
  <c r="S340" i="1"/>
  <c r="U340" i="1" s="1"/>
  <c r="S1215" i="1"/>
  <c r="U1215" i="1" s="1"/>
  <c r="S658" i="1"/>
  <c r="U658" i="1" s="1"/>
  <c r="S2274" i="1"/>
  <c r="U2274" i="1" s="1"/>
  <c r="S2978" i="1"/>
  <c r="U2978" i="1" s="1"/>
  <c r="S1216" i="1"/>
  <c r="U1216" i="1" s="1"/>
  <c r="S102" i="1"/>
  <c r="U102" i="1" s="1"/>
  <c r="S114" i="1"/>
  <c r="U114" i="1" s="1"/>
  <c r="S1473" i="1"/>
  <c r="U1473" i="1" s="1"/>
  <c r="S3469" i="1"/>
  <c r="U3469" i="1" s="1"/>
  <c r="S2030" i="1"/>
  <c r="U2030" i="1" s="1"/>
  <c r="S404" i="1"/>
  <c r="U404" i="1" s="1"/>
  <c r="S1366" i="1"/>
  <c r="U1366" i="1" s="1"/>
  <c r="S3377" i="1"/>
  <c r="U3377" i="1" s="1"/>
  <c r="S2793" i="1"/>
  <c r="U2793" i="1" s="1"/>
  <c r="S69" i="1"/>
  <c r="U69" i="1" s="1"/>
  <c r="S1193" i="1"/>
  <c r="U1193" i="1" s="1"/>
  <c r="S261" i="1"/>
  <c r="U261" i="1" s="1"/>
  <c r="S1382" i="1"/>
  <c r="U1382" i="1" s="1"/>
  <c r="S1217" i="1"/>
  <c r="U1217" i="1" s="1"/>
  <c r="S3414" i="1"/>
  <c r="U3414" i="1" s="1"/>
  <c r="S2822" i="1"/>
  <c r="U2822" i="1" s="1"/>
  <c r="S2794" i="1"/>
  <c r="U2794" i="1" s="1"/>
  <c r="S1474" i="1"/>
  <c r="U1474" i="1" s="1"/>
  <c r="S2537" i="1"/>
  <c r="U2537" i="1" s="1"/>
  <c r="S1838" i="1"/>
  <c r="U1838" i="1" s="1"/>
  <c r="S1475" i="1"/>
  <c r="U1475" i="1" s="1"/>
  <c r="S2538" i="1"/>
  <c r="U2538" i="1" s="1"/>
  <c r="S3257" i="1"/>
  <c r="U3257" i="1" s="1"/>
  <c r="S2539" i="1"/>
  <c r="U2539" i="1" s="1"/>
  <c r="S1839" i="1"/>
  <c r="U1839" i="1" s="1"/>
  <c r="S2031" i="1"/>
  <c r="U2031" i="1" s="1"/>
  <c r="S2032" i="1"/>
  <c r="U2032" i="1" s="1"/>
  <c r="S2540" i="1"/>
  <c r="U2540" i="1" s="1"/>
  <c r="S843" i="1"/>
  <c r="U843" i="1" s="1"/>
  <c r="S6" i="1"/>
  <c r="U6" i="1" s="1"/>
  <c r="S70" i="1"/>
  <c r="U70" i="1" s="1"/>
  <c r="S2275" i="1"/>
  <c r="U2275" i="1" s="1"/>
  <c r="S2276" i="1"/>
  <c r="U2276" i="1" s="1"/>
  <c r="S1476" i="1"/>
  <c r="U1476" i="1" s="1"/>
  <c r="S2212" i="1"/>
  <c r="U2212" i="1" s="1"/>
  <c r="S71" i="1"/>
  <c r="U71" i="1" s="1"/>
  <c r="S3608" i="1"/>
  <c r="U3608" i="1" s="1"/>
  <c r="S1203" i="1"/>
  <c r="U1203" i="1" s="1"/>
  <c r="S51" i="1"/>
  <c r="U51" i="1" s="1"/>
  <c r="S856" i="1"/>
  <c r="U856" i="1" s="1"/>
  <c r="S857" i="1"/>
  <c r="U857" i="1" s="1"/>
  <c r="S2277" i="1"/>
  <c r="U227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62" i="1"/>
  <c r="U1362" i="1" s="1"/>
  <c r="S2033" i="1"/>
  <c r="U2033" i="1" s="1"/>
  <c r="S1477" i="1"/>
  <c r="U1477" i="1" s="1"/>
  <c r="S1478" i="1"/>
  <c r="U1478" i="1" s="1"/>
  <c r="S3508" i="1"/>
  <c r="U3508" i="1" s="1"/>
  <c r="S3778" i="1"/>
  <c r="U3778" i="1" s="1"/>
  <c r="S2979" i="1"/>
  <c r="U2979" i="1" s="1"/>
  <c r="S3025" i="1"/>
  <c r="U3025" i="1" s="1"/>
  <c r="S3258" i="1"/>
  <c r="U3258" i="1" s="1"/>
  <c r="S3259" i="1"/>
  <c r="U3259" i="1" s="1"/>
  <c r="S1479" i="1"/>
  <c r="U1479" i="1" s="1"/>
  <c r="S3260" i="1"/>
  <c r="U3260" i="1" s="1"/>
  <c r="S2789" i="1"/>
  <c r="U2789" i="1" s="1"/>
  <c r="S1197" i="1"/>
  <c r="U1197" i="1" s="1"/>
  <c r="S2541" i="1"/>
  <c r="U2541" i="1" s="1"/>
  <c r="S2472" i="1"/>
  <c r="U2472" i="1" s="1"/>
  <c r="S2453" i="1"/>
  <c r="U2453" i="1" s="1"/>
  <c r="S659" i="1"/>
  <c r="U659" i="1" s="1"/>
  <c r="S1218" i="1"/>
  <c r="U1218" i="1" s="1"/>
  <c r="S262" i="1"/>
  <c r="U2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44" i="1"/>
  <c r="U3544" i="1" s="1"/>
  <c r="S3378" i="1"/>
  <c r="U3378" i="1" s="1"/>
  <c r="S3005" i="1"/>
  <c r="U3005" i="1" s="1"/>
  <c r="S3188" i="1"/>
  <c r="U3188" i="1" s="1"/>
  <c r="S1480" i="1"/>
  <c r="U1480" i="1" s="1"/>
  <c r="S3212" i="1"/>
  <c r="U3212" i="1" s="1"/>
  <c r="S263" i="1"/>
  <c r="U263" i="1" s="1"/>
  <c r="S1975" i="1"/>
  <c r="U1975" i="1" s="1"/>
  <c r="S20" i="1"/>
  <c r="U20" i="1" s="1"/>
  <c r="S3539" i="1"/>
  <c r="U3539" i="1" s="1"/>
  <c r="S3379" i="1"/>
  <c r="U3379" i="1" s="1"/>
  <c r="S3261" i="1"/>
  <c r="U3261" i="1" s="1"/>
  <c r="S3400" i="1"/>
  <c r="U3400" i="1" s="1"/>
  <c r="S3415" i="1"/>
  <c r="U3415" i="1" s="1"/>
  <c r="S2213" i="1"/>
  <c r="U2213" i="1" s="1"/>
  <c r="S1974" i="1"/>
  <c r="U1974" i="1" s="1"/>
  <c r="S2475" i="1"/>
  <c r="U2475" i="1" s="1"/>
  <c r="S2823" i="1"/>
  <c r="U2823" i="1" s="1"/>
  <c r="S3573" i="1"/>
  <c r="U3573" i="1" s="1"/>
  <c r="S3463" i="1"/>
  <c r="U3463" i="1" s="1"/>
  <c r="S3387" i="1"/>
  <c r="U3387" i="1" s="1"/>
  <c r="S3388" i="1"/>
  <c r="U3388" i="1" s="1"/>
  <c r="S530" i="1"/>
  <c r="U530" i="1" s="1"/>
  <c r="S3465" i="1"/>
  <c r="U3465" i="1" s="1"/>
  <c r="S3262" i="1"/>
  <c r="U3262" i="1" s="1"/>
  <c r="S2824" i="1"/>
  <c r="U2824" i="1" s="1"/>
  <c r="S3509" i="1"/>
  <c r="U3509" i="1" s="1"/>
  <c r="S660" i="1"/>
  <c r="U660" i="1" s="1"/>
  <c r="S1840" i="1"/>
  <c r="U1840" i="1" s="1"/>
  <c r="S2964" i="1"/>
  <c r="U2964" i="1" s="1"/>
  <c r="S1481" i="1"/>
  <c r="U1481" i="1" s="1"/>
  <c r="S2542" i="1"/>
  <c r="U2542" i="1" s="1"/>
  <c r="S3396" i="1"/>
  <c r="U3396" i="1" s="1"/>
  <c r="S3605" i="1"/>
  <c r="U3605" i="1" s="1"/>
  <c r="S3213" i="1"/>
  <c r="U3213" i="1" s="1"/>
  <c r="S3464" i="1"/>
  <c r="U3464" i="1" s="1"/>
  <c r="S3416" i="1"/>
  <c r="U3416" i="1" s="1"/>
  <c r="S1753" i="1"/>
  <c r="U1753" i="1" s="1"/>
  <c r="S2278" i="1"/>
  <c r="U2278" i="1" s="1"/>
  <c r="S3494" i="1"/>
  <c r="U3494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482" i="1"/>
  <c r="U1482" i="1" s="1"/>
  <c r="S1503" i="1"/>
  <c r="U1503" i="1" s="1"/>
  <c r="S1504" i="1"/>
  <c r="U1504" i="1" s="1"/>
  <c r="S2214" i="1"/>
  <c r="U2214" i="1" s="1"/>
  <c r="S1841" i="1"/>
  <c r="U1841" i="1" s="1"/>
  <c r="S2543" i="1"/>
  <c r="U2543" i="1" s="1"/>
  <c r="S3620" i="1"/>
  <c r="U3620" i="1" s="1"/>
  <c r="S2825" i="1"/>
  <c r="U2825" i="1" s="1"/>
  <c r="S2215" i="1"/>
  <c r="U2215" i="1" s="1"/>
  <c r="S7" i="1"/>
  <c r="U7" i="1" s="1"/>
  <c r="S2971" i="1"/>
  <c r="U2971" i="1" s="1"/>
  <c r="S2034" i="1"/>
  <c r="U2034" i="1" s="1"/>
  <c r="S3621" i="1"/>
  <c r="U3621" i="1" s="1"/>
  <c r="S2795" i="1"/>
  <c r="U2795" i="1" s="1"/>
  <c r="S3357" i="1"/>
  <c r="U3357" i="1" s="1"/>
  <c r="S1842" i="1"/>
  <c r="U1842" i="1" s="1"/>
  <c r="S2183" i="1"/>
  <c r="U2183" i="1" s="1"/>
  <c r="S1505" i="1"/>
  <c r="U1505" i="1" s="1"/>
  <c r="S2965" i="1"/>
  <c r="U2965" i="1" s="1"/>
  <c r="S1219" i="1"/>
  <c r="U1219" i="1" s="1"/>
  <c r="S361" i="1"/>
  <c r="U361" i="1" s="1"/>
  <c r="S2216" i="1"/>
  <c r="U2216" i="1" s="1"/>
  <c r="S3223" i="1"/>
  <c r="U3223" i="1" s="1"/>
  <c r="S3545" i="1"/>
  <c r="U3545" i="1" s="1"/>
  <c r="S3358" i="1"/>
  <c r="U3358" i="1" s="1"/>
  <c r="S3489" i="1"/>
  <c r="U3489" i="1" s="1"/>
  <c r="S3263" i="1"/>
  <c r="U3263" i="1" s="1"/>
  <c r="S3006" i="1"/>
  <c r="U3006" i="1" s="1"/>
  <c r="S2544" i="1"/>
  <c r="U2544" i="1" s="1"/>
  <c r="S2279" i="1"/>
  <c r="U2279" i="1" s="1"/>
  <c r="S3574" i="1"/>
  <c r="U3574" i="1" s="1"/>
  <c r="S3417" i="1"/>
  <c r="U3417" i="1" s="1"/>
  <c r="S2035" i="1"/>
  <c r="U2035" i="1" s="1"/>
  <c r="S3418" i="1"/>
  <c r="U3418" i="1" s="1"/>
  <c r="S2966" i="1"/>
  <c r="U2966" i="1" s="1"/>
  <c r="S3381" i="1"/>
  <c r="U3381" i="1" s="1"/>
  <c r="S3419" i="1"/>
  <c r="U3419" i="1" s="1"/>
  <c r="S2980" i="1"/>
  <c r="U2980" i="1" s="1"/>
  <c r="S3420" i="1"/>
  <c r="U3420" i="1" s="1"/>
  <c r="S661" i="1"/>
  <c r="U661" i="1" s="1"/>
  <c r="S1506" i="1"/>
  <c r="U1506" i="1" s="1"/>
  <c r="S1507" i="1"/>
  <c r="U1507" i="1" s="1"/>
  <c r="S1220" i="1"/>
  <c r="U1220" i="1" s="1"/>
  <c r="S52" i="1"/>
  <c r="U52" i="1" s="1"/>
  <c r="S2280" i="1"/>
  <c r="U2280" i="1" s="1"/>
  <c r="S1221" i="1"/>
  <c r="U1221" i="1" s="1"/>
  <c r="S2217" i="1"/>
  <c r="U2217" i="1" s="1"/>
  <c r="S2036" i="1"/>
  <c r="U2036" i="1" s="1"/>
  <c r="S1374" i="1"/>
  <c r="U1374" i="1" s="1"/>
  <c r="S3421" i="1"/>
  <c r="U3421" i="1" s="1"/>
  <c r="S264" i="1"/>
  <c r="U264" i="1" s="1"/>
  <c r="S1843" i="1"/>
  <c r="U1843" i="1" s="1"/>
  <c r="S525" i="1"/>
  <c r="U525" i="1" s="1"/>
  <c r="S3510" i="1"/>
  <c r="U3510" i="1" s="1"/>
  <c r="S1508" i="1"/>
  <c r="U1508" i="1" s="1"/>
  <c r="S2218" i="1"/>
  <c r="U2218" i="1" s="1"/>
  <c r="S2037" i="1"/>
  <c r="U2037" i="1" s="1"/>
  <c r="S1509" i="1"/>
  <c r="U1509" i="1" s="1"/>
  <c r="S1844" i="1"/>
  <c r="U1844" i="1" s="1"/>
  <c r="S2219" i="1"/>
  <c r="U2219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222" i="1"/>
  <c r="U1222" i="1" s="1"/>
  <c r="S72" i="1"/>
  <c r="U72" i="1" s="1"/>
  <c r="S2476" i="1"/>
  <c r="U2476" i="1" s="1"/>
  <c r="S1845" i="1"/>
  <c r="U1845" i="1" s="1"/>
  <c r="S2811" i="1"/>
  <c r="U2811" i="1" s="1"/>
  <c r="S2545" i="1"/>
  <c r="U2545" i="1" s="1"/>
  <c r="S2546" i="1"/>
  <c r="U2546" i="1" s="1"/>
  <c r="S3511" i="1"/>
  <c r="U3511" i="1" s="1"/>
  <c r="S3264" i="1"/>
  <c r="U3264" i="1" s="1"/>
  <c r="S722" i="1"/>
  <c r="U722" i="1" s="1"/>
  <c r="S858" i="1"/>
  <c r="U858" i="1" s="1"/>
  <c r="S1846" i="1"/>
  <c r="U1846" i="1" s="1"/>
  <c r="S2193" i="1"/>
  <c r="U2193" i="1" s="1"/>
  <c r="S1510" i="1"/>
  <c r="U1510" i="1" s="1"/>
  <c r="S2038" i="1"/>
  <c r="U2038" i="1" s="1"/>
  <c r="S366" i="1"/>
  <c r="U366" i="1" s="1"/>
  <c r="S1223" i="1"/>
  <c r="U1223" i="1" s="1"/>
  <c r="S2826" i="1"/>
  <c r="U2826" i="1" s="1"/>
  <c r="S723" i="1"/>
  <c r="U723" i="1" s="1"/>
  <c r="S39" i="1"/>
  <c r="U39" i="1" s="1"/>
  <c r="S3706" i="1"/>
  <c r="U3706" i="1" s="1"/>
  <c r="S3007" i="1"/>
  <c r="U3007" i="1" s="1"/>
  <c r="S3008" i="1"/>
  <c r="U3008" i="1" s="1"/>
  <c r="S2547" i="1"/>
  <c r="U2547" i="1" s="1"/>
  <c r="S2548" i="1"/>
  <c r="U2548" i="1" s="1"/>
  <c r="S3660" i="1"/>
  <c r="U3660" i="1" s="1"/>
  <c r="S1224" i="1"/>
  <c r="U1224" i="1" s="1"/>
  <c r="S2973" i="1"/>
  <c r="U2973" i="1" s="1"/>
  <c r="S265" i="1"/>
  <c r="U265" i="1" s="1"/>
  <c r="S3265" i="1"/>
  <c r="U3265" i="1" s="1"/>
  <c r="S1225" i="1"/>
  <c r="U1225" i="1" s="1"/>
  <c r="S2281" i="1"/>
  <c r="U2281" i="1" s="1"/>
  <c r="S2254" i="1"/>
  <c r="U2254" i="1" s="1"/>
  <c r="S1194" i="1"/>
  <c r="U1194" i="1" s="1"/>
  <c r="S1511" i="1"/>
  <c r="U1511" i="1" s="1"/>
  <c r="S3266" i="1"/>
  <c r="U3266" i="1" s="1"/>
  <c r="S10" i="1"/>
  <c r="U10" i="1" s="1"/>
  <c r="S2549" i="1"/>
  <c r="U2549" i="1" s="1"/>
  <c r="S3038" i="1"/>
  <c r="U3038" i="1" s="1"/>
  <c r="S1754" i="1"/>
  <c r="U1754" i="1" s="1"/>
  <c r="S2220" i="1"/>
  <c r="U2220" i="1" s="1"/>
  <c r="S3039" i="1"/>
  <c r="U3039" i="1" s="1"/>
  <c r="S115" i="1"/>
  <c r="U115" i="1" s="1"/>
  <c r="S2282" i="1"/>
  <c r="U2282" i="1" s="1"/>
  <c r="S2550" i="1"/>
  <c r="U2550" i="1" s="1"/>
  <c r="S266" i="1"/>
  <c r="U266" i="1" s="1"/>
  <c r="S1982" i="1"/>
  <c r="U1982" i="1" s="1"/>
  <c r="S267" i="1"/>
  <c r="U267" i="1" s="1"/>
  <c r="S1847" i="1"/>
  <c r="U1847" i="1" s="1"/>
  <c r="S3267" i="1"/>
  <c r="U3267" i="1" s="1"/>
  <c r="S385" i="1"/>
  <c r="U385" i="1" s="1"/>
  <c r="S2221" i="1"/>
  <c r="U2221" i="1" s="1"/>
  <c r="S2827" i="1"/>
  <c r="U2827" i="1" s="1"/>
  <c r="S3268" i="1"/>
  <c r="U3268" i="1" s="1"/>
  <c r="S2447" i="1"/>
  <c r="U2447" i="1" s="1"/>
  <c r="S3214" i="1"/>
  <c r="U3214" i="1" s="1"/>
  <c r="S103" i="1"/>
  <c r="U103" i="1" s="1"/>
  <c r="S1848" i="1"/>
  <c r="U1848" i="1" s="1"/>
  <c r="S1849" i="1"/>
  <c r="U1849" i="1" s="1"/>
  <c r="S2283" i="1"/>
  <c r="U2283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422" i="1"/>
  <c r="U3422" i="1" s="1"/>
  <c r="S2284" i="1"/>
  <c r="U2284" i="1" s="1"/>
  <c r="S341" i="1"/>
  <c r="U341" i="1" s="1"/>
  <c r="S2551" i="1"/>
  <c r="U2551" i="1" s="1"/>
  <c r="S3622" i="1"/>
  <c r="U3622" i="1" s="1"/>
  <c r="S3458" i="1"/>
  <c r="U3458" i="1" s="1"/>
  <c r="S3695" i="1"/>
  <c r="U3695" i="1" s="1"/>
  <c r="S3224" i="1"/>
  <c r="U3224" i="1" s="1"/>
  <c r="S3710" i="1"/>
  <c r="U3710" i="1" s="1"/>
  <c r="S1246" i="1"/>
  <c r="U1246" i="1" s="1"/>
  <c r="S3659" i="1"/>
  <c r="U3659" i="1" s="1"/>
  <c r="S3575" i="1"/>
  <c r="U3575" i="1" s="1"/>
  <c r="S1247" i="1"/>
  <c r="U1247" i="1" s="1"/>
  <c r="S2039" i="1"/>
  <c r="U2039" i="1" s="1"/>
  <c r="S3423" i="1"/>
  <c r="U3423" i="1" s="1"/>
  <c r="S2828" i="1"/>
  <c r="U2828" i="1" s="1"/>
  <c r="S3623" i="1"/>
  <c r="U3623" i="1" s="1"/>
  <c r="S3723" i="1"/>
  <c r="U3723" i="1" s="1"/>
  <c r="S1367" i="1"/>
  <c r="U1367" i="1" s="1"/>
  <c r="S3724" i="1"/>
  <c r="U372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768" i="1"/>
  <c r="U3768" i="1" s="1"/>
  <c r="S3546" i="1"/>
  <c r="U3546" i="1" s="1"/>
  <c r="S2255" i="1"/>
  <c r="U2255" i="1" s="1"/>
  <c r="S2967" i="1"/>
  <c r="U2967" i="1" s="1"/>
  <c r="S3459" i="1"/>
  <c r="U3459" i="1" s="1"/>
  <c r="S1248" i="1"/>
  <c r="U1248" i="1" s="1"/>
  <c r="S859" i="1"/>
  <c r="U859" i="1" s="1"/>
  <c r="S3485" i="1"/>
  <c r="U3485" i="1" s="1"/>
  <c r="S3470" i="1"/>
  <c r="U3470" i="1" s="1"/>
  <c r="S3460" i="1"/>
  <c r="U3460" i="1" s="1"/>
  <c r="S3397" i="1"/>
  <c r="U3397" i="1" s="1"/>
  <c r="S2222" i="1"/>
  <c r="U2222" i="1" s="1"/>
  <c r="S3040" i="1"/>
  <c r="U3040" i="1" s="1"/>
  <c r="S3576" i="1"/>
  <c r="U3576" i="1" s="1"/>
  <c r="S3841" i="1"/>
  <c r="U3841" i="1" s="1"/>
  <c r="S3468" i="1"/>
  <c r="U3468" i="1" s="1"/>
  <c r="S3424" i="1"/>
  <c r="U3424" i="1" s="1"/>
  <c r="S3425" i="1"/>
  <c r="U3425" i="1" s="1"/>
  <c r="S3215" i="1"/>
  <c r="U3215" i="1" s="1"/>
  <c r="S3474" i="1"/>
  <c r="U3474" i="1" s="1"/>
  <c r="S3687" i="1"/>
  <c r="U3687" i="1" s="1"/>
  <c r="S3708" i="1"/>
  <c r="U3708" i="1" s="1"/>
  <c r="S3486" i="1"/>
  <c r="U3486" i="1" s="1"/>
  <c r="S2040" i="1"/>
  <c r="U2040" i="1" s="1"/>
  <c r="S1971" i="1"/>
  <c r="U1971" i="1" s="1"/>
  <c r="S3550" i="1"/>
  <c r="U3550" i="1" s="1"/>
  <c r="S2223" i="1"/>
  <c r="U2223" i="1" s="1"/>
  <c r="S2041" i="1"/>
  <c r="U2041" i="1" s="1"/>
  <c r="S3490" i="1"/>
  <c r="U3490" i="1" s="1"/>
  <c r="S3673" i="1"/>
  <c r="U3673" i="1" s="1"/>
  <c r="S1765" i="1"/>
  <c r="U1765" i="1" s="1"/>
  <c r="S2552" i="1"/>
  <c r="U2552" i="1" s="1"/>
  <c r="S3712" i="1"/>
  <c r="U3712" i="1" s="1"/>
  <c r="S3009" i="1"/>
  <c r="U3009" i="1" s="1"/>
  <c r="S2285" i="1"/>
  <c r="U2285" i="1" s="1"/>
  <c r="S3359" i="1"/>
  <c r="U3359" i="1" s="1"/>
  <c r="S3360" i="1"/>
  <c r="U3360" i="1" s="1"/>
  <c r="S2981" i="1"/>
  <c r="U2981" i="1" s="1"/>
  <c r="S3512" i="1"/>
  <c r="U3512" i="1" s="1"/>
  <c r="S3426" i="1"/>
  <c r="U3426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50" i="1"/>
  <c r="U1850" i="1" s="1"/>
  <c r="S1249" i="1"/>
  <c r="U1249" i="1" s="1"/>
  <c r="S1512" i="1"/>
  <c r="U1512" i="1" s="1"/>
  <c r="S2003" i="1"/>
  <c r="U2003" i="1" s="1"/>
  <c r="S2829" i="1"/>
  <c r="U2829" i="1" s="1"/>
  <c r="S3041" i="1"/>
  <c r="U3041" i="1" s="1"/>
  <c r="S3269" i="1"/>
  <c r="U3269" i="1" s="1"/>
  <c r="S860" i="1"/>
  <c r="U860" i="1" s="1"/>
  <c r="S1250" i="1"/>
  <c r="U1250" i="1" s="1"/>
  <c r="S1513" i="1"/>
  <c r="U1513" i="1" s="1"/>
  <c r="S405" i="1"/>
  <c r="U405" i="1" s="1"/>
  <c r="S268" i="1"/>
  <c r="U268" i="1" s="1"/>
  <c r="S724" i="1"/>
  <c r="U724" i="1" s="1"/>
  <c r="S2553" i="1"/>
  <c r="U2553" i="1" s="1"/>
  <c r="S3042" i="1"/>
  <c r="U3042" i="1" s="1"/>
  <c r="S3270" i="1"/>
  <c r="U3270" i="1" s="1"/>
  <c r="S2982" i="1"/>
  <c r="U2982" i="1" s="1"/>
  <c r="S1251" i="1"/>
  <c r="U1251" i="1" s="1"/>
  <c r="S1252" i="1"/>
  <c r="U1252" i="1" s="1"/>
  <c r="S725" i="1"/>
  <c r="U725" i="1" s="1"/>
  <c r="S2554" i="1"/>
  <c r="U2554" i="1" s="1"/>
  <c r="S2972" i="1"/>
  <c r="U2972" i="1" s="1"/>
  <c r="S386" i="1"/>
  <c r="U386" i="1" s="1"/>
  <c r="S726" i="1"/>
  <c r="U726" i="1" s="1"/>
  <c r="S3010" i="1"/>
  <c r="U3010" i="1" s="1"/>
  <c r="S3043" i="1"/>
  <c r="U3043" i="1" s="1"/>
  <c r="S1514" i="1"/>
  <c r="U1514" i="1" s="1"/>
  <c r="S2286" i="1"/>
  <c r="U2286" i="1" s="1"/>
  <c r="S2830" i="1"/>
  <c r="U2830" i="1" s="1"/>
  <c r="S2287" i="1"/>
  <c r="U2287" i="1" s="1"/>
  <c r="S3271" i="1"/>
  <c r="U3271" i="1" s="1"/>
  <c r="S2288" i="1"/>
  <c r="U2288" i="1" s="1"/>
  <c r="S3272" i="1"/>
  <c r="U3272" i="1" s="1"/>
  <c r="S1515" i="1"/>
  <c r="U1515" i="1" s="1"/>
  <c r="S1516" i="1"/>
  <c r="U1516" i="1" s="1"/>
  <c r="S2454" i="1"/>
  <c r="U2454" i="1" s="1"/>
  <c r="S269" i="1"/>
  <c r="U269" i="1" s="1"/>
  <c r="S727" i="1"/>
  <c r="U727" i="1" s="1"/>
  <c r="S1383" i="1"/>
  <c r="U1383" i="1" s="1"/>
  <c r="S116" i="1"/>
  <c r="U116" i="1" s="1"/>
  <c r="S1851" i="1"/>
  <c r="U1851" i="1" s="1"/>
  <c r="S861" i="1"/>
  <c r="U861" i="1" s="1"/>
  <c r="S2555" i="1"/>
  <c r="U2555" i="1" s="1"/>
  <c r="S3273" i="1"/>
  <c r="U3273" i="1" s="1"/>
  <c r="S2556" i="1"/>
  <c r="U2556" i="1" s="1"/>
  <c r="S1517" i="1"/>
  <c r="U1517" i="1" s="1"/>
  <c r="S2557" i="1"/>
  <c r="U2557" i="1" s="1"/>
  <c r="S1763" i="1"/>
  <c r="U1763" i="1" s="1"/>
  <c r="S2258" i="1"/>
  <c r="U2258" i="1" s="1"/>
  <c r="S1518" i="1"/>
  <c r="U1518" i="1" s="1"/>
  <c r="S1519" i="1"/>
  <c r="U1519" i="1" s="1"/>
  <c r="S2455" i="1"/>
  <c r="U2455" i="1" s="1"/>
  <c r="S2558" i="1"/>
  <c r="U2558" i="1" s="1"/>
  <c r="S844" i="1"/>
  <c r="U844" i="1" s="1"/>
  <c r="S1253" i="1"/>
  <c r="U1253" i="1" s="1"/>
  <c r="S3011" i="1"/>
  <c r="U3011" i="1" s="1"/>
  <c r="S3577" i="1"/>
  <c r="U3577" i="1" s="1"/>
  <c r="S2831" i="1"/>
  <c r="U2831" i="1" s="1"/>
  <c r="S270" i="1"/>
  <c r="U270" i="1" s="1"/>
  <c r="S19" i="1"/>
  <c r="U19" i="1" s="1"/>
  <c r="S3028" i="1"/>
  <c r="U3028" i="1" s="1"/>
  <c r="S3044" i="1"/>
  <c r="U3044" i="1" s="1"/>
  <c r="S728" i="1"/>
  <c r="U728" i="1" s="1"/>
  <c r="S1852" i="1"/>
  <c r="U1852" i="1" s="1"/>
  <c r="S2224" i="1"/>
  <c r="U2224" i="1" s="1"/>
  <c r="S1853" i="1"/>
  <c r="U1853" i="1" s="1"/>
  <c r="S2194" i="1"/>
  <c r="U2194" i="1" s="1"/>
  <c r="S3045" i="1"/>
  <c r="U3045" i="1" s="1"/>
  <c r="S1520" i="1"/>
  <c r="U1520" i="1" s="1"/>
  <c r="S729" i="1"/>
  <c r="U729" i="1" s="1"/>
  <c r="S1521" i="1"/>
  <c r="U1521" i="1" s="1"/>
  <c r="S1375" i="1"/>
  <c r="U1375" i="1" s="1"/>
  <c r="S1747" i="1"/>
  <c r="U1747" i="1" s="1"/>
  <c r="S2559" i="1"/>
  <c r="U2559" i="1" s="1"/>
  <c r="S730" i="1"/>
  <c r="U730" i="1" s="1"/>
  <c r="S2042" i="1"/>
  <c r="U2042" i="1" s="1"/>
  <c r="S2832" i="1"/>
  <c r="U2832" i="1" s="1"/>
  <c r="S1254" i="1"/>
  <c r="U1254" i="1" s="1"/>
  <c r="S1522" i="1"/>
  <c r="U1522" i="1" s="1"/>
  <c r="S731" i="1"/>
  <c r="U731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523" i="1"/>
  <c r="U1523" i="1" s="1"/>
  <c r="S2833" i="1"/>
  <c r="U2833" i="1" s="1"/>
  <c r="S2796" i="1"/>
  <c r="U2796" i="1" s="1"/>
  <c r="S2983" i="1"/>
  <c r="U2983" i="1" s="1"/>
  <c r="S3427" i="1"/>
  <c r="U3427" i="1" s="1"/>
  <c r="S3216" i="1"/>
  <c r="U3216" i="1" s="1"/>
  <c r="S3725" i="1"/>
  <c r="U3725" i="1" s="1"/>
  <c r="S3336" i="1"/>
  <c r="U3336" i="1" s="1"/>
  <c r="S2560" i="1"/>
  <c r="U2560" i="1" s="1"/>
  <c r="S3274" i="1"/>
  <c r="U3274" i="1" s="1"/>
  <c r="S1023" i="1"/>
  <c r="U1023" i="1" s="1"/>
  <c r="S3428" i="1"/>
  <c r="U3428" i="1" s="1"/>
  <c r="S3179" i="1"/>
  <c r="U3179" i="1" s="1"/>
  <c r="S11" i="1"/>
  <c r="U11" i="1" s="1"/>
  <c r="S2797" i="1"/>
  <c r="U2797" i="1" s="1"/>
  <c r="S2561" i="1"/>
  <c r="U2561" i="1" s="1"/>
  <c r="S732" i="1"/>
  <c r="U732" i="1" s="1"/>
  <c r="S2562" i="1"/>
  <c r="U2562" i="1" s="1"/>
  <c r="S2603" i="1"/>
  <c r="U2603" i="1" s="1"/>
  <c r="S21" i="1"/>
  <c r="U21" i="1" s="1"/>
  <c r="S22" i="1"/>
  <c r="U22" i="1" s="1"/>
  <c r="S3361" i="1"/>
  <c r="U336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54" i="1"/>
  <c r="U1854" i="1" s="1"/>
  <c r="S73" i="1"/>
  <c r="U73" i="1" s="1"/>
  <c r="S370" i="1"/>
  <c r="U370" i="1" s="1"/>
  <c r="S2043" i="1"/>
  <c r="U2043" i="1" s="1"/>
  <c r="S1524" i="1"/>
  <c r="U1524" i="1" s="1"/>
  <c r="S1525" i="1"/>
  <c r="U1525" i="1" s="1"/>
  <c r="S3046" i="1"/>
  <c r="U3046" i="1" s="1"/>
  <c r="S3513" i="1"/>
  <c r="U3513" i="1" s="1"/>
  <c r="S1255" i="1"/>
  <c r="U1255" i="1" s="1"/>
  <c r="S3429" i="1"/>
  <c r="U3429" i="1" s="1"/>
  <c r="S733" i="1"/>
  <c r="U733" i="1" s="1"/>
  <c r="S104" i="1"/>
  <c r="U104" i="1" s="1"/>
  <c r="S117" i="1"/>
  <c r="U117" i="1" s="1"/>
  <c r="S3275" i="1"/>
  <c r="U3275" i="1" s="1"/>
  <c r="S271" i="1"/>
  <c r="U271" i="1" s="1"/>
  <c r="S2604" i="1"/>
  <c r="U2604" i="1" s="1"/>
  <c r="S342" i="1"/>
  <c r="U342" i="1" s="1"/>
  <c r="S734" i="1"/>
  <c r="U734" i="1" s="1"/>
  <c r="S735" i="1"/>
  <c r="U735" i="1" s="1"/>
  <c r="S531" i="1"/>
  <c r="U531" i="1" s="1"/>
  <c r="S1526" i="1"/>
  <c r="U1526" i="1" s="1"/>
  <c r="S1527" i="1"/>
  <c r="U1527" i="1" s="1"/>
  <c r="S3276" i="1"/>
  <c r="U3276" i="1" s="1"/>
  <c r="S1256" i="1"/>
  <c r="U1256" i="1" s="1"/>
  <c r="S736" i="1"/>
  <c r="U736" i="1" s="1"/>
  <c r="S3430" i="1"/>
  <c r="U3430" i="1" s="1"/>
  <c r="S1855" i="1"/>
  <c r="U1855" i="1" s="1"/>
  <c r="S2044" i="1"/>
  <c r="U2044" i="1" s="1"/>
  <c r="S74" i="1"/>
  <c r="U74" i="1" s="1"/>
  <c r="S3217" i="1"/>
  <c r="U3217" i="1" s="1"/>
  <c r="S1195" i="1"/>
  <c r="U1195" i="1" s="1"/>
  <c r="S3431" i="1"/>
  <c r="U3431" i="1" s="1"/>
  <c r="S406" i="1"/>
  <c r="U406" i="1" s="1"/>
  <c r="S3432" i="1"/>
  <c r="U3432" i="1" s="1"/>
  <c r="S3189" i="1"/>
  <c r="U3189" i="1" s="1"/>
  <c r="S1528" i="1"/>
  <c r="U1528" i="1" s="1"/>
  <c r="S2045" i="1"/>
  <c r="U2045" i="1" s="1"/>
  <c r="S2807" i="1"/>
  <c r="U2807" i="1" s="1"/>
  <c r="S2046" i="1"/>
  <c r="U204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29" i="1"/>
  <c r="U1529" i="1" s="1"/>
  <c r="S2189" i="1"/>
  <c r="U2189" i="1" s="1"/>
  <c r="S643" i="1"/>
  <c r="U643" i="1" s="1"/>
  <c r="S737" i="1"/>
  <c r="U737" i="1" s="1"/>
  <c r="S2470" i="1"/>
  <c r="U2470" i="1" s="1"/>
  <c r="S1024" i="1"/>
  <c r="U1024" i="1" s="1"/>
  <c r="S2047" i="1"/>
  <c r="U2047" i="1" s="1"/>
  <c r="S1856" i="1"/>
  <c r="U1856" i="1" s="1"/>
  <c r="S1530" i="1"/>
  <c r="U1530" i="1" s="1"/>
  <c r="S3362" i="1"/>
  <c r="U3362" i="1" s="1"/>
  <c r="S3277" i="1"/>
  <c r="U3277" i="1" s="1"/>
  <c r="S272" i="1"/>
  <c r="U272" i="1" s="1"/>
  <c r="S1857" i="1"/>
  <c r="U1857" i="1" s="1"/>
  <c r="S738" i="1"/>
  <c r="U738" i="1" s="1"/>
  <c r="S3222" i="1"/>
  <c r="U3222" i="1" s="1"/>
  <c r="S247" i="1"/>
  <c r="U247" i="1" s="1"/>
  <c r="S2941" i="1"/>
  <c r="U2941" i="1" s="1"/>
  <c r="S739" i="1"/>
  <c r="U739" i="1" s="1"/>
  <c r="S532" i="1"/>
  <c r="U532" i="1" s="1"/>
  <c r="S1858" i="1"/>
  <c r="U185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57" i="1"/>
  <c r="U1257" i="1" s="1"/>
  <c r="S1531" i="1"/>
  <c r="U1531" i="1" s="1"/>
  <c r="S31" i="1"/>
  <c r="U31" i="1" s="1"/>
  <c r="S2048" i="1"/>
  <c r="U2048" i="1" s="1"/>
  <c r="S1258" i="1"/>
  <c r="U1258" i="1" s="1"/>
  <c r="S1259" i="1"/>
  <c r="U1259" i="1" s="1"/>
  <c r="S343" i="1"/>
  <c r="U343" i="1" s="1"/>
  <c r="S1968" i="1"/>
  <c r="U1968" i="1" s="1"/>
  <c r="S2176" i="1"/>
  <c r="U2176" i="1" s="1"/>
  <c r="S740" i="1"/>
  <c r="U740" i="1" s="1"/>
  <c r="S1532" i="1"/>
  <c r="U1532" i="1" s="1"/>
  <c r="S2787" i="1"/>
  <c r="U2787" i="1" s="1"/>
  <c r="S2834" i="1"/>
  <c r="U2834" i="1" s="1"/>
  <c r="S2605" i="1"/>
  <c r="U2605" i="1" s="1"/>
  <c r="S1859" i="1"/>
  <c r="U1859" i="1" s="1"/>
  <c r="S3012" i="1"/>
  <c r="U3012" i="1" s="1"/>
  <c r="S344" i="1"/>
  <c r="U344" i="1" s="1"/>
  <c r="S3433" i="1"/>
  <c r="U3433" i="1" s="1"/>
  <c r="S3278" i="1"/>
  <c r="U3278" i="1" s="1"/>
  <c r="S362" i="1"/>
  <c r="U362" i="1" s="1"/>
  <c r="S3839" i="1"/>
  <c r="U3839" i="1" s="1"/>
  <c r="S2835" i="1"/>
  <c r="U2835" i="1" s="1"/>
  <c r="S3279" i="1"/>
  <c r="U3279" i="1" s="1"/>
  <c r="S3696" i="1"/>
  <c r="U3696" i="1" s="1"/>
  <c r="S3815" i="1"/>
  <c r="U3815" i="1" s="1"/>
  <c r="S3013" i="1"/>
  <c r="U3013" i="1" s="1"/>
  <c r="S407" i="1"/>
  <c r="U407" i="1" s="1"/>
  <c r="S3816" i="1"/>
  <c r="U3816" i="1" s="1"/>
  <c r="S3726" i="1"/>
  <c r="U3726" i="1" s="1"/>
  <c r="S3715" i="1"/>
  <c r="U3715" i="1" s="1"/>
  <c r="S3727" i="1"/>
  <c r="U3727" i="1" s="1"/>
  <c r="S3674" i="1"/>
  <c r="U3674" i="1" s="1"/>
  <c r="S3434" i="1"/>
  <c r="U3434" i="1" s="1"/>
  <c r="S3728" i="1"/>
  <c r="U3728" i="1" s="1"/>
  <c r="S3707" i="1"/>
  <c r="U3707" i="1" s="1"/>
  <c r="S3772" i="1"/>
  <c r="U3772" i="1" s="1"/>
  <c r="S3624" i="1"/>
  <c r="U3624" i="1" s="1"/>
  <c r="S2984" i="1"/>
  <c r="U2984" i="1" s="1"/>
  <c r="S3280" i="1"/>
  <c r="U3280" i="1" s="1"/>
  <c r="S3779" i="1"/>
  <c r="U3779" i="1" s="1"/>
  <c r="S3281" i="1"/>
  <c r="U3281" i="1" s="1"/>
  <c r="S3282" i="1"/>
  <c r="U3282" i="1" s="1"/>
  <c r="S3491" i="1"/>
  <c r="U3491" i="1" s="1"/>
  <c r="S3811" i="1"/>
  <c r="U3811" i="1" s="1"/>
  <c r="S2606" i="1"/>
  <c r="U2606" i="1" s="1"/>
  <c r="S3817" i="1"/>
  <c r="U3817" i="1" s="1"/>
  <c r="S3514" i="1"/>
  <c r="U3514" i="1" s="1"/>
  <c r="S3729" i="1"/>
  <c r="U3729" i="1" s="1"/>
  <c r="S3515" i="1"/>
  <c r="U3515" i="1" s="1"/>
  <c r="S2607" i="1"/>
  <c r="U2607" i="1" s="1"/>
  <c r="S3842" i="1"/>
  <c r="U3842" i="1" s="1"/>
  <c r="S1860" i="1"/>
  <c r="U1860" i="1" s="1"/>
  <c r="S3837" i="1"/>
  <c r="U3837" i="1" s="1"/>
  <c r="S3516" i="1"/>
  <c r="U3516" i="1" s="1"/>
  <c r="S3461" i="1"/>
  <c r="U3461" i="1" s="1"/>
  <c r="S2289" i="1"/>
  <c r="U2289" i="1" s="1"/>
  <c r="S3750" i="1"/>
  <c r="U3750" i="1" s="1"/>
  <c r="S3751" i="1"/>
  <c r="U3751" i="1" s="1"/>
  <c r="S3838" i="1"/>
  <c r="U3838" i="1" s="1"/>
  <c r="S3752" i="1"/>
  <c r="U375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770" i="1"/>
  <c r="U3770" i="1" s="1"/>
  <c r="S3753" i="1"/>
  <c r="U3753" i="1" s="1"/>
  <c r="S273" i="1"/>
  <c r="U273" i="1" s="1"/>
  <c r="S3754" i="1"/>
  <c r="U3754" i="1" s="1"/>
  <c r="S3625" i="1"/>
  <c r="U3625" i="1" s="1"/>
  <c r="S3755" i="1"/>
  <c r="U3755" i="1" s="1"/>
  <c r="S3283" i="1"/>
  <c r="U3283" i="1" s="1"/>
  <c r="S1365" i="1"/>
  <c r="U1365" i="1" s="1"/>
  <c r="S3756" i="1"/>
  <c r="U3756" i="1" s="1"/>
  <c r="S3626" i="1"/>
  <c r="U3626" i="1" s="1"/>
  <c r="S3757" i="1"/>
  <c r="U3757" i="1" s="1"/>
  <c r="S2608" i="1"/>
  <c r="U2608" i="1" s="1"/>
  <c r="S3835" i="1"/>
  <c r="U3835" i="1" s="1"/>
  <c r="S3627" i="1"/>
  <c r="U3627" i="1" s="1"/>
  <c r="S2996" i="1"/>
  <c r="U2996" i="1" s="1"/>
  <c r="S3284" i="1"/>
  <c r="U3284" i="1" s="1"/>
  <c r="S3578" i="1"/>
  <c r="U3578" i="1" s="1"/>
  <c r="S3775" i="1"/>
  <c r="U3775" i="1" s="1"/>
  <c r="S3697" i="1"/>
  <c r="U3697" i="1" s="1"/>
  <c r="S1260" i="1"/>
  <c r="U1260" i="1" s="1"/>
  <c r="S2609" i="1"/>
  <c r="U2609" i="1" s="1"/>
  <c r="S3818" i="1"/>
  <c r="U3818" i="1" s="1"/>
  <c r="S3819" i="1"/>
  <c r="U3819" i="1" s="1"/>
  <c r="S2290" i="1"/>
  <c r="U2290" i="1" s="1"/>
  <c r="S3787" i="1"/>
  <c r="U3787" i="1" s="1"/>
  <c r="S3579" i="1"/>
  <c r="U3579" i="1" s="1"/>
  <c r="S3820" i="1"/>
  <c r="U3820" i="1" s="1"/>
  <c r="S2049" i="1"/>
  <c r="U2049" i="1" s="1"/>
  <c r="S1861" i="1"/>
  <c r="U1861" i="1" s="1"/>
  <c r="S3661" i="1"/>
  <c r="U3661" i="1" s="1"/>
  <c r="S3758" i="1"/>
  <c r="U3758" i="1" s="1"/>
  <c r="S3580" i="1"/>
  <c r="U3580" i="1" s="1"/>
  <c r="S3581" i="1"/>
  <c r="U3581" i="1" s="1"/>
  <c r="S3786" i="1"/>
  <c r="U3786" i="1" s="1"/>
  <c r="S3788" i="1"/>
  <c r="U3788" i="1" s="1"/>
  <c r="S3628" i="1"/>
  <c r="U3628" i="1" s="1"/>
  <c r="S3285" i="1"/>
  <c r="U3285" i="1" s="1"/>
  <c r="S3047" i="1"/>
  <c r="U3047" i="1" s="1"/>
  <c r="S3829" i="1"/>
  <c r="U3829" i="1" s="1"/>
  <c r="S2050" i="1"/>
  <c r="U2050" i="1" s="1"/>
  <c r="S3225" i="1"/>
  <c r="U3225" i="1" s="1"/>
  <c r="S3286" i="1"/>
  <c r="U3286" i="1" s="1"/>
  <c r="S1199" i="1"/>
  <c r="U1199" i="1" s="1"/>
  <c r="S3435" i="1"/>
  <c r="U3435" i="1" s="1"/>
  <c r="S2477" i="1"/>
  <c r="U2477" i="1" s="1"/>
  <c r="S3287" i="1"/>
  <c r="U3287" i="1" s="1"/>
  <c r="S3812" i="1"/>
  <c r="U3812" i="1" s="1"/>
  <c r="S3810" i="1"/>
  <c r="U3810" i="1" s="1"/>
  <c r="S3759" i="1"/>
  <c r="U3759" i="1" s="1"/>
  <c r="S3288" i="1"/>
  <c r="U3288" i="1" s="1"/>
  <c r="S3048" i="1"/>
  <c r="U3048" i="1" s="1"/>
  <c r="S3760" i="1"/>
  <c r="U3760" i="1" s="1"/>
  <c r="S2610" i="1"/>
  <c r="U2610" i="1" s="1"/>
  <c r="S3675" i="1"/>
  <c r="U3675" i="1" s="1"/>
  <c r="S2836" i="1"/>
  <c r="U2836" i="1" s="1"/>
  <c r="S3761" i="1"/>
  <c r="U3761" i="1" s="1"/>
  <c r="S3436" i="1"/>
  <c r="U3436" i="1" s="1"/>
  <c r="S1969" i="1"/>
  <c r="U1969" i="1" s="1"/>
  <c r="S3629" i="1"/>
  <c r="U3629" i="1" s="1"/>
  <c r="S3582" i="1"/>
  <c r="U3582" i="1" s="1"/>
  <c r="S2611" i="1"/>
  <c r="U2611" i="1" s="1"/>
  <c r="S3821" i="1"/>
  <c r="U3821" i="1" s="1"/>
  <c r="S2291" i="1"/>
  <c r="U2291" i="1" s="1"/>
  <c r="S3840" i="1"/>
  <c r="U3840" i="1" s="1"/>
  <c r="S3698" i="1"/>
  <c r="U3698" i="1" s="1"/>
  <c r="S1533" i="1"/>
  <c r="U1533" i="1" s="1"/>
  <c r="S249" i="1"/>
  <c r="U249" i="1" s="1"/>
  <c r="S3583" i="1"/>
  <c r="U3583" i="1" s="1"/>
  <c r="S3762" i="1"/>
  <c r="U3762" i="1" s="1"/>
  <c r="S3830" i="1"/>
  <c r="U3830" i="1" s="1"/>
  <c r="S3517" i="1"/>
  <c r="U3517" i="1" s="1"/>
  <c r="S3780" i="1"/>
  <c r="U3780" i="1" s="1"/>
  <c r="S3822" i="1"/>
  <c r="U3822" i="1" s="1"/>
  <c r="S345" i="1"/>
  <c r="U345" i="1" s="1"/>
  <c r="S3232" i="1"/>
  <c r="U3232" i="1" s="1"/>
  <c r="S3836" i="1"/>
  <c r="U3836" i="1" s="1"/>
  <c r="S3763" i="1"/>
  <c r="U3763" i="1" s="1"/>
  <c r="S3518" i="1"/>
  <c r="U3518" i="1" s="1"/>
  <c r="S3289" i="1"/>
  <c r="U3289" i="1" s="1"/>
  <c r="S741" i="1"/>
  <c r="U741" i="1" s="1"/>
  <c r="S2225" i="1"/>
  <c r="U2225" i="1" s="1"/>
  <c r="S1261" i="1"/>
  <c r="U1261" i="1" s="1"/>
  <c r="S388" i="1"/>
  <c r="U388" i="1" s="1"/>
  <c r="S2051" i="1"/>
  <c r="U2051" i="1" s="1"/>
  <c r="S2837" i="1"/>
  <c r="U2837" i="1" s="1"/>
  <c r="S2292" i="1"/>
  <c r="U2292" i="1" s="1"/>
  <c r="S1262" i="1"/>
  <c r="U1262" i="1" s="1"/>
  <c r="S2052" i="1"/>
  <c r="U2052" i="1" s="1"/>
  <c r="S1862" i="1"/>
  <c r="U1862" i="1" s="1"/>
  <c r="S3049" i="1"/>
  <c r="U3049" i="1" s="1"/>
  <c r="S3475" i="1"/>
  <c r="U3475" i="1" s="1"/>
  <c r="S2838" i="1"/>
  <c r="U2838" i="1" s="1"/>
  <c r="S1263" i="1"/>
  <c r="U1263" i="1" s="1"/>
  <c r="S2226" i="1"/>
  <c r="U2226" i="1" s="1"/>
  <c r="S1883" i="1"/>
  <c r="U1883" i="1" s="1"/>
  <c r="S346" i="1"/>
  <c r="U346" i="1" s="1"/>
  <c r="S2053" i="1"/>
  <c r="U2053" i="1" s="1"/>
  <c r="S2839" i="1"/>
  <c r="U2839" i="1" s="1"/>
  <c r="S2054" i="1"/>
  <c r="U2054" i="1" s="1"/>
  <c r="S347" i="1"/>
  <c r="U347" i="1" s="1"/>
  <c r="S1534" i="1"/>
  <c r="U1534" i="1" s="1"/>
  <c r="S742" i="1"/>
  <c r="U742" i="1" s="1"/>
  <c r="S3027" i="1"/>
  <c r="U3027" i="1" s="1"/>
  <c r="S408" i="1"/>
  <c r="U408" i="1" s="1"/>
  <c r="S1535" i="1"/>
  <c r="U1535" i="1" s="1"/>
  <c r="S1755" i="1"/>
  <c r="U1755" i="1" s="1"/>
  <c r="S1536" i="1"/>
  <c r="U1536" i="1" s="1"/>
  <c r="S3462" i="1"/>
  <c r="U3462" i="1" s="1"/>
  <c r="S2293" i="1"/>
  <c r="U2293" i="1" s="1"/>
  <c r="S1537" i="1"/>
  <c r="U1537" i="1" s="1"/>
  <c r="S1538" i="1"/>
  <c r="U1538" i="1" s="1"/>
  <c r="S75" i="1"/>
  <c r="U75" i="1" s="1"/>
  <c r="S2985" i="1"/>
  <c r="U2985" i="1" s="1"/>
  <c r="S2612" i="1"/>
  <c r="U2612" i="1" s="1"/>
  <c r="S1264" i="1"/>
  <c r="U1264" i="1" s="1"/>
  <c r="S3716" i="1"/>
  <c r="U3716" i="1" s="1"/>
  <c r="S1025" i="1"/>
  <c r="U1025" i="1" s="1"/>
  <c r="S743" i="1"/>
  <c r="U743" i="1" s="1"/>
  <c r="S1539" i="1"/>
  <c r="U1539" i="1" s="1"/>
  <c r="S3050" i="1"/>
  <c r="U305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56" i="1"/>
  <c r="U2456" i="1" s="1"/>
  <c r="S1884" i="1"/>
  <c r="U1884" i="1" s="1"/>
  <c r="S2798" i="1"/>
  <c r="U2798" i="1" s="1"/>
  <c r="S1885" i="1"/>
  <c r="U1885" i="1" s="1"/>
  <c r="S1540" i="1"/>
  <c r="U1540" i="1" s="1"/>
  <c r="S32" i="1"/>
  <c r="U32" i="1" s="1"/>
  <c r="S3476" i="1"/>
  <c r="U3476" i="1" s="1"/>
  <c r="S37" i="1"/>
  <c r="U37" i="1" s="1"/>
  <c r="S105" i="1"/>
  <c r="U105" i="1" s="1"/>
  <c r="S2294" i="1"/>
  <c r="U2294" i="1" s="1"/>
  <c r="S744" i="1"/>
  <c r="U744" i="1" s="1"/>
  <c r="S2342" i="1"/>
  <c r="U2342" i="1" s="1"/>
  <c r="S2295" i="1"/>
  <c r="U2295" i="1" s="1"/>
  <c r="S371" i="1"/>
  <c r="U371" i="1" s="1"/>
  <c r="S2613" i="1"/>
  <c r="U2613" i="1" s="1"/>
  <c r="S1886" i="1"/>
  <c r="U1886" i="1" s="1"/>
  <c r="S3584" i="1"/>
  <c r="U3584" i="1" s="1"/>
  <c r="S745" i="1"/>
  <c r="U745" i="1" s="1"/>
  <c r="S2614" i="1"/>
  <c r="U2614" i="1" s="1"/>
  <c r="S1541" i="1"/>
  <c r="U1541" i="1" s="1"/>
  <c r="S2055" i="1"/>
  <c r="U2055" i="1" s="1"/>
  <c r="S1384" i="1"/>
  <c r="U1384" i="1" s="1"/>
  <c r="S3290" i="1"/>
  <c r="U3290" i="1" s="1"/>
  <c r="S2615" i="1"/>
  <c r="U2615" i="1" s="1"/>
  <c r="S3519" i="1"/>
  <c r="U3519" i="1" s="1"/>
  <c r="S3520" i="1"/>
  <c r="U3520" i="1" s="1"/>
  <c r="S2790" i="1"/>
  <c r="U2790" i="1" s="1"/>
  <c r="S1026" i="1"/>
  <c r="U1026" i="1" s="1"/>
  <c r="S3492" i="1"/>
  <c r="U3492" i="1" s="1"/>
  <c r="S389" i="1"/>
  <c r="U389" i="1" s="1"/>
  <c r="S3363" i="1"/>
  <c r="U3363" i="1" s="1"/>
  <c r="S3437" i="1"/>
  <c r="U3437" i="1" s="1"/>
  <c r="S3291" i="1"/>
  <c r="U3291" i="1" s="1"/>
  <c r="S2473" i="1"/>
  <c r="U2473" i="1" s="1"/>
  <c r="S3398" i="1"/>
  <c r="U3398" i="1" s="1"/>
  <c r="S3650" i="1"/>
  <c r="U3650" i="1" s="1"/>
  <c r="S3699" i="1"/>
  <c r="U3699" i="1" s="1"/>
  <c r="S3218" i="1"/>
  <c r="U3218" i="1" s="1"/>
  <c r="S1542" i="1"/>
  <c r="U1542" i="1" s="1"/>
  <c r="S30" i="1"/>
  <c r="U30" i="1" s="1"/>
  <c r="S2296" i="1"/>
  <c r="U2296" i="1" s="1"/>
  <c r="S1603" i="1"/>
  <c r="U1603" i="1" s="1"/>
  <c r="S1265" i="1"/>
  <c r="U1265" i="1" s="1"/>
  <c r="S390" i="1"/>
  <c r="U390" i="1" s="1"/>
  <c r="S845" i="1"/>
  <c r="U845" i="1" s="1"/>
  <c r="S1604" i="1"/>
  <c r="U1604" i="1" s="1"/>
  <c r="S746" i="1"/>
  <c r="U746" i="1" s="1"/>
  <c r="S274" i="1"/>
  <c r="U274" i="1" s="1"/>
  <c r="S2297" i="1"/>
  <c r="U2297" i="1" s="1"/>
  <c r="S1887" i="1"/>
  <c r="U1887" i="1" s="1"/>
  <c r="S2840" i="1"/>
  <c r="U2840" i="1" s="1"/>
  <c r="S5" i="1"/>
  <c r="U5" i="1" s="1"/>
  <c r="S348" i="1"/>
  <c r="U348" i="1" s="1"/>
  <c r="S330" i="1"/>
  <c r="U330" i="1" s="1"/>
  <c r="S76" i="1"/>
  <c r="U76" i="1" s="1"/>
  <c r="S244" i="1"/>
  <c r="U244" i="1" s="1"/>
  <c r="S1605" i="1"/>
  <c r="U1605" i="1" s="1"/>
  <c r="S747" i="1"/>
  <c r="U747" i="1" s="1"/>
  <c r="S2227" i="1"/>
  <c r="U2227" i="1" s="1"/>
  <c r="S3014" i="1"/>
  <c r="U3014" i="1" s="1"/>
  <c r="S275" i="1"/>
  <c r="U275" i="1" s="1"/>
  <c r="S3493" i="1"/>
  <c r="U3493" i="1" s="1"/>
  <c r="S3292" i="1"/>
  <c r="U3292" i="1" s="1"/>
  <c r="S3540" i="1"/>
  <c r="U3540" i="1" s="1"/>
  <c r="S3477" i="1"/>
  <c r="U3477" i="1" s="1"/>
  <c r="S3389" i="1"/>
  <c r="U3389" i="1" s="1"/>
  <c r="S748" i="1"/>
  <c r="U748" i="1" s="1"/>
  <c r="S3170" i="1"/>
  <c r="U3170" i="1" s="1"/>
  <c r="S3180" i="1"/>
  <c r="U3180" i="1" s="1"/>
  <c r="S1888" i="1"/>
  <c r="U1888" i="1" s="1"/>
  <c r="S2616" i="1"/>
  <c r="U2616" i="1" s="1"/>
  <c r="S1889" i="1"/>
  <c r="U1889" i="1" s="1"/>
  <c r="S23" i="1"/>
  <c r="U23" i="1" s="1"/>
  <c r="S3390" i="1"/>
  <c r="U3390" i="1" s="1"/>
  <c r="S2004" i="1"/>
  <c r="U2004" i="1" s="1"/>
  <c r="S3478" i="1"/>
  <c r="U3478" i="1" s="1"/>
  <c r="S2298" i="1"/>
  <c r="U2298" i="1" s="1"/>
  <c r="S3585" i="1"/>
  <c r="U3585" i="1" s="1"/>
  <c r="S2617" i="1"/>
  <c r="U2617" i="1" s="1"/>
  <c r="S749" i="1"/>
  <c r="U749" i="1" s="1"/>
  <c r="S3293" i="1"/>
  <c r="U3293" i="1" s="1"/>
  <c r="S2" i="1"/>
  <c r="U2" i="1" s="1"/>
  <c r="S2618" i="1"/>
  <c r="U2618" i="1" s="1"/>
  <c r="S2299" i="1"/>
  <c r="U2299" i="1" s="1"/>
  <c r="S1890" i="1"/>
  <c r="U1890" i="1" s="1"/>
  <c r="S3487" i="1"/>
  <c r="U3487" i="1" s="1"/>
  <c r="S2986" i="1"/>
  <c r="U2986" i="1" s="1"/>
  <c r="S2228" i="1"/>
  <c r="U2228" i="1" s="1"/>
  <c r="S3586" i="1"/>
  <c r="U3586" i="1" s="1"/>
  <c r="S3181" i="1"/>
  <c r="U3181" i="1" s="1"/>
  <c r="S3219" i="1"/>
  <c r="U3219" i="1" s="1"/>
  <c r="S3051" i="1"/>
  <c r="U3051" i="1" s="1"/>
  <c r="S276" i="1"/>
  <c r="U276" i="1" s="1"/>
  <c r="S2262" i="1"/>
  <c r="U2262" i="1" s="1"/>
  <c r="S248" i="1"/>
  <c r="U248" i="1" s="1"/>
  <c r="S1891" i="1"/>
  <c r="U1891" i="1" s="1"/>
  <c r="S1756" i="1"/>
  <c r="U1756" i="1" s="1"/>
  <c r="S750" i="1"/>
  <c r="U750" i="1" s="1"/>
  <c r="S1892" i="1"/>
  <c r="U1892" i="1" s="1"/>
  <c r="S751" i="1"/>
  <c r="U751" i="1" s="1"/>
  <c r="S2184" i="1"/>
  <c r="U2184" i="1" s="1"/>
  <c r="S3015" i="1"/>
  <c r="U3015" i="1" s="1"/>
  <c r="S2841" i="1"/>
  <c r="U2841" i="1" s="1"/>
  <c r="S40" i="1"/>
  <c r="U40" i="1" s="1"/>
  <c r="S1266" i="1"/>
  <c r="U1266" i="1" s="1"/>
  <c r="S3521" i="1"/>
  <c r="U3521" i="1" s="1"/>
  <c r="S3609" i="1"/>
  <c r="U3609" i="1" s="1"/>
  <c r="S1893" i="1"/>
  <c r="U1893" i="1" s="1"/>
  <c r="S3587" i="1"/>
  <c r="U3587" i="1" s="1"/>
  <c r="S3522" i="1"/>
  <c r="U3522" i="1" s="1"/>
  <c r="S752" i="1"/>
  <c r="U752" i="1" s="1"/>
  <c r="S1894" i="1"/>
  <c r="U1894" i="1" s="1"/>
  <c r="S1895" i="1"/>
  <c r="U1895" i="1" s="1"/>
  <c r="S363" i="1"/>
  <c r="U363" i="1" s="1"/>
  <c r="S2471" i="1"/>
  <c r="U2471" i="1" s="1"/>
  <c r="S3182" i="1"/>
  <c r="U3182" i="1" s="1"/>
  <c r="S1606" i="1"/>
  <c r="U1606" i="1" s="1"/>
  <c r="S753" i="1"/>
  <c r="U753" i="1" s="1"/>
  <c r="S3230" i="1"/>
  <c r="U3230" i="1" s="1"/>
  <c r="S77" i="1"/>
  <c r="U77" i="1" s="1"/>
  <c r="S391" i="1"/>
  <c r="U391" i="1" s="1"/>
  <c r="S2056" i="1"/>
  <c r="U2056" i="1" s="1"/>
  <c r="S2842" i="1"/>
  <c r="U2842" i="1" s="1"/>
  <c r="S2057" i="1"/>
  <c r="U2057" i="1" s="1"/>
  <c r="S1267" i="1"/>
  <c r="U1267" i="1" s="1"/>
  <c r="S2457" i="1"/>
  <c r="U2457" i="1" s="1"/>
  <c r="S754" i="1"/>
  <c r="U754" i="1" s="1"/>
  <c r="S1268" i="1"/>
  <c r="U1268" i="1" s="1"/>
  <c r="S1269" i="1"/>
  <c r="U1269" i="1" s="1"/>
  <c r="S1896" i="1"/>
  <c r="U1896" i="1" s="1"/>
  <c r="S1607" i="1"/>
  <c r="U1607" i="1" s="1"/>
  <c r="S526" i="1"/>
  <c r="U526" i="1" s="1"/>
  <c r="S2619" i="1"/>
  <c r="U2619" i="1" s="1"/>
  <c r="S1027" i="1"/>
  <c r="U1027" i="1" s="1"/>
  <c r="S2987" i="1"/>
  <c r="U2987" i="1" s="1"/>
  <c r="S755" i="1"/>
  <c r="U755" i="1" s="1"/>
  <c r="S3651" i="1"/>
  <c r="U3651" i="1" s="1"/>
  <c r="S78" i="1"/>
  <c r="U78" i="1" s="1"/>
  <c r="S409" i="1"/>
  <c r="U409" i="1" s="1"/>
  <c r="S2620" i="1"/>
  <c r="U2620" i="1" s="1"/>
  <c r="S1764" i="1"/>
  <c r="U1764" i="1" s="1"/>
  <c r="S2942" i="1"/>
  <c r="U2942" i="1" s="1"/>
  <c r="S2923" i="1"/>
  <c r="U2923" i="1" s="1"/>
  <c r="S3479" i="1"/>
  <c r="U3479" i="1" s="1"/>
  <c r="S2229" i="1"/>
  <c r="U2229" i="1" s="1"/>
  <c r="S1395" i="1"/>
  <c r="U1395" i="1" s="1"/>
  <c r="S3764" i="1"/>
  <c r="U3764" i="1" s="1"/>
  <c r="S2924" i="1"/>
  <c r="U2924" i="1" s="1"/>
  <c r="S3488" i="1"/>
  <c r="U3488" i="1" s="1"/>
  <c r="S3220" i="1"/>
  <c r="U3220" i="1" s="1"/>
  <c r="S2058" i="1"/>
  <c r="U2058" i="1" s="1"/>
  <c r="S2621" i="1"/>
  <c r="U2621" i="1" s="1"/>
  <c r="S1028" i="1"/>
  <c r="U1028" i="1" s="1"/>
  <c r="S1897" i="1"/>
  <c r="U1897" i="1" s="1"/>
  <c r="S3438" i="1"/>
  <c r="U3438" i="1" s="1"/>
  <c r="S119" i="1"/>
  <c r="U119" i="1" s="1"/>
  <c r="S2622" i="1"/>
  <c r="U2622" i="1" s="1"/>
  <c r="S2059" i="1"/>
  <c r="U2059" i="1" s="1"/>
  <c r="S2623" i="1"/>
  <c r="U2623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676" i="1"/>
  <c r="U3676" i="1" s="1"/>
  <c r="S3294" i="1"/>
  <c r="U3294" i="1" s="1"/>
  <c r="S3588" i="1"/>
  <c r="U3588" i="1" s="1"/>
  <c r="S3677" i="1"/>
  <c r="U3677" i="1" s="1"/>
  <c r="S3052" i="1"/>
  <c r="U3052" i="1" s="1"/>
  <c r="S3589" i="1"/>
  <c r="U3589" i="1" s="1"/>
  <c r="S349" i="1"/>
  <c r="U349" i="1" s="1"/>
  <c r="S2300" i="1"/>
  <c r="U2300" i="1" s="1"/>
  <c r="S3590" i="1"/>
  <c r="U3590" i="1" s="1"/>
  <c r="S3523" i="1"/>
  <c r="U3523" i="1" s="1"/>
  <c r="S3364" i="1"/>
  <c r="U3364" i="1" s="1"/>
  <c r="S3439" i="1"/>
  <c r="U3439" i="1" s="1"/>
  <c r="S3591" i="1"/>
  <c r="U3591" i="1" s="1"/>
  <c r="S3700" i="1"/>
  <c r="U3700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16" i="1"/>
  <c r="U3016" i="1" s="1"/>
  <c r="S3555" i="1"/>
  <c r="U3555" i="1" s="1"/>
  <c r="S3524" i="1"/>
  <c r="U3524" i="1" s="1"/>
  <c r="S2060" i="1"/>
  <c r="U2060" i="1" s="1"/>
  <c r="S2624" i="1"/>
  <c r="U2624" i="1" s="1"/>
  <c r="S2625" i="1"/>
  <c r="U2625" i="1" s="1"/>
  <c r="S1898" i="1"/>
  <c r="U1898" i="1" s="1"/>
  <c r="S120" i="1"/>
  <c r="U120" i="1" s="1"/>
  <c r="S3295" i="1"/>
  <c r="U3295" i="1" s="1"/>
  <c r="S3440" i="1"/>
  <c r="U3440" i="1" s="1"/>
  <c r="S3296" i="1"/>
  <c r="U3296" i="1" s="1"/>
  <c r="S350" i="1"/>
  <c r="U350" i="1" s="1"/>
  <c r="S2061" i="1"/>
  <c r="U2061" i="1" s="1"/>
  <c r="S3678" i="1"/>
  <c r="U3678" i="1" s="1"/>
  <c r="S79" i="1"/>
  <c r="U79" i="1" s="1"/>
  <c r="S1270" i="1"/>
  <c r="U1270" i="1" s="1"/>
  <c r="S3551" i="1"/>
  <c r="U3551" i="1" s="1"/>
  <c r="S2626" i="1"/>
  <c r="U2626" i="1" s="1"/>
  <c r="S3652" i="1"/>
  <c r="U3652" i="1" s="1"/>
  <c r="S3183" i="1"/>
  <c r="U3183" i="1" s="1"/>
  <c r="S3017" i="1"/>
  <c r="U3017" i="1" s="1"/>
  <c r="S2062" i="1"/>
  <c r="U2062" i="1" s="1"/>
  <c r="S1608" i="1"/>
  <c r="U1608" i="1" s="1"/>
  <c r="S1609" i="1"/>
  <c r="U1609" i="1" s="1"/>
  <c r="S372" i="1"/>
  <c r="U372" i="1" s="1"/>
  <c r="S1899" i="1"/>
  <c r="U1899" i="1" s="1"/>
  <c r="S756" i="1"/>
  <c r="U756" i="1" s="1"/>
  <c r="S1610" i="1"/>
  <c r="U1610" i="1" s="1"/>
  <c r="S1029" i="1"/>
  <c r="U1029" i="1" s="1"/>
  <c r="S757" i="1"/>
  <c r="U757" i="1" s="1"/>
  <c r="S277" i="1"/>
  <c r="U277" i="1" s="1"/>
  <c r="S3018" i="1"/>
  <c r="U3018" i="1" s="1"/>
  <c r="S1611" i="1"/>
  <c r="U1611" i="1" s="1"/>
  <c r="S2627" i="1"/>
  <c r="U2627" i="1" s="1"/>
  <c r="S1900" i="1"/>
  <c r="U1900" i="1" s="1"/>
  <c r="S2177" i="1"/>
  <c r="U2177" i="1" s="1"/>
  <c r="S392" i="1"/>
  <c r="U392" i="1" s="1"/>
  <c r="S3149" i="1"/>
  <c r="U3149" i="1" s="1"/>
  <c r="S80" i="1"/>
  <c r="U80" i="1" s="1"/>
  <c r="S1612" i="1"/>
  <c r="U1612" i="1" s="1"/>
  <c r="S2301" i="1"/>
  <c r="U2301" i="1" s="1"/>
  <c r="S758" i="1"/>
  <c r="U758" i="1" s="1"/>
  <c r="S846" i="1"/>
  <c r="U846" i="1" s="1"/>
  <c r="S2230" i="1"/>
  <c r="U2230" i="1" s="1"/>
  <c r="S1613" i="1"/>
  <c r="U1613" i="1" s="1"/>
  <c r="S81" i="1"/>
  <c r="U81" i="1" s="1"/>
  <c r="S1271" i="1"/>
  <c r="U1271" i="1" s="1"/>
  <c r="S2063" i="1"/>
  <c r="U2063" i="1" s="1"/>
  <c r="S2231" i="1"/>
  <c r="U2231" i="1" s="1"/>
  <c r="S278" i="1"/>
  <c r="U278" i="1" s="1"/>
  <c r="S279" i="1"/>
  <c r="U279" i="1" s="1"/>
  <c r="S351" i="1"/>
  <c r="U351" i="1" s="1"/>
  <c r="S3525" i="1"/>
  <c r="U3525" i="1" s="1"/>
  <c r="S1272" i="1"/>
  <c r="U1272" i="1" s="1"/>
  <c r="S1273" i="1"/>
  <c r="U1273" i="1" s="1"/>
  <c r="S2925" i="1"/>
  <c r="U2925" i="1" s="1"/>
  <c r="S2302" i="1"/>
  <c r="U2302" i="1" s="1"/>
  <c r="S759" i="1"/>
  <c r="U759" i="1" s="1"/>
  <c r="S2303" i="1"/>
  <c r="U2303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80" i="1"/>
  <c r="U3380" i="1" s="1"/>
  <c r="S2628" i="1"/>
  <c r="U2628" i="1" s="1"/>
  <c r="S533" i="1"/>
  <c r="U533" i="1" s="1"/>
  <c r="S3019" i="1"/>
  <c r="U3019" i="1" s="1"/>
  <c r="S3150" i="1"/>
  <c r="U3150" i="1" s="1"/>
  <c r="S2304" i="1"/>
  <c r="U2304" i="1" s="1"/>
  <c r="S2305" i="1"/>
  <c r="U2305" i="1" s="1"/>
  <c r="S2306" i="1"/>
  <c r="U2306" i="1" s="1"/>
  <c r="S2926" i="1"/>
  <c r="U2926" i="1" s="1"/>
  <c r="S2968" i="1"/>
  <c r="U2968" i="1" s="1"/>
  <c r="S2458" i="1"/>
  <c r="U2458" i="1" s="1"/>
  <c r="S2307" i="1"/>
  <c r="U2307" i="1" s="1"/>
  <c r="S3020" i="1"/>
  <c r="U3020" i="1" s="1"/>
  <c r="S1614" i="1"/>
  <c r="U1614" i="1" s="1"/>
  <c r="S3526" i="1"/>
  <c r="U3526" i="1" s="1"/>
  <c r="S12" i="1"/>
  <c r="U12" i="1" s="1"/>
  <c r="S760" i="1"/>
  <c r="U760" i="1" s="1"/>
  <c r="S3480" i="1"/>
  <c r="U3480" i="1" s="1"/>
  <c r="S3297" i="1"/>
  <c r="U3297" i="1" s="1"/>
  <c r="S1901" i="1"/>
  <c r="U1901" i="1" s="1"/>
  <c r="S2232" i="1"/>
  <c r="U2232" i="1" s="1"/>
  <c r="S373" i="1"/>
  <c r="U373" i="1" s="1"/>
  <c r="S53" i="1"/>
  <c r="U53" i="1" s="1"/>
  <c r="S2629" i="1"/>
  <c r="U2629" i="1" s="1"/>
  <c r="S1615" i="1"/>
  <c r="U1615" i="1" s="1"/>
  <c r="S2233" i="1"/>
  <c r="U2233" i="1" s="1"/>
  <c r="S2799" i="1"/>
  <c r="U2799" i="1" s="1"/>
  <c r="S2927" i="1"/>
  <c r="U2927" i="1" s="1"/>
  <c r="S1364" i="1"/>
  <c r="U1364" i="1" s="1"/>
  <c r="S2969" i="1"/>
  <c r="U2969" i="1" s="1"/>
  <c r="S2253" i="1"/>
  <c r="U2253" i="1" s="1"/>
  <c r="S2064" i="1"/>
  <c r="U2064" i="1" s="1"/>
  <c r="S1274" i="1"/>
  <c r="U1274" i="1" s="1"/>
  <c r="S2065" i="1"/>
  <c r="U2065" i="1" s="1"/>
  <c r="S1616" i="1"/>
  <c r="U1616" i="1" s="1"/>
  <c r="S383" i="1"/>
  <c r="U383" i="1" s="1"/>
  <c r="S534" i="1"/>
  <c r="U534" i="1" s="1"/>
  <c r="S1041" i="1"/>
  <c r="U1041" i="1" s="1"/>
  <c r="S410" i="1"/>
  <c r="U410" i="1" s="1"/>
  <c r="S2066" i="1"/>
  <c r="U2066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80" i="1"/>
  <c r="U280" i="1" s="1"/>
  <c r="S3365" i="1"/>
  <c r="U3365" i="1" s="1"/>
  <c r="S1377" i="1"/>
  <c r="U1377" i="1" s="1"/>
  <c r="S3527" i="1"/>
  <c r="U3527" i="1" s="1"/>
  <c r="S3823" i="1"/>
  <c r="U3823" i="1" s="1"/>
  <c r="S3343" i="1"/>
  <c r="U3343" i="1" s="1"/>
  <c r="S3151" i="1"/>
  <c r="U3151" i="1" s="1"/>
  <c r="S3152" i="1"/>
  <c r="U3152" i="1" s="1"/>
  <c r="S3679" i="1"/>
  <c r="U3679" i="1" s="1"/>
  <c r="S3549" i="1"/>
  <c r="U3549" i="1" s="1"/>
  <c r="S3344" i="1"/>
  <c r="U3344" i="1" s="1"/>
  <c r="S3298" i="1"/>
  <c r="U3298" i="1" s="1"/>
  <c r="S3021" i="1"/>
  <c r="U3021" i="1" s="1"/>
  <c r="S3339" i="1"/>
  <c r="U3339" i="1" s="1"/>
  <c r="S1746" i="1"/>
  <c r="U1746" i="1" s="1"/>
  <c r="S3592" i="1"/>
  <c r="U3592" i="1" s="1"/>
  <c r="S281" i="1"/>
  <c r="U281" i="1" s="1"/>
  <c r="S3441" i="1"/>
  <c r="U3441" i="1" s="1"/>
  <c r="S761" i="1"/>
  <c r="U761" i="1" s="1"/>
  <c r="S3776" i="1"/>
  <c r="U3776" i="1" s="1"/>
  <c r="S3442" i="1"/>
  <c r="U3442" i="1" s="1"/>
  <c r="S1275" i="1"/>
  <c r="U1275" i="1" s="1"/>
  <c r="S1617" i="1"/>
  <c r="U1617" i="1" s="1"/>
  <c r="S3153" i="1"/>
  <c r="U3153" i="1" s="1"/>
  <c r="S33" i="1"/>
  <c r="U33" i="1" s="1"/>
  <c r="S1902" i="1"/>
  <c r="U1902" i="1" s="1"/>
  <c r="S34" i="1"/>
  <c r="U34" i="1" s="1"/>
  <c r="S523" i="1"/>
  <c r="U523" i="1" s="1"/>
  <c r="S2630" i="1"/>
  <c r="U2630" i="1" s="1"/>
  <c r="S1618" i="1"/>
  <c r="U1618" i="1" s="1"/>
  <c r="S3528" i="1"/>
  <c r="U3528" i="1" s="1"/>
  <c r="S842" i="1"/>
  <c r="U842" i="1" s="1"/>
  <c r="S2631" i="1"/>
  <c r="U2631" i="1" s="1"/>
  <c r="S539" i="1"/>
  <c r="U539" i="1" s="1"/>
  <c r="S3346" i="1"/>
  <c r="U3346" i="1" s="1"/>
  <c r="S782" i="1"/>
  <c r="U782" i="1" s="1"/>
  <c r="S282" i="1"/>
  <c r="U282" i="1" s="1"/>
  <c r="S99" i="1"/>
  <c r="U99" i="1" s="1"/>
  <c r="S82" i="1"/>
  <c r="U82" i="1" s="1"/>
  <c r="S2067" i="1"/>
  <c r="U2067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32" i="1"/>
  <c r="U2632" i="1" s="1"/>
  <c r="S3529" i="1"/>
  <c r="U3529" i="1" s="1"/>
  <c r="S3530" i="1"/>
  <c r="U3530" i="1" s="1"/>
  <c r="S3471" i="1"/>
  <c r="U3471" i="1" s="1"/>
  <c r="S2234" i="1"/>
  <c r="U2234" i="1" s="1"/>
  <c r="S3299" i="1"/>
  <c r="U3299" i="1" s="1"/>
  <c r="S1276" i="1"/>
  <c r="U1276" i="1" s="1"/>
  <c r="S783" i="1"/>
  <c r="U783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680" i="1"/>
  <c r="U3680" i="1" s="1"/>
  <c r="S3154" i="1"/>
  <c r="U3154" i="1" s="1"/>
  <c r="S3531" i="1"/>
  <c r="U3531" i="1" s="1"/>
  <c r="S3765" i="1"/>
  <c r="U3765" i="1" s="1"/>
  <c r="S3773" i="1"/>
  <c r="U3773" i="1" s="1"/>
  <c r="S2261" i="1"/>
  <c r="U2261" i="1" s="1"/>
  <c r="S2800" i="1"/>
  <c r="U2800" i="1" s="1"/>
  <c r="S3834" i="1"/>
  <c r="U3834" i="1" s="1"/>
  <c r="S3593" i="1"/>
  <c r="U3593" i="1" s="1"/>
  <c r="S3366" i="1"/>
  <c r="U3366" i="1" s="1"/>
  <c r="S3300" i="1"/>
  <c r="U3300" i="1" s="1"/>
  <c r="S3594" i="1"/>
  <c r="U3594" i="1" s="1"/>
  <c r="S3481" i="1"/>
  <c r="U3481" i="1" s="1"/>
  <c r="S2928" i="1"/>
  <c r="U2928" i="1" s="1"/>
  <c r="S3595" i="1"/>
  <c r="U3595" i="1" s="1"/>
  <c r="S393" i="1"/>
  <c r="U393" i="1" s="1"/>
  <c r="S2633" i="1"/>
  <c r="U2633" i="1" s="1"/>
  <c r="S3367" i="1"/>
  <c r="U3367" i="1" s="1"/>
  <c r="S1827" i="1"/>
  <c r="U1827" i="1" s="1"/>
  <c r="S3701" i="1"/>
  <c r="U3701" i="1" s="1"/>
  <c r="S3824" i="1"/>
  <c r="U3824" i="1" s="1"/>
  <c r="S3301" i="1"/>
  <c r="U3301" i="1" s="1"/>
  <c r="S3443" i="1"/>
  <c r="U3443" i="1" s="1"/>
  <c r="S3022" i="1"/>
  <c r="U3022" i="1" s="1"/>
  <c r="S3607" i="1"/>
  <c r="U3607" i="1" s="1"/>
  <c r="S3653" i="1"/>
  <c r="U3653" i="1" s="1"/>
  <c r="S3368" i="1"/>
  <c r="U3368" i="1" s="1"/>
  <c r="S3766" i="1"/>
  <c r="U3766" i="1" s="1"/>
  <c r="S3" i="1"/>
  <c r="U3" i="1" s="1"/>
  <c r="S394" i="1"/>
  <c r="U394" i="1" s="1"/>
  <c r="S3155" i="1"/>
  <c r="U3155" i="1" s="1"/>
  <c r="S3654" i="1"/>
  <c r="U3654" i="1" s="1"/>
  <c r="S2634" i="1"/>
  <c r="U2634" i="1" s="1"/>
  <c r="S847" i="1"/>
  <c r="U847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186" i="1"/>
  <c r="U1186" i="1" s="1"/>
  <c r="S784" i="1"/>
  <c r="U784" i="1" s="1"/>
  <c r="S785" i="1"/>
  <c r="U785" i="1" s="1"/>
  <c r="S2929" i="1"/>
  <c r="U2929" i="1" s="1"/>
  <c r="S2635" i="1"/>
  <c r="U2635" i="1" s="1"/>
  <c r="S1923" i="1"/>
  <c r="U1923" i="1" s="1"/>
  <c r="S786" i="1"/>
  <c r="U786" i="1" s="1"/>
  <c r="S1619" i="1"/>
  <c r="U1619" i="1" s="1"/>
  <c r="S2068" i="1"/>
  <c r="U2068" i="1" s="1"/>
  <c r="S2069" i="1"/>
  <c r="U2069" i="1" s="1"/>
  <c r="S1620" i="1"/>
  <c r="U1620" i="1" s="1"/>
  <c r="S1621" i="1"/>
  <c r="U1621" i="1" s="1"/>
  <c r="S3302" i="1"/>
  <c r="U3302" i="1" s="1"/>
  <c r="S15" i="1"/>
  <c r="U15" i="1" s="1"/>
  <c r="S374" i="1"/>
  <c r="U374" i="1" s="1"/>
  <c r="S412" i="1"/>
  <c r="U412" i="1" s="1"/>
  <c r="S3156" i="1"/>
  <c r="U3156" i="1" s="1"/>
  <c r="S2636" i="1"/>
  <c r="U2636" i="1" s="1"/>
  <c r="S2637" i="1"/>
  <c r="U2637" i="1" s="1"/>
  <c r="S787" i="1"/>
  <c r="U787" i="1" s="1"/>
  <c r="S283" i="1"/>
  <c r="U283" i="1" s="1"/>
  <c r="S2070" i="1"/>
  <c r="U2070" i="1" s="1"/>
  <c r="S3303" i="1"/>
  <c r="U3303" i="1" s="1"/>
  <c r="S788" i="1"/>
  <c r="U788" i="1" s="1"/>
  <c r="S121" i="1"/>
  <c r="U121" i="1" s="1"/>
  <c r="S2071" i="1"/>
  <c r="U2071" i="1" s="1"/>
  <c r="S2638" i="1"/>
  <c r="U2638" i="1" s="1"/>
  <c r="S2459" i="1"/>
  <c r="U2459" i="1" s="1"/>
  <c r="S1924" i="1"/>
  <c r="U1924" i="1" s="1"/>
  <c r="S1925" i="1"/>
  <c r="U1925" i="1" s="1"/>
  <c r="S3304" i="1"/>
  <c r="U3304" i="1" s="1"/>
  <c r="S2639" i="1"/>
  <c r="U2639" i="1" s="1"/>
  <c r="S2005" i="1"/>
  <c r="U2005" i="1" s="1"/>
  <c r="S1277" i="1"/>
  <c r="U1277" i="1" s="1"/>
  <c r="S54" i="1"/>
  <c r="U54" i="1" s="1"/>
  <c r="S2072" i="1"/>
  <c r="U2072" i="1" s="1"/>
  <c r="S353" i="1"/>
  <c r="U353" i="1" s="1"/>
  <c r="S3305" i="1"/>
  <c r="U3305" i="1" s="1"/>
  <c r="S2640" i="1"/>
  <c r="U2640" i="1" s="1"/>
  <c r="S41" i="1"/>
  <c r="U41" i="1" s="1"/>
  <c r="S789" i="1"/>
  <c r="U789" i="1" s="1"/>
  <c r="S2930" i="1"/>
  <c r="U2930" i="1" s="1"/>
  <c r="S24" i="1"/>
  <c r="U24" i="1" s="1"/>
  <c r="S364" i="1"/>
  <c r="U364" i="1" s="1"/>
  <c r="S2073" i="1"/>
  <c r="U2073" i="1" s="1"/>
  <c r="S1622" i="1"/>
  <c r="U1622" i="1" s="1"/>
  <c r="S1623" i="1"/>
  <c r="U1623" i="1" s="1"/>
  <c r="S3226" i="1"/>
  <c r="U3226" i="1" s="1"/>
  <c r="S1926" i="1"/>
  <c r="U1926" i="1" s="1"/>
  <c r="S2074" i="1"/>
  <c r="U2074" i="1" s="1"/>
  <c r="S2075" i="1"/>
  <c r="U2075" i="1" s="1"/>
  <c r="S1927" i="1"/>
  <c r="U1927" i="1" s="1"/>
  <c r="S1976" i="1"/>
  <c r="U1976" i="1" s="1"/>
  <c r="S413" i="1"/>
  <c r="U413" i="1" s="1"/>
  <c r="S790" i="1"/>
  <c r="U790" i="1" s="1"/>
  <c r="S246" i="1"/>
  <c r="U246" i="1" s="1"/>
  <c r="S527" i="1"/>
  <c r="U527" i="1" s="1"/>
  <c r="S1624" i="1"/>
  <c r="U1624" i="1" s="1"/>
  <c r="S2235" i="1"/>
  <c r="U2235" i="1" s="1"/>
  <c r="S1928" i="1"/>
  <c r="U192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5" i="1"/>
  <c r="U25" i="1" s="1"/>
  <c r="S284" i="1"/>
  <c r="U284" i="1" s="1"/>
  <c r="S84" i="1"/>
  <c r="U84" i="1" s="1"/>
  <c r="S3596" i="1"/>
  <c r="U3596" i="1" s="1"/>
  <c r="S3713" i="1"/>
  <c r="U3713" i="1" s="1"/>
  <c r="S2076" i="1"/>
  <c r="U2076" i="1" s="1"/>
  <c r="S1385" i="1"/>
  <c r="U1385" i="1" s="1"/>
  <c r="S791" i="1"/>
  <c r="U791" i="1" s="1"/>
  <c r="S3157" i="1"/>
  <c r="U3157" i="1" s="1"/>
  <c r="S3306" i="1"/>
  <c r="U3306" i="1" s="1"/>
  <c r="S395" i="1"/>
  <c r="U395" i="1" s="1"/>
  <c r="S2173" i="1"/>
  <c r="U2173" i="1" s="1"/>
  <c r="S1929" i="1"/>
  <c r="U1929" i="1" s="1"/>
  <c r="S1930" i="1"/>
  <c r="U1930" i="1" s="1"/>
  <c r="S2236" i="1"/>
  <c r="U2236" i="1" s="1"/>
  <c r="S792" i="1"/>
  <c r="U792" i="1" s="1"/>
  <c r="S1278" i="1"/>
  <c r="U1278" i="1" s="1"/>
  <c r="S2308" i="1"/>
  <c r="U2308" i="1" s="1"/>
  <c r="S3158" i="1"/>
  <c r="U3158" i="1" s="1"/>
  <c r="S1931" i="1"/>
  <c r="U1931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641" i="1"/>
  <c r="U2641" i="1" s="1"/>
  <c r="S793" i="1"/>
  <c r="U793" i="1" s="1"/>
  <c r="S3307" i="1"/>
  <c r="U3307" i="1" s="1"/>
  <c r="S2642" i="1"/>
  <c r="U2642" i="1" s="1"/>
  <c r="S1279" i="1"/>
  <c r="U1279" i="1" s="1"/>
  <c r="S3308" i="1"/>
  <c r="U3308" i="1" s="1"/>
  <c r="S2663" i="1"/>
  <c r="U2663" i="1" s="1"/>
  <c r="S2237" i="1"/>
  <c r="U2237" i="1" s="1"/>
  <c r="S794" i="1"/>
  <c r="U794" i="1" s="1"/>
  <c r="S2931" i="1"/>
  <c r="U2931" i="1" s="1"/>
  <c r="S2178" i="1"/>
  <c r="U2178" i="1" s="1"/>
  <c r="S1625" i="1"/>
  <c r="U1625" i="1" s="1"/>
  <c r="S2664" i="1"/>
  <c r="U2664" i="1" s="1"/>
  <c r="S2665" i="1"/>
  <c r="U2665" i="1" s="1"/>
  <c r="S3159" i="1"/>
  <c r="U3159" i="1" s="1"/>
  <c r="S18" i="1"/>
  <c r="U18" i="1" s="1"/>
  <c r="S2077" i="1"/>
  <c r="U2077" i="1" s="1"/>
  <c r="S396" i="1"/>
  <c r="U396" i="1" s="1"/>
  <c r="S2666" i="1"/>
  <c r="U2666" i="1" s="1"/>
  <c r="S2078" i="1"/>
  <c r="U2078" i="1" s="1"/>
  <c r="S2309" i="1"/>
  <c r="U2309" i="1" s="1"/>
  <c r="S2667" i="1"/>
  <c r="U2667" i="1" s="1"/>
  <c r="S3828" i="1"/>
  <c r="U3828" i="1" s="1"/>
  <c r="S3597" i="1"/>
  <c r="U3597" i="1" s="1"/>
  <c r="S3309" i="1"/>
  <c r="U3309" i="1" s="1"/>
  <c r="S1823" i="1"/>
  <c r="U1823" i="1" s="1"/>
  <c r="S3598" i="1"/>
  <c r="U3598" i="1" s="1"/>
  <c r="S795" i="1"/>
  <c r="U795" i="1" s="1"/>
  <c r="S3532" i="1"/>
  <c r="U3532" i="1" s="1"/>
  <c r="S3310" i="1"/>
  <c r="U3310" i="1" s="1"/>
  <c r="S3184" i="1"/>
  <c r="U3184" i="1" s="1"/>
  <c r="S2079" i="1"/>
  <c r="U2079" i="1" s="1"/>
  <c r="S796" i="1"/>
  <c r="U796" i="1" s="1"/>
  <c r="S85" i="1"/>
  <c r="U85" i="1" s="1"/>
  <c r="S3444" i="1"/>
  <c r="U3444" i="1" s="1"/>
  <c r="S3681" i="1"/>
  <c r="U3681" i="1" s="1"/>
  <c r="S3311" i="1"/>
  <c r="U3311" i="1" s="1"/>
  <c r="S3767" i="1"/>
  <c r="U3767" i="1" s="1"/>
  <c r="S1198" i="1"/>
  <c r="U1198" i="1" s="1"/>
  <c r="S285" i="1"/>
  <c r="U285" i="1" s="1"/>
  <c r="S2997" i="1"/>
  <c r="U2997" i="1" s="1"/>
  <c r="S2988" i="1"/>
  <c r="U2988" i="1" s="1"/>
  <c r="S2080" i="1"/>
  <c r="U2080" i="1" s="1"/>
  <c r="S3702" i="1"/>
  <c r="U3702" i="1" s="1"/>
  <c r="S3341" i="1"/>
  <c r="U3341" i="1" s="1"/>
  <c r="S3160" i="1"/>
  <c r="U3160" i="1" s="1"/>
  <c r="S354" i="1"/>
  <c r="U354" i="1" s="1"/>
  <c r="S2081" i="1"/>
  <c r="U2081" i="1" s="1"/>
  <c r="S3599" i="1"/>
  <c r="U3599" i="1" s="1"/>
  <c r="S1280" i="1"/>
  <c r="U1280" i="1" s="1"/>
  <c r="S86" i="1"/>
  <c r="U86" i="1" s="1"/>
  <c r="S2310" i="1"/>
  <c r="U2310" i="1" s="1"/>
  <c r="S3312" i="1"/>
  <c r="U3312" i="1" s="1"/>
  <c r="S3600" i="1"/>
  <c r="U3600" i="1" s="1"/>
  <c r="S2195" i="1"/>
  <c r="U2195" i="1" s="1"/>
  <c r="S3185" i="1"/>
  <c r="U3185" i="1" s="1"/>
  <c r="S3547" i="1"/>
  <c r="U3547" i="1" s="1"/>
  <c r="S2443" i="1"/>
  <c r="U2443" i="1" s="1"/>
  <c r="S3445" i="1"/>
  <c r="U3445" i="1" s="1"/>
  <c r="S2989" i="1"/>
  <c r="U2989" i="1" s="1"/>
  <c r="S2460" i="1"/>
  <c r="U2460" i="1" s="1"/>
  <c r="S3313" i="1"/>
  <c r="U3313" i="1" s="1"/>
  <c r="S375" i="1"/>
  <c r="U375" i="1" s="1"/>
  <c r="S2668" i="1"/>
  <c r="U2668" i="1" s="1"/>
  <c r="S1932" i="1"/>
  <c r="U1932" i="1" s="1"/>
  <c r="S535" i="1"/>
  <c r="U535" i="1" s="1"/>
  <c r="S3703" i="1"/>
  <c r="U3703" i="1" s="1"/>
  <c r="S2669" i="1"/>
  <c r="U2669" i="1" s="1"/>
  <c r="S3655" i="1"/>
  <c r="U3655" i="1" s="1"/>
  <c r="S1378" i="1"/>
  <c r="U1378" i="1" s="1"/>
  <c r="S1281" i="1"/>
  <c r="U1281" i="1" s="1"/>
  <c r="S797" i="1"/>
  <c r="U797" i="1" s="1"/>
  <c r="S2082" i="1"/>
  <c r="U2082" i="1" s="1"/>
  <c r="S3825" i="1"/>
  <c r="U3825" i="1" s="1"/>
  <c r="S3601" i="1"/>
  <c r="U3601" i="1" s="1"/>
  <c r="S3602" i="1"/>
  <c r="U3602" i="1" s="1"/>
  <c r="S286" i="1"/>
  <c r="U286" i="1" s="1"/>
  <c r="S798" i="1"/>
  <c r="U798" i="1" s="1"/>
  <c r="S3533" i="1"/>
  <c r="U3533" i="1" s="1"/>
  <c r="S2083" i="1"/>
  <c r="U2083" i="1" s="1"/>
  <c r="S3172" i="1"/>
  <c r="U3172" i="1" s="1"/>
  <c r="S1282" i="1"/>
  <c r="U1282" i="1" s="1"/>
  <c r="S3446" i="1"/>
  <c r="U3446" i="1" s="1"/>
  <c r="S3369" i="1"/>
  <c r="U3369" i="1" s="1"/>
  <c r="S2311" i="1"/>
  <c r="U2311" i="1" s="1"/>
  <c r="S3029" i="1"/>
  <c r="U3029" i="1" s="1"/>
  <c r="S287" i="1"/>
  <c r="U287" i="1" s="1"/>
  <c r="S2670" i="1"/>
  <c r="U2670" i="1" s="1"/>
  <c r="S2256" i="1"/>
  <c r="U2256" i="1" s="1"/>
  <c r="S355" i="1"/>
  <c r="U35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534" i="1"/>
  <c r="U3534" i="1" s="1"/>
  <c r="S1386" i="1"/>
  <c r="U1386" i="1" s="1"/>
  <c r="S1187" i="1"/>
  <c r="U1187" i="1" s="1"/>
  <c r="S2238" i="1"/>
  <c r="U2238" i="1" s="1"/>
  <c r="S2239" i="1"/>
  <c r="U2239" i="1" s="1"/>
  <c r="S1757" i="1"/>
  <c r="U1757" i="1" s="1"/>
  <c r="S2084" i="1"/>
  <c r="U2084" i="1" s="1"/>
  <c r="S2990" i="1"/>
  <c r="U2990" i="1" s="1"/>
  <c r="S2671" i="1"/>
  <c r="U2671" i="1" s="1"/>
  <c r="S2801" i="1"/>
  <c r="U2801" i="1" s="1"/>
  <c r="S2312" i="1"/>
  <c r="U2312" i="1" s="1"/>
  <c r="S2708" i="1"/>
  <c r="U2708" i="1" s="1"/>
  <c r="S1283" i="1"/>
  <c r="U1283" i="1" s="1"/>
  <c r="S2461" i="1"/>
  <c r="U2461" i="1" s="1"/>
  <c r="S1626" i="1"/>
  <c r="U1626" i="1" s="1"/>
  <c r="S2313" i="1"/>
  <c r="U2313" i="1" s="1"/>
  <c r="S3391" i="1"/>
  <c r="U3391" i="1" s="1"/>
  <c r="S1933" i="1"/>
  <c r="U1933" i="1" s="1"/>
  <c r="S397" i="1"/>
  <c r="U397" i="1" s="1"/>
  <c r="S3682" i="1"/>
  <c r="U3682" i="1" s="1"/>
  <c r="S2085" i="1"/>
  <c r="U2085" i="1" s="1"/>
  <c r="S1934" i="1"/>
  <c r="U1934" i="1" s="1"/>
  <c r="S3161" i="1"/>
  <c r="U3161" i="1" s="1"/>
  <c r="S1627" i="1"/>
  <c r="U1627" i="1" s="1"/>
  <c r="S2991" i="1"/>
  <c r="U2991" i="1" s="1"/>
  <c r="S1628" i="1"/>
  <c r="U1628" i="1" s="1"/>
  <c r="S3314" i="1"/>
  <c r="U3314" i="1" s="1"/>
  <c r="S2086" i="1"/>
  <c r="U2086" i="1" s="1"/>
  <c r="S2709" i="1"/>
  <c r="U2709" i="1" s="1"/>
  <c r="S1393" i="1"/>
  <c r="U1393" i="1" s="1"/>
  <c r="S1935" i="1"/>
  <c r="U1935" i="1" s="1"/>
  <c r="S1284" i="1"/>
  <c r="U1284" i="1" s="1"/>
  <c r="S2444" i="1"/>
  <c r="U2444" i="1" s="1"/>
  <c r="S1030" i="1"/>
  <c r="U1030" i="1" s="1"/>
  <c r="S288" i="1"/>
  <c r="U288" i="1" s="1"/>
  <c r="S2992" i="1"/>
  <c r="U2992" i="1" s="1"/>
  <c r="S1936" i="1"/>
  <c r="U1936" i="1" s="1"/>
  <c r="S2445" i="1"/>
  <c r="U2445" i="1" s="1"/>
  <c r="S799" i="1"/>
  <c r="U799" i="1" s="1"/>
  <c r="S2179" i="1"/>
  <c r="U2179" i="1" s="1"/>
  <c r="S3447" i="1"/>
  <c r="U344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710" i="1"/>
  <c r="U2710" i="1" s="1"/>
  <c r="S3227" i="1"/>
  <c r="U3227" i="1" s="1"/>
  <c r="S2087" i="1"/>
  <c r="U2087" i="1" s="1"/>
  <c r="S3552" i="1"/>
  <c r="U3552" i="1" s="1"/>
  <c r="S2314" i="1"/>
  <c r="U2314" i="1" s="1"/>
  <c r="S2932" i="1"/>
  <c r="U2932" i="1" s="1"/>
  <c r="S3370" i="1"/>
  <c r="U3370" i="1" s="1"/>
  <c r="S3683" i="1"/>
  <c r="U3683" i="1" s="1"/>
  <c r="S1629" i="1"/>
  <c r="U1629" i="1" s="1"/>
  <c r="S2462" i="1"/>
  <c r="U2462" i="1" s="1"/>
  <c r="S3371" i="1"/>
  <c r="U3371" i="1" s="1"/>
  <c r="S3535" i="1"/>
  <c r="U3535" i="1" s="1"/>
  <c r="S3448" i="1"/>
  <c r="U3448" i="1" s="1"/>
  <c r="S2315" i="1"/>
  <c r="U2315" i="1" s="1"/>
  <c r="S1937" i="1"/>
  <c r="U1937" i="1" s="1"/>
  <c r="S2174" i="1"/>
  <c r="U2174" i="1" s="1"/>
  <c r="S3656" i="1"/>
  <c r="U3656" i="1" s="1"/>
  <c r="S1630" i="1"/>
  <c r="U1630" i="1" s="1"/>
  <c r="S1031" i="1"/>
  <c r="U1031" i="1" s="1"/>
  <c r="S1032" i="1"/>
  <c r="U1032" i="1" s="1"/>
  <c r="S2993" i="1"/>
  <c r="U2993" i="1" s="1"/>
  <c r="S3536" i="1"/>
  <c r="U3536" i="1" s="1"/>
  <c r="S1972" i="1"/>
  <c r="U1972" i="1" s="1"/>
  <c r="S800" i="1"/>
  <c r="U800" i="1" s="1"/>
  <c r="S801" i="1"/>
  <c r="U801" i="1" s="1"/>
  <c r="S2711" i="1"/>
  <c r="U2711" i="1" s="1"/>
  <c r="S2316" i="1"/>
  <c r="U2316" i="1" s="1"/>
  <c r="S3449" i="1"/>
  <c r="U3449" i="1" s="1"/>
  <c r="S3537" i="1"/>
  <c r="U3537" i="1" s="1"/>
  <c r="S3684" i="1"/>
  <c r="U3684" i="1" s="1"/>
  <c r="S2006" i="1"/>
  <c r="U2006" i="1" s="1"/>
  <c r="S2810" i="1"/>
  <c r="U2810" i="1" s="1"/>
  <c r="S2088" i="1"/>
  <c r="U2088" i="1" s="1"/>
  <c r="S3186" i="1"/>
  <c r="U3186" i="1" s="1"/>
  <c r="S3315" i="1"/>
  <c r="U3315" i="1" s="1"/>
  <c r="S3162" i="1"/>
  <c r="U3162" i="1" s="1"/>
  <c r="S1368" i="1"/>
  <c r="U1368" i="1" s="1"/>
  <c r="S3541" i="1"/>
  <c r="U3541" i="1" s="1"/>
  <c r="S3316" i="1"/>
  <c r="U3316" i="1" s="1"/>
  <c r="S1938" i="1"/>
  <c r="U1938" i="1" s="1"/>
  <c r="S3372" i="1"/>
  <c r="U3372" i="1" s="1"/>
  <c r="S2802" i="1"/>
  <c r="U2802" i="1" s="1"/>
  <c r="S3603" i="1"/>
  <c r="U3603" i="1" s="1"/>
  <c r="S1285" i="1"/>
  <c r="U1285" i="1" s="1"/>
  <c r="S1760" i="1"/>
  <c r="U1760" i="1" s="1"/>
  <c r="S3538" i="1"/>
  <c r="U3538" i="1" s="1"/>
  <c r="S3392" i="1"/>
  <c r="U3392" i="1" s="1"/>
  <c r="S87" i="1"/>
  <c r="U87" i="1" s="1"/>
  <c r="S3317" i="1"/>
  <c r="U3317" i="1" s="1"/>
  <c r="S1631" i="1"/>
  <c r="U1631" i="1" s="1"/>
  <c r="S2994" i="1"/>
  <c r="U2994" i="1" s="1"/>
  <c r="S3553" i="1"/>
  <c r="U3553" i="1" s="1"/>
  <c r="S2712" i="1"/>
  <c r="U2712" i="1" s="1"/>
  <c r="S2185" i="1"/>
  <c r="U2185" i="1" s="1"/>
  <c r="S3374" i="1"/>
  <c r="U3374" i="1" s="1"/>
  <c r="S1939" i="1"/>
  <c r="U1939" i="1" s="1"/>
  <c r="S1940" i="1"/>
  <c r="U1940" i="1" s="1"/>
  <c r="S1977" i="1"/>
  <c r="U1977" i="1" s="1"/>
  <c r="S2933" i="1"/>
  <c r="U2933" i="1" s="1"/>
  <c r="S3450" i="1"/>
  <c r="U3450" i="1" s="1"/>
  <c r="S1632" i="1"/>
  <c r="U1632" i="1" s="1"/>
  <c r="S3163" i="1"/>
  <c r="U3163" i="1" s="1"/>
  <c r="S1387" i="1"/>
  <c r="U1387" i="1" s="1"/>
  <c r="S1286" i="1"/>
  <c r="U1286" i="1" s="1"/>
  <c r="S3318" i="1"/>
  <c r="U3318" i="1" s="1"/>
  <c r="S2317" i="1"/>
  <c r="U2317" i="1" s="1"/>
  <c r="S3457" i="1"/>
  <c r="U3457" i="1" s="1"/>
  <c r="S1388" i="1"/>
  <c r="U1388" i="1" s="1"/>
  <c r="S2463" i="1"/>
  <c r="U2463" i="1" s="1"/>
  <c r="S2713" i="1"/>
  <c r="U2713" i="1" s="1"/>
  <c r="S1941" i="1"/>
  <c r="U1941" i="1" s="1"/>
  <c r="S2808" i="1"/>
  <c r="U2808" i="1" s="1"/>
  <c r="S1633" i="1"/>
  <c r="U1633" i="1" s="1"/>
  <c r="S2714" i="1"/>
  <c r="U2714" i="1" s="1"/>
  <c r="S3658" i="1"/>
  <c r="U3658" i="1" s="1"/>
  <c r="S414" i="1"/>
  <c r="U414" i="1" s="1"/>
  <c r="S2089" i="1"/>
  <c r="U2089" i="1" s="1"/>
  <c r="S2479" i="1"/>
  <c r="U2479" i="1" s="1"/>
  <c r="S3451" i="1"/>
  <c r="U3451" i="1" s="1"/>
  <c r="S1942" i="1"/>
  <c r="U1942" i="1" s="1"/>
  <c r="S3319" i="1"/>
  <c r="U3319" i="1" s="1"/>
  <c r="S289" i="1"/>
  <c r="U289" i="1" s="1"/>
  <c r="S1634" i="1"/>
  <c r="U1634" i="1" s="1"/>
  <c r="S290" i="1"/>
  <c r="U290" i="1" s="1"/>
  <c r="S29" i="1"/>
  <c r="U29" i="1" s="1"/>
  <c r="S2464" i="1"/>
  <c r="U2464" i="1" s="1"/>
  <c r="S356" i="1"/>
  <c r="U356" i="1" s="1"/>
  <c r="S376" i="1"/>
  <c r="U376" i="1" s="1"/>
  <c r="S1287" i="1"/>
  <c r="U1287" i="1" s="1"/>
  <c r="S2803" i="1"/>
  <c r="U2803" i="1" s="1"/>
  <c r="S3320" i="1"/>
  <c r="U3320" i="1" s="1"/>
  <c r="S2090" i="1"/>
  <c r="U2090" i="1" s="1"/>
  <c r="S2091" i="1"/>
  <c r="U2091" i="1" s="1"/>
  <c r="S2092" i="1"/>
  <c r="U2092" i="1" s="1"/>
  <c r="S3174" i="1"/>
  <c r="U3174" i="1" s="1"/>
  <c r="S1389" i="1"/>
  <c r="U1389" i="1" s="1"/>
  <c r="S3452" i="1"/>
  <c r="U3452" i="1" s="1"/>
  <c r="S2318" i="1"/>
  <c r="U2318" i="1" s="1"/>
  <c r="S1288" i="1"/>
  <c r="U1288" i="1" s="1"/>
  <c r="S802" i="1"/>
  <c r="U802" i="1" s="1"/>
  <c r="S2240" i="1"/>
  <c r="U2240" i="1" s="1"/>
  <c r="S106" i="1"/>
  <c r="U106" i="1" s="1"/>
  <c r="S2970" i="1"/>
  <c r="U2970" i="1" s="1"/>
  <c r="S1943" i="1"/>
  <c r="U1943" i="1" s="1"/>
  <c r="S1944" i="1"/>
  <c r="U1944" i="1" s="1"/>
  <c r="S1635" i="1"/>
  <c r="U1635" i="1" s="1"/>
  <c r="S415" i="1"/>
  <c r="U415" i="1" s="1"/>
  <c r="S2319" i="1"/>
  <c r="U2319" i="1" s="1"/>
  <c r="S3347" i="1"/>
  <c r="U3347" i="1" s="1"/>
  <c r="S840" i="1"/>
  <c r="U840" i="1" s="1"/>
  <c r="S1636" i="1"/>
  <c r="U1636" i="1" s="1"/>
  <c r="S291" i="1"/>
  <c r="U291" i="1" s="1"/>
  <c r="S1945" i="1"/>
  <c r="U1945" i="1" s="1"/>
  <c r="S292" i="1"/>
  <c r="U292" i="1" s="1"/>
  <c r="S2186" i="1"/>
  <c r="U2186" i="1" s="1"/>
  <c r="S803" i="1"/>
  <c r="U803" i="1" s="1"/>
  <c r="S1289" i="1"/>
  <c r="U1289" i="1" s="1"/>
  <c r="S242" i="1"/>
  <c r="U242" i="1" s="1"/>
  <c r="S3164" i="1"/>
  <c r="U3164" i="1" s="1"/>
  <c r="S416" i="1"/>
  <c r="U416" i="1" s="1"/>
  <c r="S1390" i="1"/>
  <c r="U1390" i="1" s="1"/>
  <c r="S804" i="1"/>
  <c r="U804" i="1" s="1"/>
  <c r="S1290" i="1"/>
  <c r="U1290" i="1" s="1"/>
  <c r="S2715" i="1"/>
  <c r="U2715" i="1" s="1"/>
  <c r="S2934" i="1"/>
  <c r="U2934" i="1" s="1"/>
  <c r="S2241" i="1"/>
  <c r="U2241" i="1" s="1"/>
  <c r="S2260" i="1"/>
  <c r="U2260" i="1" s="1"/>
  <c r="S2716" i="1"/>
  <c r="U2716" i="1" s="1"/>
  <c r="S55" i="1"/>
  <c r="U55" i="1" s="1"/>
  <c r="S1946" i="1"/>
  <c r="U1946" i="1" s="1"/>
  <c r="S3453" i="1"/>
  <c r="U3453" i="1" s="1"/>
  <c r="S3165" i="1"/>
  <c r="U3165" i="1" s="1"/>
  <c r="S2093" i="1"/>
  <c r="U2093" i="1" s="1"/>
  <c r="S2190" i="1"/>
  <c r="U2190" i="1" s="1"/>
  <c r="S2935" i="1"/>
  <c r="U2935" i="1" s="1"/>
  <c r="S377" i="1"/>
  <c r="U377" i="1" s="1"/>
  <c r="S2465" i="1"/>
  <c r="U2465" i="1" s="1"/>
  <c r="S293" i="1"/>
  <c r="U293" i="1" s="1"/>
  <c r="S1291" i="1"/>
  <c r="U1291" i="1" s="1"/>
  <c r="S1637" i="1"/>
  <c r="U1637" i="1" s="1"/>
  <c r="S2804" i="1"/>
  <c r="U2804" i="1" s="1"/>
  <c r="S805" i="1"/>
  <c r="U805" i="1" s="1"/>
  <c r="S2242" i="1"/>
  <c r="U2242" i="1" s="1"/>
  <c r="S2717" i="1"/>
  <c r="U2717" i="1" s="1"/>
  <c r="S2718" i="1"/>
  <c r="U2718" i="1" s="1"/>
  <c r="S294" i="1"/>
  <c r="U294" i="1" s="1"/>
  <c r="S2094" i="1"/>
  <c r="U2094" i="1" s="1"/>
  <c r="S1379" i="1"/>
  <c r="U1379" i="1" s="1"/>
  <c r="S1292" i="1"/>
  <c r="U1292" i="1" s="1"/>
  <c r="S1638" i="1"/>
  <c r="U1638" i="1" s="1"/>
  <c r="S3321" i="1"/>
  <c r="U3321" i="1" s="1"/>
  <c r="S2320" i="1"/>
  <c r="U2320" i="1" s="1"/>
  <c r="S3221" i="1"/>
  <c r="U3221" i="1" s="1"/>
  <c r="S2719" i="1"/>
  <c r="U2719" i="1" s="1"/>
  <c r="S295" i="1"/>
  <c r="U295" i="1" s="1"/>
  <c r="S3026" i="1"/>
  <c r="U3026" i="1" s="1"/>
  <c r="S2095" i="1"/>
  <c r="U2095" i="1" s="1"/>
  <c r="S1947" i="1"/>
  <c r="U1947" i="1" s="1"/>
  <c r="S296" i="1"/>
  <c r="U296" i="1" s="1"/>
  <c r="S398" i="1"/>
  <c r="U398" i="1" s="1"/>
  <c r="S806" i="1"/>
  <c r="U806" i="1" s="1"/>
  <c r="S2720" i="1"/>
  <c r="U2720" i="1" s="1"/>
  <c r="S1293" i="1"/>
  <c r="U1293" i="1" s="1"/>
  <c r="S42" i="1"/>
  <c r="U42" i="1" s="1"/>
  <c r="S807" i="1"/>
  <c r="U807" i="1" s="1"/>
  <c r="S1639" i="1"/>
  <c r="U1639" i="1" s="1"/>
  <c r="S2243" i="1"/>
  <c r="U2243" i="1" s="1"/>
  <c r="S2096" i="1"/>
  <c r="U2096" i="1" s="1"/>
  <c r="S3166" i="1"/>
  <c r="U3166" i="1" s="1"/>
  <c r="S3167" i="1"/>
  <c r="U3167" i="1" s="1"/>
  <c r="S331" i="1"/>
  <c r="U331" i="1" s="1"/>
  <c r="S1640" i="1"/>
  <c r="U1640" i="1" s="1"/>
  <c r="S2097" i="1"/>
  <c r="U2097" i="1" s="1"/>
  <c r="S2321" i="1"/>
  <c r="U2321" i="1" s="1"/>
  <c r="S2244" i="1"/>
  <c r="U2244" i="1" s="1"/>
  <c r="S1380" i="1"/>
  <c r="U1380" i="1" s="1"/>
  <c r="S2936" i="1"/>
  <c r="U2936" i="1" s="1"/>
  <c r="S1641" i="1"/>
  <c r="U1641" i="1" s="1"/>
  <c r="S1642" i="1"/>
  <c r="U1642" i="1" s="1"/>
  <c r="S2098" i="1"/>
  <c r="U2098" i="1" s="1"/>
  <c r="S1294" i="1"/>
  <c r="U1294" i="1" s="1"/>
  <c r="S3322" i="1"/>
  <c r="U3322" i="1" s="1"/>
  <c r="S1295" i="1"/>
  <c r="U1295" i="1" s="1"/>
  <c r="S297" i="1"/>
  <c r="U297" i="1" s="1"/>
  <c r="S298" i="1"/>
  <c r="U298" i="1" s="1"/>
  <c r="S1296" i="1"/>
  <c r="U1296" i="1" s="1"/>
  <c r="S332" i="1"/>
  <c r="U332" i="1" s="1"/>
  <c r="S299" i="1"/>
  <c r="U299" i="1" s="1"/>
  <c r="S1297" i="1"/>
  <c r="U1297" i="1" s="1"/>
  <c r="S56" i="1"/>
  <c r="U56" i="1" s="1"/>
  <c r="S2322" i="1"/>
  <c r="U2322" i="1" s="1"/>
  <c r="S1033" i="1"/>
  <c r="U1033" i="1" s="1"/>
  <c r="S3323" i="1"/>
  <c r="U3323" i="1" s="1"/>
  <c r="S2011" i="1"/>
  <c r="U2011" i="1" s="1"/>
  <c r="S3454" i="1"/>
  <c r="U3454" i="1" s="1"/>
  <c r="S1643" i="1"/>
  <c r="U1643" i="1" s="1"/>
  <c r="S300" i="1"/>
  <c r="U300" i="1" s="1"/>
  <c r="S107" i="1"/>
  <c r="U107" i="1" s="1"/>
  <c r="S3324" i="1"/>
  <c r="U3324" i="1" s="1"/>
  <c r="S1644" i="1"/>
  <c r="U1644" i="1" s="1"/>
  <c r="S301" i="1"/>
  <c r="U301" i="1" s="1"/>
  <c r="S302" i="1"/>
  <c r="U302" i="1" s="1"/>
  <c r="S2099" i="1"/>
  <c r="U2099" i="1" s="1"/>
  <c r="S3455" i="1"/>
  <c r="U3455" i="1" s="1"/>
  <c r="S2100" i="1"/>
  <c r="U2100" i="1" s="1"/>
  <c r="S303" i="1"/>
  <c r="U303" i="1" s="1"/>
  <c r="S2101" i="1"/>
  <c r="U2101" i="1" s="1"/>
  <c r="S43" i="1"/>
  <c r="U43" i="1" s="1"/>
  <c r="S2329" i="1"/>
  <c r="U2329" i="1" s="1"/>
  <c r="S1376" i="1"/>
  <c r="U1376" i="1" s="1"/>
  <c r="S2330" i="1"/>
  <c r="U2330" i="1" s="1"/>
  <c r="S1979" i="1"/>
  <c r="U1979" i="1" s="1"/>
  <c r="S378" i="1"/>
  <c r="U378" i="1" s="1"/>
  <c r="S3325" i="1"/>
  <c r="U3325" i="1" s="1"/>
  <c r="S2102" i="1"/>
  <c r="U2102" i="1" s="1"/>
  <c r="S57" i="1"/>
  <c r="U57" i="1" s="1"/>
  <c r="S2937" i="1"/>
  <c r="U2937" i="1" s="1"/>
  <c r="S3657" i="1"/>
  <c r="U3657" i="1" s="1"/>
  <c r="S2257" i="1"/>
  <c r="U2257" i="1" s="1"/>
  <c r="S1298" i="1"/>
  <c r="U1298" i="1" s="1"/>
  <c r="S1645" i="1"/>
  <c r="U1645" i="1" s="1"/>
  <c r="S35" i="1"/>
  <c r="U35" i="1" s="1"/>
  <c r="S1646" i="1"/>
  <c r="U1646" i="1" s="1"/>
  <c r="S1647" i="1"/>
  <c r="U1647" i="1" s="1"/>
  <c r="S1648" i="1"/>
  <c r="U1648" i="1" s="1"/>
  <c r="S3228" i="1"/>
  <c r="U3228" i="1" s="1"/>
  <c r="S3326" i="1"/>
  <c r="U3326" i="1" s="1"/>
  <c r="S808" i="1"/>
  <c r="U808" i="1" s="1"/>
  <c r="S2721" i="1"/>
  <c r="U2721" i="1" s="1"/>
  <c r="S2103" i="1"/>
  <c r="U2103" i="1" s="1"/>
  <c r="S1948" i="1"/>
  <c r="U1948" i="1" s="1"/>
  <c r="S1034" i="1"/>
  <c r="U1034" i="1" s="1"/>
  <c r="S2722" i="1"/>
  <c r="U2722" i="1" s="1"/>
  <c r="S1949" i="1"/>
  <c r="U1949" i="1" s="1"/>
  <c r="S58" i="1"/>
  <c r="U58" i="1" s="1"/>
  <c r="S809" i="1"/>
  <c r="U809" i="1" s="1"/>
  <c r="S88" i="1"/>
  <c r="U88" i="1" s="1"/>
  <c r="S1649" i="1"/>
  <c r="U1649" i="1" s="1"/>
  <c r="S810" i="1"/>
  <c r="U810" i="1" s="1"/>
  <c r="S811" i="1"/>
  <c r="U811" i="1" s="1"/>
  <c r="S1748" i="1"/>
  <c r="U1748" i="1" s="1"/>
  <c r="S417" i="1"/>
  <c r="U417" i="1" s="1"/>
  <c r="S304" i="1"/>
  <c r="U304" i="1" s="1"/>
  <c r="S365" i="1"/>
  <c r="U365" i="1" s="1"/>
  <c r="S812" i="1"/>
  <c r="U812" i="1" s="1"/>
  <c r="S89" i="1"/>
  <c r="U89" i="1" s="1"/>
  <c r="S379" i="1"/>
  <c r="U379" i="1" s="1"/>
  <c r="S3327" i="1"/>
  <c r="U3327" i="1" s="1"/>
  <c r="S2104" i="1"/>
  <c r="U2104" i="1" s="1"/>
  <c r="S1650" i="1"/>
  <c r="U1650" i="1" s="1"/>
  <c r="S541" i="1"/>
  <c r="U541" i="1" s="1"/>
  <c r="S305" i="1"/>
  <c r="U305" i="1" s="1"/>
  <c r="S306" i="1"/>
  <c r="U306" i="1" s="1"/>
  <c r="S307" i="1"/>
  <c r="U307" i="1" s="1"/>
  <c r="S59" i="1"/>
  <c r="U59" i="1" s="1"/>
  <c r="S3328" i="1"/>
  <c r="U3328" i="1" s="1"/>
  <c r="S2723" i="1"/>
  <c r="U2723" i="1" s="1"/>
  <c r="S1651" i="1"/>
  <c r="U1651" i="1" s="1"/>
  <c r="S2245" i="1"/>
  <c r="U2245" i="1" s="1"/>
  <c r="S2105" i="1"/>
  <c r="U2105" i="1" s="1"/>
  <c r="S3329" i="1"/>
  <c r="U3329" i="1" s="1"/>
  <c r="S2007" i="1"/>
  <c r="U2007" i="1" s="1"/>
  <c r="S60" i="1"/>
  <c r="U60" i="1" s="1"/>
  <c r="S308" i="1"/>
  <c r="U308" i="1" s="1"/>
  <c r="S1652" i="1"/>
  <c r="U1652" i="1" s="1"/>
  <c r="S2478" i="1"/>
  <c r="U2478" i="1" s="1"/>
  <c r="S1653" i="1"/>
  <c r="U1653" i="1" s="1"/>
  <c r="S90" i="1"/>
  <c r="U90" i="1" s="1"/>
  <c r="S91" i="1"/>
  <c r="U91" i="1" s="1"/>
  <c r="S1391" i="1"/>
  <c r="U1391" i="1" s="1"/>
  <c r="S1654" i="1"/>
  <c r="U1654" i="1" s="1"/>
  <c r="S1299" i="1"/>
  <c r="U1299" i="1" s="1"/>
  <c r="S1300" i="1"/>
  <c r="U1300" i="1" s="1"/>
  <c r="S3330" i="1"/>
  <c r="U3330" i="1" s="1"/>
  <c r="S2106" i="1"/>
  <c r="U2106" i="1" s="1"/>
  <c r="S2191" i="1"/>
  <c r="U2191" i="1" s="1"/>
  <c r="S1950" i="1"/>
  <c r="U1950" i="1" s="1"/>
  <c r="S1370" i="1"/>
  <c r="U1370" i="1" s="1"/>
  <c r="S2107" i="1"/>
  <c r="U2107" i="1" s="1"/>
  <c r="S1655" i="1"/>
  <c r="U1655" i="1" s="1"/>
  <c r="S2108" i="1"/>
  <c r="U2108" i="1" s="1"/>
  <c r="S2724" i="1"/>
  <c r="U2724" i="1" s="1"/>
  <c r="S813" i="1"/>
  <c r="U813" i="1" s="1"/>
  <c r="S309" i="1"/>
  <c r="U309" i="1" s="1"/>
  <c r="S2259" i="1"/>
  <c r="U2259" i="1" s="1"/>
  <c r="S1301" i="1"/>
  <c r="U1301" i="1" s="1"/>
  <c r="S243" i="1"/>
  <c r="U243" i="1" s="1"/>
  <c r="S2725" i="1"/>
  <c r="U2725" i="1" s="1"/>
  <c r="S2109" i="1"/>
  <c r="U2109" i="1" s="1"/>
  <c r="S1363" i="1"/>
  <c r="U1363" i="1" s="1"/>
  <c r="S1371" i="1"/>
  <c r="U1371" i="1" s="1"/>
  <c r="S1656" i="1"/>
  <c r="U1656" i="1" s="1"/>
  <c r="S814" i="1"/>
  <c r="U814" i="1" s="1"/>
  <c r="S1302" i="1"/>
  <c r="U1302" i="1" s="1"/>
  <c r="S2331" i="1"/>
  <c r="U2331" i="1" s="1"/>
  <c r="S1951" i="1"/>
  <c r="U1951" i="1" s="1"/>
  <c r="S815" i="1"/>
  <c r="U815" i="1" s="1"/>
  <c r="S1952" i="1"/>
  <c r="U1952" i="1" s="1"/>
  <c r="S2110" i="1"/>
  <c r="U2110" i="1" s="1"/>
  <c r="S3331" i="1"/>
  <c r="U3331" i="1" s="1"/>
  <c r="S26" i="1"/>
  <c r="U26" i="1" s="1"/>
  <c r="S2111" i="1"/>
  <c r="U2111" i="1" s="1"/>
  <c r="S536" i="1"/>
  <c r="U536" i="1" s="1"/>
  <c r="S1303" i="1"/>
  <c r="U1303" i="1" s="1"/>
  <c r="S816" i="1"/>
  <c r="U816" i="1" s="1"/>
  <c r="S2008" i="1"/>
  <c r="U2008" i="1" s="1"/>
  <c r="S310" i="1"/>
  <c r="U310" i="1" s="1"/>
  <c r="S2112" i="1"/>
  <c r="U2112" i="1" s="1"/>
  <c r="S1953" i="1"/>
  <c r="U1953" i="1" s="1"/>
  <c r="S2332" i="1"/>
  <c r="U2332" i="1" s="1"/>
  <c r="S1304" i="1"/>
  <c r="U1304" i="1" s="1"/>
  <c r="S1657" i="1"/>
  <c r="U1657" i="1" s="1"/>
  <c r="S1658" i="1"/>
  <c r="U1658" i="1" s="1"/>
  <c r="S108" i="1"/>
  <c r="U108" i="1" s="1"/>
  <c r="S1200" i="1"/>
  <c r="U1200" i="1" s="1"/>
  <c r="S2333" i="1"/>
  <c r="U2333" i="1" s="1"/>
  <c r="S3332" i="1"/>
  <c r="U3332" i="1" s="1"/>
  <c r="S311" i="1"/>
  <c r="U311" i="1" s="1"/>
  <c r="S2187" i="1"/>
  <c r="U2187" i="1" s="1"/>
  <c r="S2938" i="1"/>
  <c r="U2938" i="1" s="1"/>
  <c r="S1372" i="1"/>
  <c r="U1372" i="1" s="1"/>
  <c r="S312" i="1"/>
  <c r="U312" i="1" s="1"/>
  <c r="S1980" i="1"/>
  <c r="U1980" i="1" s="1"/>
  <c r="S817" i="1"/>
  <c r="U817" i="1" s="1"/>
  <c r="S540" i="1"/>
  <c r="U540" i="1" s="1"/>
  <c r="S313" i="1"/>
  <c r="U313" i="1" s="1"/>
  <c r="S2726" i="1"/>
  <c r="U2726" i="1" s="1"/>
  <c r="S1659" i="1"/>
  <c r="U1659" i="1" s="1"/>
  <c r="S36" i="1"/>
  <c r="U36" i="1" s="1"/>
  <c r="S367" i="1"/>
  <c r="U367" i="1" s="1"/>
  <c r="S1660" i="1"/>
  <c r="U1660" i="1" s="1"/>
  <c r="S357" i="1"/>
  <c r="U357" i="1" s="1"/>
  <c r="S92" i="1"/>
  <c r="U92" i="1" s="1"/>
  <c r="S1035" i="1"/>
  <c r="U1035" i="1" s="1"/>
  <c r="S2805" i="1"/>
  <c r="U2805" i="1" s="1"/>
  <c r="S1305" i="1"/>
  <c r="U1305" i="1" s="1"/>
  <c r="S1954" i="1"/>
  <c r="U1954" i="1" s="1"/>
  <c r="S61" i="1"/>
  <c r="U61" i="1" s="1"/>
  <c r="S848" i="1"/>
  <c r="U848" i="1" s="1"/>
  <c r="S3685" i="1"/>
  <c r="U3685" i="1" s="1"/>
  <c r="S1749" i="1"/>
  <c r="U1749" i="1" s="1"/>
  <c r="S818" i="1"/>
  <c r="U818" i="1" s="1"/>
  <c r="S1955" i="1"/>
  <c r="U1955" i="1" s="1"/>
  <c r="S1346" i="1"/>
  <c r="U1346" i="1" s="1"/>
  <c r="S401" i="1"/>
  <c r="U401" i="1" s="1"/>
  <c r="S2806" i="1"/>
  <c r="U2806" i="1" s="1"/>
  <c r="S2727" i="1"/>
  <c r="U2727" i="1" s="1"/>
  <c r="S1824" i="1"/>
  <c r="U1824" i="1" s="1"/>
  <c r="S1758" i="1"/>
  <c r="U1758" i="1" s="1"/>
  <c r="S3826" i="1"/>
  <c r="U3826" i="1" s="1"/>
  <c r="S109" i="1"/>
  <c r="U109" i="1" s="1"/>
  <c r="S819" i="1"/>
  <c r="U819" i="1" s="1"/>
  <c r="S2180" i="1"/>
  <c r="U2180" i="1" s="1"/>
  <c r="S1956" i="1"/>
  <c r="U1956" i="1" s="1"/>
  <c r="S97" i="1"/>
  <c r="U97" i="1" s="1"/>
  <c r="S314" i="1"/>
  <c r="U314" i="1" s="1"/>
  <c r="S820" i="1"/>
  <c r="U820" i="1" s="1"/>
  <c r="S537" i="1"/>
  <c r="U537" i="1" s="1"/>
  <c r="S1661" i="1"/>
  <c r="U1661" i="1" s="1"/>
  <c r="S821" i="1"/>
  <c r="U821" i="1" s="1"/>
  <c r="S822" i="1"/>
  <c r="U822" i="1" s="1"/>
  <c r="S2728" i="1"/>
  <c r="U2728" i="1" s="1"/>
  <c r="S1662" i="1"/>
  <c r="U1662" i="1" s="1"/>
  <c r="S1347" i="1"/>
  <c r="U1347" i="1" s="1"/>
  <c r="S315" i="1"/>
  <c r="U315" i="1" s="1"/>
  <c r="S2113" i="1"/>
  <c r="U2113" i="1" s="1"/>
  <c r="S2809" i="1"/>
  <c r="U2809" i="1" s="1"/>
  <c r="S3333" i="1"/>
  <c r="U3333" i="1" s="1"/>
  <c r="S27" i="1"/>
  <c r="U27" i="1" s="1"/>
  <c r="S358" i="1"/>
  <c r="U358" i="1" s="1"/>
  <c r="S1348" i="1"/>
  <c r="U1348" i="1" s="1"/>
  <c r="S316" i="1"/>
  <c r="U316" i="1" s="1"/>
  <c r="S538" i="1"/>
  <c r="U538" i="1" s="1"/>
  <c r="S1349" i="1"/>
  <c r="U1349" i="1" s="1"/>
  <c r="S823" i="1"/>
  <c r="U823" i="1" s="1"/>
  <c r="S2114" i="1"/>
  <c r="U2114" i="1" s="1"/>
  <c r="S2115" i="1"/>
  <c r="U2115" i="1" s="1"/>
  <c r="S2196" i="1"/>
  <c r="U2196" i="1" s="1"/>
  <c r="S3023" i="1"/>
  <c r="U3023" i="1" s="1"/>
  <c r="S317" i="1"/>
  <c r="U317" i="1" s="1"/>
  <c r="S44" i="1"/>
  <c r="U44" i="1" s="1"/>
  <c r="S2334" i="1"/>
  <c r="U2334" i="1" s="1"/>
  <c r="S2729" i="1"/>
  <c r="U2729" i="1" s="1"/>
  <c r="S380" i="1"/>
  <c r="U380" i="1" s="1"/>
  <c r="S1663" i="1"/>
  <c r="U1663" i="1" s="1"/>
  <c r="S2116" i="1"/>
  <c r="U2116" i="1" s="1"/>
  <c r="S1369" i="1"/>
  <c r="U1369" i="1" s="1"/>
  <c r="S1973" i="1"/>
  <c r="U1973" i="1" s="1"/>
  <c r="S849" i="1"/>
  <c r="U849" i="1" s="1"/>
  <c r="S1957" i="1"/>
  <c r="U1957" i="1" s="1"/>
  <c r="S824" i="1"/>
  <c r="U824" i="1" s="1"/>
  <c r="S318" i="1"/>
  <c r="U318" i="1" s="1"/>
  <c r="S8" i="1"/>
  <c r="U8" i="1" s="1"/>
  <c r="S1664" i="1"/>
  <c r="U1664" i="1" s="1"/>
  <c r="S2335" i="1"/>
  <c r="U2335" i="1" s="1"/>
  <c r="S1350" i="1"/>
  <c r="U1350" i="1" s="1"/>
  <c r="S2117" i="1"/>
  <c r="U2117" i="1" s="1"/>
  <c r="S62" i="1"/>
  <c r="U62" i="1" s="1"/>
  <c r="S2118" i="1"/>
  <c r="U2118" i="1" s="1"/>
  <c r="S333" i="1"/>
  <c r="U333" i="1" s="1"/>
  <c r="S418" i="1"/>
  <c r="U418" i="1" s="1"/>
  <c r="S1394" i="1"/>
  <c r="U1394" i="1" s="1"/>
  <c r="S825" i="1"/>
  <c r="U825" i="1" s="1"/>
  <c r="S1958" i="1"/>
  <c r="U1958" i="1" s="1"/>
  <c r="S2730" i="1"/>
  <c r="U2730" i="1" s="1"/>
  <c r="S1188" i="1"/>
  <c r="U1188" i="1" s="1"/>
  <c r="S1959" i="1"/>
  <c r="U1959" i="1" s="1"/>
  <c r="S1960" i="1"/>
  <c r="U1960" i="1" s="1"/>
  <c r="S1961" i="1"/>
  <c r="U1961" i="1" s="1"/>
  <c r="S382" i="1"/>
  <c r="U382" i="1" s="1"/>
  <c r="S1665" i="1"/>
  <c r="U1665" i="1" s="1"/>
  <c r="S826" i="1"/>
  <c r="U826" i="1" s="1"/>
  <c r="S3340" i="1"/>
  <c r="U3340" i="1" s="1"/>
  <c r="S2119" i="1"/>
  <c r="U2119" i="1" s="1"/>
  <c r="S827" i="1"/>
  <c r="U827" i="1" s="1"/>
  <c r="S1962" i="1"/>
  <c r="U1962" i="1" s="1"/>
  <c r="S2120" i="1"/>
  <c r="U2120" i="1" s="1"/>
  <c r="S2121" i="1"/>
  <c r="U2121" i="1" s="1"/>
  <c r="S2336" i="1"/>
  <c r="U2336" i="1" s="1"/>
  <c r="S1666" i="1"/>
  <c r="U166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04" i="1"/>
  <c r="U3704" i="1" s="1"/>
  <c r="S399" i="1"/>
  <c r="U399" i="1" s="1"/>
  <c r="S319" i="1"/>
  <c r="U319" i="1" s="1"/>
  <c r="S320" i="1"/>
  <c r="U320" i="1" s="1"/>
  <c r="S93" i="1"/>
  <c r="U93" i="1" s="1"/>
  <c r="S1667" i="1"/>
  <c r="U1667" i="1" s="1"/>
  <c r="S1351" i="1"/>
  <c r="U1351" i="1" s="1"/>
  <c r="S2731" i="1"/>
  <c r="U2731" i="1" s="1"/>
  <c r="S2732" i="1"/>
  <c r="U2732" i="1" s="1"/>
  <c r="S1668" i="1"/>
  <c r="U1668" i="1" s="1"/>
  <c r="S1352" i="1"/>
  <c r="U1352" i="1" s="1"/>
  <c r="S2122" i="1"/>
  <c r="U2122" i="1" s="1"/>
  <c r="S63" i="1"/>
  <c r="U63" i="1" s="1"/>
  <c r="S2163" i="1"/>
  <c r="U2163" i="1" s="1"/>
  <c r="S3168" i="1"/>
  <c r="U3168" i="1" s="1"/>
  <c r="S48" i="1"/>
  <c r="U48" i="1" s="1"/>
  <c r="S419" i="1"/>
  <c r="U419" i="1" s="1"/>
  <c r="S360" i="1"/>
  <c r="U360" i="1" s="1"/>
  <c r="S1036" i="1"/>
  <c r="U1036" i="1" s="1"/>
  <c r="S2164" i="1"/>
  <c r="U2164" i="1" s="1"/>
  <c r="S828" i="1"/>
  <c r="U828" i="1" s="1"/>
  <c r="S829" i="1"/>
  <c r="U829" i="1" s="1"/>
  <c r="S47" i="1"/>
  <c r="U47" i="1" s="1"/>
  <c r="S2246" i="1"/>
  <c r="U2246" i="1" s="1"/>
  <c r="S2165" i="1"/>
  <c r="U2165" i="1" s="1"/>
  <c r="S2337" i="1"/>
  <c r="U2337" i="1" s="1"/>
  <c r="S2466" i="1"/>
  <c r="U2466" i="1" s="1"/>
  <c r="S16" i="1"/>
  <c r="U16" i="1" s="1"/>
  <c r="S420" i="1"/>
  <c r="U420" i="1" s="1"/>
  <c r="S3373" i="1"/>
  <c r="U3373" i="1" s="1"/>
  <c r="S1669" i="1"/>
  <c r="U1669" i="1" s="1"/>
  <c r="S1670" i="1"/>
  <c r="U1670" i="1" s="1"/>
  <c r="S2166" i="1"/>
  <c r="U2166" i="1" s="1"/>
  <c r="S830" i="1"/>
  <c r="U830" i="1" s="1"/>
  <c r="S2167" i="1"/>
  <c r="U2167" i="1" s="1"/>
  <c r="S2247" i="1"/>
  <c r="U2247" i="1" s="1"/>
  <c r="S400" i="1"/>
  <c r="U400" i="1" s="1"/>
  <c r="S2733" i="1"/>
  <c r="U2733" i="1" s="1"/>
  <c r="S110" i="1"/>
  <c r="U110" i="1" s="1"/>
  <c r="S2734" i="1"/>
  <c r="U2734" i="1" s="1"/>
  <c r="S2168" i="1"/>
  <c r="U2168" i="1" s="1"/>
  <c r="S2169" i="1"/>
  <c r="U2169" i="1" s="1"/>
  <c r="S1353" i="1"/>
  <c r="U1353" i="1" s="1"/>
  <c r="S3705" i="1"/>
  <c r="U3705" i="1" s="1"/>
  <c r="S831" i="1"/>
  <c r="U831" i="1" s="1"/>
  <c r="S98" i="1"/>
  <c r="U98" i="1" s="1"/>
  <c r="S2248" i="1"/>
  <c r="U2248" i="1" s="1"/>
  <c r="S2338" i="1"/>
  <c r="U2338" i="1" s="1"/>
  <c r="S1671" i="1"/>
  <c r="U1671" i="1" s="1"/>
  <c r="S1672" i="1"/>
  <c r="U1672" i="1" s="1"/>
  <c r="S2735" i="1"/>
  <c r="U2735" i="1" s="1"/>
  <c r="S1963" i="1"/>
  <c r="U1963" i="1" s="1"/>
  <c r="S321" i="1"/>
  <c r="U321" i="1" s="1"/>
  <c r="S1354" i="1"/>
  <c r="U1354" i="1" s="1"/>
  <c r="S2170" i="1"/>
  <c r="U2170" i="1" s="1"/>
  <c r="S841" i="1"/>
  <c r="U841" i="1" s="1"/>
  <c r="S94" i="1"/>
  <c r="U94" i="1" s="1"/>
  <c r="S2010" i="1"/>
  <c r="U2010" i="1" s="1"/>
  <c r="S1355" i="1"/>
  <c r="U1355" i="1" s="1"/>
  <c r="S832" i="1"/>
  <c r="U832" i="1" s="1"/>
  <c r="S381" i="1"/>
  <c r="U381" i="1" s="1"/>
  <c r="S833" i="1"/>
  <c r="U833" i="1" s="1"/>
  <c r="S1196" i="1"/>
  <c r="U1196" i="1" s="1"/>
  <c r="S322" i="1"/>
  <c r="U322" i="1" s="1"/>
  <c r="S3024" i="1"/>
  <c r="U3024" i="1" s="1"/>
  <c r="S1673" i="1"/>
  <c r="U1673" i="1" s="1"/>
  <c r="S3334" i="1"/>
  <c r="U3334" i="1" s="1"/>
  <c r="S2249" i="1"/>
  <c r="U2249" i="1" s="1"/>
  <c r="S421" i="1"/>
  <c r="U421" i="1" s="1"/>
  <c r="S2339" i="1"/>
  <c r="U2339" i="1" s="1"/>
  <c r="S323" i="1"/>
  <c r="U323" i="1" s="1"/>
  <c r="S45" i="1"/>
  <c r="U45" i="1" s="1"/>
  <c r="S2188" i="1"/>
  <c r="U2188" i="1" s="1"/>
  <c r="S2736" i="1"/>
  <c r="U2736" i="1" s="1"/>
  <c r="S1356" i="1"/>
  <c r="U1356" i="1" s="1"/>
  <c r="S2467" i="1"/>
  <c r="U2467" i="1" s="1"/>
  <c r="S2446" i="1"/>
  <c r="U2446" i="1" s="1"/>
  <c r="S95" i="1"/>
  <c r="U95" i="1" s="1"/>
  <c r="S528" i="1"/>
  <c r="U528" i="1" s="1"/>
  <c r="S1674" i="1"/>
  <c r="U16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737" i="1"/>
  <c r="U2737" i="1" s="1"/>
  <c r="S324" i="1"/>
  <c r="U324" i="1" s="1"/>
  <c r="S2939" i="1"/>
  <c r="U2939" i="1" s="1"/>
  <c r="S834" i="1"/>
  <c r="U834" i="1" s="1"/>
  <c r="S325" i="1"/>
  <c r="U325" i="1" s="1"/>
  <c r="S2738" i="1"/>
  <c r="U2738" i="1" s="1"/>
  <c r="S1964" i="1"/>
  <c r="U1964" i="1" s="1"/>
  <c r="S334" i="1"/>
  <c r="U334" i="1" s="1"/>
  <c r="S2468" i="1"/>
  <c r="U2468" i="1" s="1"/>
  <c r="S2250" i="1"/>
  <c r="U2250" i="1" s="1"/>
  <c r="S1357" i="1"/>
  <c r="U1357" i="1" s="1"/>
  <c r="S2340" i="1"/>
  <c r="U2340" i="1" s="1"/>
  <c r="S2739" i="1"/>
  <c r="U2739" i="1" s="1"/>
  <c r="S326" i="1"/>
  <c r="U326" i="1" s="1"/>
  <c r="S1189" i="1"/>
  <c r="U1189" i="1" s="1"/>
  <c r="S2740" i="1"/>
  <c r="U2740" i="1" s="1"/>
  <c r="S1358" i="1"/>
  <c r="U1358" i="1" s="1"/>
  <c r="S2995" i="1"/>
  <c r="U2995" i="1" s="1"/>
  <c r="S3335" i="1"/>
  <c r="U3335" i="1" s="1"/>
  <c r="S1675" i="1"/>
  <c r="U1675" i="1" s="1"/>
  <c r="S2341" i="1"/>
  <c r="U2341" i="1" s="1"/>
  <c r="S850" i="1"/>
  <c r="U850" i="1" s="1"/>
  <c r="S1676" i="1"/>
  <c r="U1676" i="1" s="1"/>
  <c r="S835" i="1"/>
  <c r="U835" i="1" s="1"/>
  <c r="S2741" i="1"/>
  <c r="U2741" i="1" s="1"/>
  <c r="S2742" i="1"/>
  <c r="U2742" i="1" s="1"/>
  <c r="S1965" i="1"/>
  <c r="U1965" i="1" s="1"/>
  <c r="S1677" i="1"/>
  <c r="U1677" i="1" s="1"/>
  <c r="S3169" i="1"/>
  <c r="U3169" i="1" s="1"/>
  <c r="S1678" i="1"/>
  <c r="U1678" i="1" s="1"/>
  <c r="S1825" i="1"/>
  <c r="U1825" i="1" s="1"/>
  <c r="S3456" i="1"/>
  <c r="U3456" i="1" s="1"/>
  <c r="S1966" i="1"/>
  <c r="U1966" i="1" s="1"/>
  <c r="S2469" i="1"/>
  <c r="U2469" i="1" s="1"/>
  <c r="S1679" i="1"/>
  <c r="U1679" i="1" s="1"/>
  <c r="S1037" i="1"/>
  <c r="U1037" i="1" s="1"/>
  <c r="S836" i="1"/>
  <c r="U836" i="1" s="1"/>
  <c r="S1680" i="1"/>
  <c r="U1680" i="1" s="1"/>
  <c r="S2940" i="1"/>
  <c r="U294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837" i="1"/>
  <c r="U837" i="1" s="1"/>
  <c r="S1681" i="1"/>
  <c r="U1681" i="1" s="1"/>
  <c r="S1359" i="1"/>
  <c r="U1359" i="1" s="1"/>
  <c r="S64" i="1"/>
  <c r="U64" i="1" s="1"/>
  <c r="S1682" i="1"/>
  <c r="U1682" i="1" s="1"/>
  <c r="S1750" i="1"/>
  <c r="U1750" i="1" s="1"/>
  <c r="S1360" i="1"/>
  <c r="U1360" i="1" s="1"/>
  <c r="S838" i="1"/>
  <c r="U838" i="1" s="1"/>
  <c r="S1361" i="1"/>
  <c r="U1361" i="1" s="1"/>
  <c r="S1743" i="1"/>
  <c r="U1743" i="1" s="1"/>
  <c r="S65" i="1"/>
  <c r="U65" i="1" s="1"/>
  <c r="S839" i="1"/>
  <c r="U839" i="1" s="1"/>
  <c r="S96" i="1"/>
  <c r="U96" i="1" s="1"/>
  <c r="S2251" i="1"/>
  <c r="U2251" i="1" s="1"/>
  <c r="S2783" i="1"/>
  <c r="U2783" i="1" s="1"/>
  <c r="S1967" i="1"/>
  <c r="U1967" i="1" s="1"/>
  <c r="S66" i="1"/>
  <c r="U66" i="1" s="1"/>
  <c r="S2784" i="1"/>
  <c r="U2784" i="1" s="1"/>
  <c r="S359" i="1"/>
  <c r="U359" i="1" s="1"/>
  <c r="S2171" i="1"/>
  <c r="U2171" i="1" s="1"/>
  <c r="S2785" i="1"/>
  <c r="U2785" i="1" s="1"/>
  <c r="S327" i="1"/>
  <c r="U327" i="1" s="1"/>
  <c r="S28" i="1"/>
  <c r="U28" i="1" s="1"/>
  <c r="S328" i="1"/>
  <c r="U328" i="1" s="1"/>
  <c r="S1038" i="1"/>
  <c r="U1038" i="1" s="1"/>
  <c r="S1039" i="1"/>
  <c r="U1039" i="1" s="1"/>
  <c r="S2172" i="1"/>
  <c r="U2172" i="1" s="1"/>
  <c r="S46" i="1"/>
  <c r="U46" i="1" s="1"/>
  <c r="S522" i="1"/>
  <c r="U522" i="1" s="1"/>
  <c r="S1744" i="1"/>
  <c r="U1744" i="1" s="1"/>
  <c r="S3827" i="1"/>
  <c r="U3827" i="1" s="1"/>
  <c r="S1745" i="1"/>
  <c r="U1745" i="1" s="1"/>
  <c r="S4" i="1"/>
  <c r="U4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175" i="1"/>
  <c r="U3175" i="1" s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E4" i="8" s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E6" i="8" s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E5" i="8" s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E2" i="8" s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E3" i="8" s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337" i="1"/>
  <c r="O3175" i="1"/>
  <c r="E9" i="14" l="1"/>
  <c r="F9" i="14" s="1"/>
  <c r="E8" i="14"/>
  <c r="F8" i="14" s="1"/>
  <c r="E13" i="14"/>
  <c r="G13" i="14" s="1"/>
  <c r="E12" i="14"/>
  <c r="G12" i="14" s="1"/>
  <c r="E11" i="14"/>
  <c r="G11" i="14" s="1"/>
  <c r="E4" i="14"/>
  <c r="E10" i="14"/>
  <c r="G10" i="14" s="1"/>
  <c r="E3" i="14"/>
  <c r="E2" i="14"/>
  <c r="F3" i="14" l="1"/>
  <c r="G3" i="14"/>
  <c r="G2" i="14"/>
  <c r="F2" i="14"/>
  <c r="G9" i="14"/>
  <c r="G8" i="14"/>
  <c r="F13" i="14"/>
  <c r="F12" i="14"/>
  <c r="F11" i="14"/>
  <c r="F10" i="14"/>
</calcChain>
</file>

<file path=xl/sharedStrings.xml><?xml version="1.0" encoding="utf-8"?>
<sst xmlns="http://schemas.openxmlformats.org/spreadsheetml/2006/main" count="38400" uniqueCount="8416">
  <si>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</si>
  <si>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</si>
  <si>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</si>
  <si>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</si>
  <si>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</si>
  <si>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</si>
  <si>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</si>
  <si>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</si>
  <si>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</si>
  <si>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</si>
  <si>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</si>
  <si>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</si>
  <si>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</si>
  <si>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</si>
  <si>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</si>
  <si>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</si>
  <si>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</si>
  <si>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</si>
  <si>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</si>
  <si>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</si>
  <si>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</si>
  <si>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</si>
  <si>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</si>
  <si>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</si>
  <si>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</si>
  <si>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</si>
  <si>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</si>
  <si>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</si>
  <si>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</si>
  <si>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</si>
  <si>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</si>
  <si>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</si>
  <si>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</si>
  <si>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</si>
  <si>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</si>
  <si>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</si>
  <si>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</si>
  <si>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</si>
  <si>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</si>
  <si>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</si>
  <si>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</si>
  <si>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</si>
  <si>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</si>
  <si>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</si>
  <si>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</si>
  <si>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</si>
  <si>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</si>
  <si>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</si>
  <si>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</si>
  <si>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</si>
  <si>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</si>
  <si>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</si>
  <si>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</si>
  <si>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</si>
  <si>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</si>
  <si>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</si>
  <si>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</si>
  <si>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</si>
  <si>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</si>
  <si>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</si>
  <si>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</si>
  <si>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</si>
  <si>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</si>
  <si>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</si>
  <si>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</si>
  <si>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</si>
  <si>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</si>
  <si>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</si>
  <si>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</si>
  <si>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</si>
  <si>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</si>
  <si>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</si>
  <si>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</si>
  <si>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</si>
  <si>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</si>
  <si>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</si>
  <si>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</si>
  <si>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</si>
  <si>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</si>
  <si>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</si>
  <si>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</si>
  <si>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</si>
  <si>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</si>
  <si>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</si>
  <si>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</si>
  <si>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</si>
  <si>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</si>
  <si>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</si>
  <si>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</si>
  <si>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</si>
  <si>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</si>
  <si>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</si>
  <si>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</si>
  <si>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</si>
  <si>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</si>
  <si>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</si>
  <si>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</si>
  <si>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</si>
  <si>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</si>
  <si>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</si>
  <si>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</si>
  <si>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</si>
  <si>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</si>
  <si>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</si>
  <si>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</si>
  <si>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</si>
  <si>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</si>
  <si>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</si>
  <si>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</si>
  <si>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</si>
  <si>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</si>
  <si>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</si>
  <si>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</si>
  <si>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</si>
  <si>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</si>
  <si>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</si>
  <si>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</si>
  <si>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</si>
  <si>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</si>
  <si>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</si>
  <si>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</si>
  <si>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</si>
  <si>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</si>
  <si>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</si>
  <si>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</si>
  <si>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</si>
  <si>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</si>
  <si>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</si>
  <si>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</si>
  <si>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</si>
  <si>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</si>
  <si>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</si>
  <si>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</si>
  <si>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</si>
  <si>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</si>
  <si>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</si>
  <si>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</si>
  <si>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</si>
  <si>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</si>
  <si>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</si>
  <si>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</si>
  <si>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</si>
  <si>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</si>
  <si>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</si>
  <si>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</si>
  <si>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</si>
  <si>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</si>
  <si>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</si>
  <si>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</si>
  <si>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</si>
  <si>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</si>
  <si>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</si>
  <si>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</si>
  <si>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</si>
  <si>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</si>
  <si>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</si>
  <si>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</si>
  <si>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</si>
  <si>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</si>
  <si>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</si>
  <si>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</si>
  <si>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</si>
  <si>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</si>
  <si>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</si>
  <si>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</si>
  <si>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</si>
  <si>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</si>
  <si>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</si>
  <si>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</si>
  <si>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</si>
  <si>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</si>
  <si>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</si>
  <si>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</si>
  <si>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</si>
  <si>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</si>
  <si>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</si>
  <si>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</si>
  <si>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</si>
  <si>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</si>
  <si>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</si>
  <si>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</si>
  <si>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</si>
  <si>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</si>
  <si>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</si>
  <si>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</si>
  <si>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</si>
  <si>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</si>
  <si>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</si>
  <si>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</si>
  <si>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</si>
  <si>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</si>
  <si>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</si>
  <si>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</si>
  <si>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</si>
  <si>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</si>
  <si>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</si>
  <si>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</si>
  <si>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</si>
  <si>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</si>
  <si>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</si>
  <si>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</si>
  <si>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</si>
  <si>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</si>
  <si>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</si>
  <si>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</si>
  <si>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</si>
  <si>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</si>
  <si>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</si>
  <si>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</si>
  <si>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</si>
  <si>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</si>
  <si>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</si>
  <si>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</si>
  <si>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</si>
  <si>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</si>
  <si>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</si>
  <si>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</si>
  <si>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</si>
  <si>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</si>
  <si>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</si>
  <si>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</si>
  <si>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</si>
  <si>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</si>
  <si>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</si>
  <si>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</si>
  <si>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</si>
  <si>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</si>
  <si>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</si>
  <si>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</si>
  <si>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</si>
  <si>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</si>
  <si>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</si>
  <si>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</si>
  <si>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</si>
  <si>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</si>
  <si>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</si>
  <si>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</si>
  <si>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</si>
  <si>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</si>
  <si>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</si>
  <si>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</si>
  <si>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</si>
  <si>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</si>
  <si>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</si>
  <si>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</si>
  <si>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</si>
  <si>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</si>
  <si>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</si>
  <si>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</si>
  <si>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</si>
  <si>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</si>
  <si>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</si>
  <si>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</si>
  <si>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</si>
  <si>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</si>
  <si>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</si>
  <si>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</si>
  <si>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</si>
  <si>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</si>
  <si>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</si>
  <si>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</si>
  <si>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</si>
  <si>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</si>
  <si>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</si>
  <si>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</si>
  <si>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</si>
  <si>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</si>
  <si>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</si>
  <si>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</si>
  <si>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</si>
  <si>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</si>
  <si>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</si>
  <si>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</si>
  <si>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</si>
  <si>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</si>
  <si>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</si>
  <si>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</si>
  <si>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</si>
  <si>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</si>
  <si>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</si>
  <si>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</si>
  <si>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</si>
  <si>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</si>
  <si>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</si>
  <si>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</si>
  <si>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</si>
  <si>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</si>
  <si>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</si>
  <si>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</si>
  <si>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</si>
  <si>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</si>
  <si>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</si>
  <si>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</si>
  <si>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</si>
  <si>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</si>
  <si>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</si>
  <si>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</si>
  <si>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</si>
  <si>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</si>
  <si>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</si>
  <si>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</si>
  <si>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</si>
  <si>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</si>
  <si>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</si>
  <si>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</si>
  <si>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</si>
  <si>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</si>
  <si>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</si>
  <si>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</si>
  <si>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</si>
  <si>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</si>
  <si>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</si>
  <si>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</si>
  <si>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</si>
  <si>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</si>
  <si>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</si>
  <si>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</si>
  <si>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</si>
  <si>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</si>
  <si>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</si>
  <si>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</si>
  <si>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</si>
  <si>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</si>
  <si>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</si>
  <si>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</si>
  <si>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</si>
  <si>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</si>
  <si>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</si>
  <si>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</si>
  <si>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</si>
  <si>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</si>
  <si>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</si>
  <si>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</si>
  <si>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</si>
  <si>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</si>
  <si>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</si>
  <si>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</si>
  <si>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</si>
  <si>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</si>
  <si>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</si>
  <si>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</si>
  <si>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</si>
  <si>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</si>
  <si>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</si>
  <si>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</si>
  <si>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</si>
  <si>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</si>
  <si>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</si>
  <si>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</si>
  <si>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</si>
  <si>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</si>
  <si>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</si>
  <si>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</si>
  <si>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</si>
  <si>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</si>
  <si>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</si>
  <si>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</si>
  <si>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</si>
  <si>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</si>
  <si>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</si>
  <si>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</si>
  <si>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</si>
  <si>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</si>
  <si>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</si>
  <si>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</si>
  <si>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</si>
  <si>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</si>
  <si>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</si>
  <si>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</si>
  <si>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</si>
  <si>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</si>
  <si>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</si>
  <si>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</si>
  <si>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</si>
  <si>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</si>
  <si>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</si>
  <si>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</si>
  <si>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</si>
  <si>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</si>
  <si>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</si>
  <si>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</si>
  <si>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</si>
  <si>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</si>
  <si>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</si>
  <si>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</si>
  <si>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</si>
  <si>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</si>
  <si>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</si>
  <si>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</si>
  <si>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</si>
  <si>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</si>
  <si>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</si>
  <si>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</si>
  <si>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</si>
  <si>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</si>
  <si>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</si>
  <si>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</si>
  <si>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</si>
  <si>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</si>
  <si>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</si>
  <si>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</si>
  <si>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</si>
  <si>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</si>
  <si>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</si>
  <si>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</si>
  <si>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</si>
  <si>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</si>
  <si>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</si>
  <si>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</si>
  <si>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</si>
  <si>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</si>
  <si>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</si>
  <si>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</si>
  <si>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</si>
  <si>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</si>
  <si>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</si>
  <si>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</si>
  <si>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</si>
  <si>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</si>
  <si>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</si>
  <si>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</si>
  <si>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</si>
  <si>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</si>
  <si>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</si>
  <si>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</si>
  <si>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</si>
  <si>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</si>
  <si>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</si>
  <si>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</si>
  <si>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</si>
  <si>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</si>
  <si>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</si>
  <si>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</si>
  <si>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</si>
  <si>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</si>
  <si>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</si>
  <si>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</si>
  <si>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</si>
  <si>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</si>
  <si>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</si>
  <si>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</si>
  <si>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</si>
  <si>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</si>
  <si>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</si>
  <si>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</si>
  <si>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</si>
  <si>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</si>
  <si>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</si>
  <si>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</si>
  <si>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</si>
  <si>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</si>
  <si>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</si>
  <si>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</si>
  <si>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</si>
  <si>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</si>
  <si>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</si>
  <si>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</si>
  <si>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</si>
  <si>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</si>
  <si>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</si>
  <si>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</si>
  <si>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</si>
  <si>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</si>
  <si>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</si>
  <si>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</si>
  <si>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</si>
  <si>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</si>
  <si>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</si>
  <si>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</si>
  <si>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</si>
  <si>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</si>
  <si>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</si>
  <si>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</si>
  <si>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</si>
  <si>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</si>
  <si>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</si>
  <si>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</si>
  <si>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</si>
  <si>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</si>
  <si>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</si>
  <si>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</si>
  <si>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</si>
  <si>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</si>
  <si>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</si>
  <si>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</si>
  <si>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</si>
  <si>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</si>
  <si>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</si>
  <si>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</si>
  <si>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</si>
  <si>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</si>
  <si>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</si>
  <si>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</si>
  <si>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</si>
  <si>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</si>
  <si>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</si>
  <si>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</si>
  <si>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</si>
  <si>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</si>
  <si>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</si>
  <si>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</si>
  <si>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</si>
  <si>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</si>
  <si>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</si>
  <si>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</si>
  <si>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</si>
  <si>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</si>
  <si>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</si>
  <si>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</si>
  <si>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</si>
  <si>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</si>
  <si>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</si>
  <si>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</si>
  <si>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</si>
  <si>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</si>
  <si>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</si>
  <si>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</si>
  <si>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</si>
  <si>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</si>
  <si>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</si>
  <si>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</si>
  <si>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</si>
  <si>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</si>
  <si>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</si>
  <si>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</si>
  <si>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</si>
  <si>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</si>
  <si>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</si>
  <si>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</si>
  <si>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</si>
  <si>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</si>
  <si>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</si>
  <si>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</si>
  <si>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</si>
  <si>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</si>
  <si>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</si>
  <si>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</si>
  <si>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</si>
  <si>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</si>
  <si>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</si>
  <si>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</si>
  <si>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</si>
  <si>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</si>
  <si>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</si>
  <si>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</si>
  <si>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</si>
  <si>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</si>
  <si>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</si>
  <si>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</si>
  <si>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</si>
  <si>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</si>
  <si>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</si>
  <si>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</si>
  <si>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</si>
  <si>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</si>
  <si>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</si>
  <si>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</si>
  <si>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</si>
  <si>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</si>
  <si>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</si>
  <si>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</si>
  <si>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</si>
  <si>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</si>
  <si>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</si>
  <si>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</si>
  <si>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</si>
  <si>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</si>
  <si>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</si>
  <si>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</si>
  <si>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</si>
  <si>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</si>
  <si>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</si>
  <si>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</si>
  <si>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</si>
  <si>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</si>
  <si>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</si>
  <si>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</si>
  <si>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</si>
  <si>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</si>
  <si>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</si>
  <si>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</si>
  <si>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</si>
  <si>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</si>
  <si>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</si>
  <si>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</si>
  <si>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</si>
  <si>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</si>
  <si>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</si>
  <si>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</si>
  <si>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</si>
  <si>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</si>
  <si>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</si>
  <si>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</si>
  <si>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</si>
  <si>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</si>
  <si>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</si>
  <si>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</si>
  <si>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</si>
  <si>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</si>
  <si>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</si>
  <si>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</si>
  <si>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</si>
  <si>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</si>
  <si>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</si>
  <si>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</si>
  <si>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</si>
  <si>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</si>
  <si>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</si>
  <si>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</si>
  <si>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</si>
  <si>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</si>
  <si>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</si>
  <si>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</si>
  <si>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</si>
  <si>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</si>
  <si>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</si>
  <si>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</si>
  <si>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</si>
  <si>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</si>
  <si>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</si>
  <si>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</si>
  <si>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</si>
  <si>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</si>
  <si>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</si>
  <si>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</si>
  <si>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</si>
  <si>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</si>
  <si>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</si>
  <si>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</si>
  <si>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</si>
  <si>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</si>
  <si>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</si>
  <si>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</si>
  <si>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</si>
  <si>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</si>
  <si>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</si>
  <si>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</si>
  <si>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</si>
  <si>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</si>
  <si>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</si>
  <si>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</si>
  <si>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</si>
  <si>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</si>
  <si>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</si>
  <si>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</si>
  <si>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</si>
  <si>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</si>
  <si>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</si>
  <si>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</si>
  <si>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</si>
  <si>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</si>
  <si>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</si>
  <si>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</si>
  <si>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</si>
  <si>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</si>
  <si>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</si>
  <si>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</si>
  <si>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</si>
  <si>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</si>
  <si>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</si>
  <si>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</si>
  <si>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</si>
  <si>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</si>
  <si>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</si>
  <si>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</si>
  <si>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</si>
  <si>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</si>
  <si>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</si>
  <si>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</si>
  <si>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</si>
  <si>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</si>
  <si>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</si>
  <si>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</si>
  <si>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</si>
  <si>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</si>
  <si>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</si>
  <si>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</si>
  <si>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</si>
  <si>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</si>
  <si>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</si>
  <si>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</si>
  <si>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</si>
  <si>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</si>
  <si>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</si>
  <si>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</si>
  <si>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</si>
  <si>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</si>
  <si>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</si>
  <si>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</si>
  <si>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</si>
  <si>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</si>
  <si>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</si>
  <si>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</si>
  <si>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</si>
  <si>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</si>
  <si>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</si>
  <si>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</si>
  <si>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</si>
  <si>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</si>
  <si>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</si>
  <si>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</si>
  <si>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</si>
  <si>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</si>
  <si>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</si>
  <si>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</si>
  <si>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</si>
  <si>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</si>
  <si>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</si>
  <si>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</si>
  <si>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</si>
  <si>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</si>
  <si>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</si>
  <si>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</si>
  <si>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</si>
  <si>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</si>
  <si>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</si>
  <si>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</si>
  <si>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</si>
  <si>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</si>
  <si>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</si>
  <si>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</si>
  <si>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</si>
  <si>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</si>
  <si>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</si>
  <si>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</si>
  <si>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</si>
  <si>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</si>
  <si>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</si>
  <si>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</si>
  <si>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</si>
  <si>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</si>
  <si>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</si>
  <si>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</si>
  <si>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</si>
  <si>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</si>
  <si>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</si>
  <si>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</si>
  <si>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</si>
  <si>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</si>
  <si>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</si>
  <si>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</si>
  <si>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</si>
  <si>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</si>
  <si>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</si>
  <si>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</si>
  <si>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</si>
  <si>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</si>
  <si>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</si>
  <si>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</si>
  <si>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</si>
  <si>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</si>
  <si>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</si>
  <si>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</si>
  <si>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</si>
  <si>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</si>
  <si>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</si>
  <si>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</si>
  <si>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</si>
  <si>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</si>
  <si>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</si>
  <si>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</si>
  <si>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</si>
  <si>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</si>
  <si>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</si>
  <si>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</si>
  <si>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</si>
  <si>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</si>
  <si>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</si>
  <si>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</si>
  <si>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</si>
  <si>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</si>
  <si>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</si>
  <si>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</si>
  <si>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</si>
  <si>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</si>
  <si>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</si>
  <si>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</si>
  <si>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</si>
  <si>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</si>
  <si>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</si>
  <si>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</si>
  <si>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</si>
  <si>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</si>
  <si>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</si>
  <si>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</si>
  <si>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</si>
  <si>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</si>
  <si>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</si>
  <si>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</si>
  <si>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</si>
  <si>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</si>
  <si>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</si>
  <si>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</si>
  <si>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</si>
  <si>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</si>
  <si>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</si>
  <si>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</si>
  <si>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</si>
  <si>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</si>
  <si>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</si>
  <si>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</si>
  <si>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</si>
  <si>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</si>
  <si>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</si>
  <si>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</si>
  <si>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</si>
  <si>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</si>
  <si>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</si>
  <si>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</si>
  <si>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</si>
  <si>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</si>
  <si>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</si>
  <si>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</si>
  <si>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</si>
  <si>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</si>
  <si>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</si>
  <si>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</si>
  <si>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</si>
  <si>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</si>
  <si>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</si>
  <si>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</si>
  <si>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</si>
  <si>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</si>
  <si>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</si>
  <si>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</si>
  <si>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</si>
  <si>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</si>
  <si>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</si>
  <si>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</si>
  <si>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</si>
  <si>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</si>
  <si>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</si>
  <si>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</si>
  <si>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</si>
  <si>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</si>
  <si>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</si>
  <si>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</si>
  <si>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</si>
  <si>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</si>
  <si>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</si>
  <si>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</si>
  <si>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</si>
  <si>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</si>
  <si>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</si>
  <si>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</si>
  <si>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</si>
  <si>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</si>
  <si>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</si>
  <si>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</si>
  <si>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</si>
  <si>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</si>
  <si>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</si>
  <si>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</si>
  <si>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</si>
  <si>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</si>
  <si>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</si>
  <si>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</si>
  <si>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</si>
  <si>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</si>
  <si>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</si>
  <si>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</si>
  <si>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</si>
  <si>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</si>
  <si>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</si>
  <si>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</si>
  <si>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</si>
  <si>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</si>
  <si>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</si>
  <si>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</si>
  <si>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</si>
  <si>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</si>
  <si>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</si>
  <si>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</si>
  <si>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</si>
  <si>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</si>
  <si>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</si>
  <si>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</si>
  <si>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</si>
  <si>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</si>
  <si>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</si>
  <si>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</si>
  <si>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</si>
  <si>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</si>
  <si>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</si>
  <si>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</si>
  <si>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</si>
  <si>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</si>
  <si>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</si>
  <si>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</si>
  <si>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</si>
  <si>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</si>
  <si>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</si>
  <si>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</si>
  <si>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</si>
  <si>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</si>
  <si>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</si>
  <si>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</si>
  <si>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</si>
  <si>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</si>
  <si>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</si>
  <si>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</si>
  <si>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</si>
  <si>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</si>
  <si>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</si>
  <si>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</si>
  <si>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</si>
  <si>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</si>
  <si>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</si>
  <si>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</si>
  <si>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</si>
  <si>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</si>
  <si>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</si>
  <si>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</si>
  <si>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</si>
  <si>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</si>
  <si>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</si>
  <si>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</si>
  <si>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</si>
  <si>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</si>
  <si>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</si>
  <si>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</si>
  <si>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</si>
  <si>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</si>
  <si>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</si>
  <si>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</si>
  <si>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</si>
  <si>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</si>
  <si>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</si>
  <si>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</si>
  <si>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</si>
  <si>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</si>
  <si>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</si>
  <si>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</si>
  <si>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</si>
  <si>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</si>
  <si>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</si>
  <si>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</si>
  <si>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</si>
  <si>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</si>
  <si>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</si>
  <si>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</si>
  <si>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</si>
  <si>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</si>
  <si>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</si>
  <si>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</si>
  <si>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</si>
  <si>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</si>
  <si>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</si>
  <si>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</si>
  <si>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</si>
  <si>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</si>
  <si>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</si>
  <si>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</si>
  <si>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</si>
  <si>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</si>
  <si>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</si>
  <si>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</si>
  <si>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</si>
  <si>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</si>
  <si>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</si>
  <si>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</si>
  <si>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</si>
  <si>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</si>
  <si>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</si>
  <si>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</si>
  <si>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</si>
  <si>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</si>
  <si>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</si>
  <si>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</si>
  <si>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</si>
  <si>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</si>
  <si>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</si>
  <si>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</si>
  <si>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</si>
  <si>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</si>
  <si>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</si>
  <si>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</si>
  <si>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</si>
  <si>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</si>
  <si>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</si>
  <si>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</si>
  <si>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</si>
  <si>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</si>
  <si>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</si>
  <si>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</si>
  <si>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</si>
  <si>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</si>
  <si>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</si>
  <si>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</si>
  <si>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</si>
  <si>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</si>
  <si>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</si>
  <si>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</si>
  <si>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</si>
  <si>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</si>
  <si>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</si>
  <si>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</si>
  <si>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</si>
  <si>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</si>
  <si>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</si>
  <si>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</si>
  <si>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</si>
  <si>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</si>
  <si>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</si>
  <si>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</si>
  <si>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</si>
  <si>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</si>
  <si>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</si>
  <si>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</si>
  <si>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</si>
  <si>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</si>
  <si>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</si>
  <si>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</si>
  <si>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</si>
  <si>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</si>
  <si>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</si>
  <si>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</si>
  <si>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</si>
  <si>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</si>
  <si>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</si>
  <si>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</si>
  <si>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</si>
  <si>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</si>
  <si>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</si>
  <si>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</si>
  <si>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</si>
  <si>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</si>
  <si>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</si>
  <si>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</si>
  <si>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</si>
  <si>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</si>
  <si>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</si>
  <si>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</si>
  <si>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</si>
  <si>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</si>
  <si>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</si>
  <si>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</si>
  <si>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</si>
  <si>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</si>
  <si>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</si>
  <si>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</si>
  <si>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</si>
  <si>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</si>
  <si>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</si>
  <si>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</si>
  <si>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</si>
  <si>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</si>
  <si>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</si>
  <si>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</si>
  <si>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</si>
  <si>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</si>
  <si>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</si>
  <si>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</si>
  <si>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</si>
  <si>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</si>
  <si>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</si>
  <si>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</si>
  <si>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</si>
  <si>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</si>
  <si>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</si>
  <si>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</si>
  <si>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</si>
  <si>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</si>
  <si>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</si>
  <si>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</si>
  <si>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</si>
  <si>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</si>
  <si>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</si>
  <si>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</si>
  <si>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</si>
  <si>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</si>
  <si>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</si>
  <si>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</si>
  <si>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</si>
  <si>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</si>
  <si>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</si>
  <si>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</si>
  <si>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</si>
  <si>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</si>
  <si>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</si>
  <si>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</si>
  <si>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</si>
  <si>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</si>
  <si>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</si>
  <si>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</si>
  <si>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</si>
  <si>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</si>
  <si>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</si>
  <si>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</si>
  <si>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</si>
  <si>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</si>
  <si>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</si>
  <si>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</si>
  <si>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</si>
  <si>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</si>
  <si>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</si>
  <si>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</si>
  <si>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</si>
  <si>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</si>
  <si>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</si>
  <si>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</si>
  <si>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</si>
  <si>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</si>
  <si>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</si>
  <si>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</si>
  <si>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</si>
  <si>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</si>
  <si>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</si>
  <si>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</si>
  <si>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</si>
  <si>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</si>
  <si>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</si>
  <si>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</si>
  <si>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</si>
  <si>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</si>
  <si>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</si>
  <si>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</si>
  <si>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</si>
  <si>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</si>
  <si>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</si>
  <si>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</si>
  <si>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</si>
  <si>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</si>
  <si>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</si>
  <si>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</si>
  <si>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</si>
  <si>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</si>
  <si>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</si>
  <si>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</si>
  <si>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</si>
  <si>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</si>
  <si>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</si>
  <si>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</si>
  <si>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</si>
  <si>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</si>
  <si>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</si>
  <si>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</si>
  <si>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</si>
  <si>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</si>
  <si>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</si>
  <si>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</si>
  <si>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</si>
  <si>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</si>
  <si>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</si>
  <si>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</si>
  <si>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</si>
  <si>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</si>
  <si>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</si>
  <si>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</si>
  <si>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</si>
  <si>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</si>
  <si>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</si>
  <si>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</si>
  <si>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</si>
  <si>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</si>
  <si>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</si>
  <si>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</si>
  <si>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</si>
  <si>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</si>
  <si>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</si>
  <si>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</si>
  <si>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</si>
  <si>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</si>
  <si>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</si>
  <si>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</si>
  <si>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</si>
  <si>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</si>
  <si>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</si>
  <si>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</si>
  <si>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</si>
  <si>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</si>
  <si>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</si>
  <si>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</si>
  <si>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</si>
  <si>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</si>
  <si>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</si>
  <si>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</si>
  <si>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</si>
  <si>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</si>
  <si>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</si>
  <si>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</si>
  <si>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</si>
  <si>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</si>
  <si>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</si>
  <si>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</si>
  <si>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</si>
  <si>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</si>
  <si>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</si>
  <si>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</si>
  <si>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</si>
  <si>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</si>
  <si>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</si>
  <si>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</si>
  <si>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</si>
  <si>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</si>
  <si>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</si>
  <si>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</si>
  <si>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</si>
  <si>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</si>
  <si>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</si>
  <si>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</si>
  <si>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</si>
  <si>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</si>
  <si>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</si>
  <si>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</si>
  <si>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</si>
  <si>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</si>
  <si>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</si>
  <si>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</si>
  <si>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</si>
  <si>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</si>
  <si>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</si>
  <si>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</si>
  <si>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</si>
  <si>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</si>
  <si>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</si>
  <si>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</si>
  <si>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</si>
  <si>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</si>
  <si>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</si>
  <si>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</si>
  <si>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</si>
  <si>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</si>
  <si>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</si>
  <si>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</si>
  <si>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</si>
  <si>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</si>
  <si>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</si>
  <si>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</si>
  <si>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</si>
  <si>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</si>
  <si>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</si>
  <si>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</si>
  <si>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</si>
  <si>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</si>
  <si>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</si>
  <si>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</si>
  <si>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</si>
  <si>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</si>
  <si>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</si>
  <si>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</si>
  <si>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</si>
  <si>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</si>
  <si>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</si>
  <si>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</si>
  <si>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</si>
  <si>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</si>
  <si>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</si>
  <si>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</si>
  <si>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</si>
  <si>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</si>
  <si>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</si>
  <si>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</si>
  <si>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</si>
  <si>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</si>
  <si>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</si>
  <si>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</si>
  <si>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</si>
  <si>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</si>
  <si>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</si>
  <si>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</si>
  <si>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</si>
  <si>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</si>
  <si>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</si>
  <si>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</si>
  <si>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</si>
  <si>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</si>
  <si>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</si>
  <si>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</si>
  <si>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</si>
  <si>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</si>
  <si>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</si>
  <si>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</si>
  <si>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</si>
  <si>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</si>
  <si>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</si>
  <si>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</si>
  <si>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</si>
  <si>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</si>
  <si>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</si>
  <si>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</si>
  <si>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</si>
  <si>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</si>
  <si>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</si>
  <si>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</si>
  <si>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</si>
  <si>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</si>
  <si>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</si>
  <si>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</si>
  <si>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</si>
  <si>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</si>
  <si>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</si>
  <si>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</si>
  <si>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</si>
  <si>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</si>
  <si>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</si>
  <si>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</si>
  <si>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</si>
  <si>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</si>
  <si>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</si>
  <si>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</si>
  <si>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</si>
  <si>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</si>
  <si>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</si>
  <si>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</si>
  <si>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</si>
  <si>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</si>
  <si>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</si>
  <si>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</si>
  <si>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</si>
  <si>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</si>
  <si>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</si>
  <si>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</si>
  <si>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</si>
  <si>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</si>
  <si>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</si>
  <si>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</si>
  <si>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</si>
  <si>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</si>
  <si>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</si>
  <si>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</si>
  <si>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</si>
  <si>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</si>
  <si>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</si>
  <si>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</si>
  <si>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</si>
  <si>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</si>
  <si>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</si>
  <si>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</si>
  <si>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</si>
  <si>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</si>
  <si>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</si>
  <si>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</si>
  <si>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</si>
  <si>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</si>
  <si>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</si>
  <si>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</si>
  <si>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</si>
  <si>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</si>
  <si>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</si>
  <si>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</si>
  <si>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</si>
  <si>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</si>
  <si>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</si>
  <si>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</si>
  <si>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</si>
  <si>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</si>
  <si>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</si>
  <si>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</si>
  <si>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</si>
  <si>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</si>
  <si>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</si>
  <si>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</si>
  <si>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</si>
  <si>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</si>
  <si>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</si>
  <si>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</si>
  <si>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</si>
  <si>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</si>
  <si>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</si>
  <si>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</si>
  <si>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</si>
  <si>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</si>
  <si>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</si>
  <si>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</si>
  <si>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</si>
  <si>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</si>
  <si>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</si>
  <si>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</si>
  <si>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</si>
  <si>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</si>
  <si>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</si>
  <si>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</si>
  <si>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</si>
  <si>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</si>
  <si>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</si>
  <si>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</si>
  <si>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</si>
  <si>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</si>
  <si>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</si>
  <si>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</si>
  <si>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</si>
  <si>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</si>
  <si>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</si>
  <si>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</si>
  <si>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</si>
  <si>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</si>
  <si>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</si>
  <si>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</si>
  <si>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</si>
  <si>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</si>
  <si>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</si>
  <si>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</si>
  <si>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</si>
  <si>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</si>
  <si>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</si>
  <si>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</si>
  <si>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</si>
  <si>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</si>
  <si>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</si>
  <si>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</si>
  <si>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</si>
  <si>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</si>
  <si>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</si>
  <si>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</si>
  <si>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</si>
  <si>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</si>
  <si>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</si>
  <si>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</si>
  <si>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</si>
  <si>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</si>
  <si>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</si>
  <si>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</si>
  <si>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</si>
  <si>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</si>
  <si>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</si>
  <si>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</si>
  <si>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</si>
  <si>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</si>
  <si>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</si>
  <si>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</si>
  <si>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</si>
  <si>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</si>
  <si>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</si>
  <si>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</si>
  <si>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</si>
  <si>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</si>
  <si>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</si>
  <si>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</si>
  <si>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</si>
  <si>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</si>
  <si>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</si>
  <si>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</si>
  <si>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</si>
  <si>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</si>
  <si>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</si>
  <si>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</si>
  <si>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</si>
  <si>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</si>
  <si>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</si>
  <si>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</si>
  <si>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</si>
  <si>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</si>
  <si>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</si>
  <si>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</si>
  <si>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</si>
  <si>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</si>
  <si>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</si>
  <si>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</si>
  <si>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</si>
  <si>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</si>
  <si>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</si>
  <si>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</si>
  <si>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</si>
  <si>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</si>
  <si>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</si>
  <si>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</si>
  <si>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</si>
  <si>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</si>
  <si>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</si>
  <si>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</si>
  <si>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</si>
  <si>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</si>
  <si>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</si>
  <si>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</si>
  <si>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</si>
  <si>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</si>
  <si>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</si>
  <si>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</si>
  <si>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</si>
  <si>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</si>
  <si>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</si>
  <si>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</si>
  <si>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</si>
  <si>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</si>
  <si>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</si>
  <si>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</si>
  <si>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</si>
  <si>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</si>
  <si>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</si>
  <si>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</si>
  <si>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</si>
  <si>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</si>
  <si>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</si>
  <si>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</si>
  <si>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</si>
  <si>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</si>
  <si>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</si>
  <si>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</si>
  <si>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</si>
  <si>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</si>
  <si>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</si>
  <si>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</si>
  <si>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</si>
  <si>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</si>
  <si>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</si>
  <si>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</si>
  <si>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</si>
  <si>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</si>
  <si>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</si>
  <si>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</si>
  <si>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</si>
  <si>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</si>
  <si>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</si>
  <si>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</si>
  <si>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</si>
  <si>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</si>
  <si>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</si>
  <si>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</si>
  <si>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</si>
  <si>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</si>
  <si>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</si>
  <si>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</si>
  <si>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</si>
  <si>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</si>
  <si>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</si>
  <si>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</si>
  <si>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</si>
  <si>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</si>
  <si>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</si>
  <si>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</si>
  <si>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</si>
  <si>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</si>
  <si>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</si>
  <si>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</si>
  <si>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</si>
  <si>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</si>
  <si>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</si>
  <si>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</si>
  <si>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</si>
  <si>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</si>
  <si>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</si>
  <si>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</si>
  <si>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</si>
  <si>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</si>
  <si>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</si>
  <si>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</si>
  <si>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</si>
  <si>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</si>
  <si>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</si>
  <si>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</si>
  <si>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</si>
  <si>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</si>
  <si>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</si>
  <si>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</si>
  <si>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</si>
  <si>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</si>
  <si>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</si>
  <si>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</si>
  <si>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</si>
  <si>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</si>
  <si>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</si>
  <si>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</si>
  <si>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</si>
  <si>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</si>
  <si>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</si>
  <si>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</si>
  <si>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</si>
  <si>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</si>
  <si>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</si>
  <si>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</si>
  <si>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</si>
  <si>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</si>
  <si>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</si>
  <si>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</si>
  <si>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</si>
  <si>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</si>
  <si>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</si>
  <si>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</si>
  <si>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</si>
  <si>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</si>
  <si>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</si>
  <si>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</si>
  <si>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</si>
  <si>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</si>
  <si>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</si>
  <si>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</si>
  <si>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</si>
  <si>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</si>
  <si>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</si>
  <si>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</si>
  <si>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</si>
  <si>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</si>
  <si>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</si>
  <si>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</si>
  <si>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</si>
  <si>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</si>
  <si>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</si>
  <si>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</si>
  <si>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</si>
  <si>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</si>
  <si>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</si>
  <si>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</si>
  <si>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</si>
  <si>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</si>
  <si>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</si>
  <si>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</si>
  <si>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</si>
  <si>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</si>
  <si>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</si>
  <si>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</si>
  <si>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</si>
  <si>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</si>
  <si>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</si>
  <si>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</si>
  <si>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</si>
  <si>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</si>
  <si>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</si>
  <si>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</si>
  <si>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</si>
  <si>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</si>
  <si>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</si>
  <si>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</si>
  <si>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</si>
  <si>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</si>
  <si>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</si>
  <si>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</si>
  <si>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</si>
  <si>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</si>
  <si>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</si>
  <si>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</si>
  <si>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</si>
  <si>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</si>
  <si>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</si>
  <si>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</si>
  <si>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</si>
  <si>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</si>
  <si>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</si>
  <si>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</si>
  <si>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</si>
  <si>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</si>
  <si>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</si>
  <si>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</si>
  <si>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</si>
  <si>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</si>
  <si>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</si>
  <si>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</si>
  <si>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</si>
  <si>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</si>
  <si>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</si>
  <si>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</si>
  <si>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</si>
  <si>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</si>
  <si>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</si>
  <si>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</si>
  <si>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</si>
  <si>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</si>
  <si>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</si>
  <si>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</si>
  <si>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</si>
  <si>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</si>
  <si>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</si>
  <si>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</si>
  <si>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</si>
  <si>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</si>
  <si>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</si>
  <si>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</si>
  <si>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</si>
  <si>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</si>
  <si>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</si>
  <si>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</si>
  <si>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</si>
  <si>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</si>
  <si>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</si>
  <si>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</si>
  <si>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</si>
  <si>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</si>
  <si>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</si>
  <si>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</si>
  <si>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</si>
  <si>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</si>
  <si>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</si>
  <si>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</si>
  <si>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</si>
  <si>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</si>
  <si>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</si>
  <si>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</si>
  <si>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</si>
  <si>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</si>
  <si>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</si>
  <si>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</si>
  <si>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</si>
  <si>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</si>
  <si>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</si>
  <si>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</si>
  <si>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</si>
  <si>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</si>
  <si>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</si>
  <si>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</si>
  <si>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</si>
  <si>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</si>
  <si>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</si>
  <si>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</si>
  <si>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</si>
  <si>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</si>
  <si>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</si>
  <si>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</si>
  <si>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</si>
  <si>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</si>
  <si>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</si>
  <si>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</si>
  <si>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</si>
  <si>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</si>
  <si>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</si>
  <si>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</si>
  <si>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</si>
  <si>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</si>
  <si>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</si>
  <si>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</si>
  <si>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</si>
  <si>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</si>
  <si>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</si>
  <si>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</si>
  <si>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</si>
  <si>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</si>
  <si>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</si>
  <si>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</si>
  <si>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</si>
  <si>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</si>
  <si>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</si>
  <si>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</si>
  <si>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</si>
  <si>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</si>
  <si>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</si>
  <si>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</si>
  <si>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</si>
  <si>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</si>
  <si>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</si>
  <si>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</si>
  <si>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</si>
  <si>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</si>
  <si>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</si>
  <si>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</si>
  <si>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</si>
  <si>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</si>
  <si>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</si>
  <si>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</si>
  <si>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</si>
  <si>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</si>
  <si>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</si>
  <si>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</si>
  <si>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</si>
  <si>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</si>
  <si>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</si>
  <si>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</si>
  <si>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</si>
  <si>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</si>
  <si>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</si>
  <si>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</si>
  <si>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</si>
  <si>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</si>
  <si>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</si>
  <si>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</si>
  <si>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</si>
  <si>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</si>
  <si>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</si>
  <si>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</si>
  <si>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</si>
  <si>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</si>
  <si>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</si>
  <si>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</si>
  <si>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</si>
  <si>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</si>
  <si>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</si>
  <si>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</si>
  <si>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</si>
  <si>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</si>
  <si>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</si>
  <si>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</si>
  <si>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</si>
  <si>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</si>
  <si>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</si>
  <si>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</si>
  <si>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</si>
  <si>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</si>
  <si>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</si>
  <si>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</si>
  <si>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</si>
  <si>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</si>
  <si>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</si>
  <si>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</si>
  <si>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</si>
  <si>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</si>
  <si>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</si>
  <si>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</si>
  <si>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</si>
  <si>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</si>
  <si>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</si>
  <si>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</si>
  <si>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</si>
  <si>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</si>
  <si>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</si>
  <si>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</si>
  <si>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</si>
  <si>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</si>
  <si>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</si>
  <si>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</si>
  <si>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</si>
  <si>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</si>
  <si>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</si>
  <si>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</si>
  <si>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</si>
  <si>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</si>
  <si>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</si>
  <si>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</si>
  <si>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</si>
  <si>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</si>
  <si>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</si>
  <si>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</si>
  <si>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</si>
  <si>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</si>
  <si>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</si>
  <si>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</si>
  <si>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</si>
  <si>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</si>
  <si>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</si>
  <si>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</si>
  <si>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</si>
  <si>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</si>
  <si>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</si>
  <si>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</si>
  <si>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</si>
  <si>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</si>
  <si>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</si>
  <si>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</si>
  <si>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</si>
  <si>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</si>
  <si>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</si>
  <si>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</si>
  <si>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</si>
  <si>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</si>
  <si>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</si>
  <si>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</si>
  <si>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</si>
  <si>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</si>
  <si>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</si>
  <si>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</si>
  <si>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</si>
  <si>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</si>
  <si>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</si>
  <si>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</si>
  <si>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</si>
  <si>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</si>
  <si>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</si>
  <si>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</si>
  <si>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</si>
  <si>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</si>
  <si>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</si>
  <si>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</si>
  <si>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</si>
  <si>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</si>
  <si>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</si>
  <si>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</si>
  <si>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</si>
  <si>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</si>
  <si>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</si>
  <si>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</si>
  <si>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</si>
  <si>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</si>
  <si>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</si>
  <si>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</si>
  <si>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</si>
  <si>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</si>
  <si>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</si>
  <si>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</si>
  <si>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</si>
  <si>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</si>
  <si>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</si>
  <si>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</si>
  <si>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</si>
  <si>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</si>
  <si>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</si>
  <si>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</si>
  <si>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</si>
  <si>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</si>
  <si>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</si>
  <si>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</si>
  <si>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</si>
  <si>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</si>
  <si>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</si>
  <si>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</si>
  <si>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</si>
  <si>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</si>
  <si>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</si>
  <si>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</si>
  <si>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</si>
  <si>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</si>
  <si>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</si>
  <si>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</si>
  <si>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</si>
  <si>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</si>
  <si>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</si>
  <si>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</si>
  <si>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</si>
  <si>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</si>
  <si>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</si>
  <si>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</si>
  <si>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</si>
  <si>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</si>
  <si>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</si>
  <si>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</si>
  <si>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</si>
  <si>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</si>
  <si>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</si>
  <si>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</si>
  <si>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</si>
  <si>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</si>
  <si>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</si>
  <si>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</si>
  <si>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</si>
  <si>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</si>
  <si>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</si>
  <si>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</si>
  <si>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</si>
  <si>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</si>
  <si>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</si>
  <si>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</si>
  <si>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</si>
  <si>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</si>
  <si>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</si>
  <si>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</si>
  <si>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</si>
  <si>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</si>
  <si>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</si>
  <si>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</si>
  <si>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</si>
  <si>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</si>
  <si>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</si>
  <si>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</si>
  <si>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</si>
  <si>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</si>
  <si>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</si>
  <si>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</si>
  <si>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</si>
  <si>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</si>
  <si>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</si>
  <si>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</si>
  <si>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</si>
  <si>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</si>
  <si>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</si>
  <si>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</si>
  <si>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</si>
  <si>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</si>
  <si>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</si>
  <si>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</si>
  <si>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</si>
  <si>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</si>
  <si>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</si>
  <si>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</si>
  <si>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</si>
  <si>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</si>
  <si>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</si>
  <si>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</si>
  <si>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</si>
  <si>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</si>
  <si>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</si>
  <si>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</si>
  <si>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</si>
  <si>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</si>
  <si>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</si>
  <si>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</si>
  <si>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</si>
  <si>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</si>
  <si>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</si>
  <si>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</si>
  <si>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</si>
  <si>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</si>
  <si>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</si>
  <si>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</si>
  <si>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</si>
  <si>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</si>
  <si>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</si>
  <si>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</si>
  <si>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</si>
  <si>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</si>
  <si>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</si>
  <si>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</si>
  <si>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</si>
  <si>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</si>
  <si>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</si>
  <si>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</si>
  <si>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</si>
  <si>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</si>
  <si>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</si>
  <si>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</si>
  <si>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</si>
  <si>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</si>
  <si>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</si>
  <si>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</si>
  <si>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</si>
  <si>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</si>
  <si>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</si>
  <si>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</si>
  <si>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</si>
  <si>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</si>
  <si>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</si>
  <si>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</si>
  <si>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</si>
  <si>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</si>
  <si>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</si>
  <si>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</si>
  <si>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</si>
  <si>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</si>
  <si>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</si>
  <si>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</si>
  <si>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</si>
  <si>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</si>
  <si>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</si>
  <si>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</si>
  <si>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</si>
  <si>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</si>
  <si>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</si>
  <si>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</si>
  <si>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</si>
  <si>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</si>
  <si>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</si>
  <si>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</si>
  <si>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</si>
  <si>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</si>
  <si>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</si>
  <si>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</si>
  <si>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</si>
  <si>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</si>
  <si>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</si>
  <si>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</si>
  <si>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</si>
  <si>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</si>
  <si>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</si>
  <si>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</si>
  <si>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</si>
  <si>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</si>
  <si>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</si>
  <si>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</si>
  <si>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</si>
  <si>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</si>
  <si>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</si>
  <si>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</si>
  <si>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</si>
  <si>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</si>
  <si>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</si>
  <si>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</si>
  <si>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</si>
  <si>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</si>
  <si>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</si>
  <si>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</si>
  <si>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</si>
  <si>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</si>
  <si>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</si>
  <si>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</si>
  <si>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</si>
  <si>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</si>
  <si>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</si>
  <si>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</si>
  <si>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</si>
  <si>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</si>
  <si>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</si>
  <si>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</si>
  <si>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</si>
  <si>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</si>
  <si>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</si>
  <si>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</si>
  <si>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</si>
  <si>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</si>
  <si>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</si>
  <si>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</si>
  <si>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</si>
  <si>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</si>
  <si>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</si>
  <si>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</si>
  <si>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</si>
  <si>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</si>
  <si>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</si>
  <si>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</si>
  <si>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</si>
  <si>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</si>
  <si>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</si>
  <si>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</si>
  <si>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</si>
  <si>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</si>
  <si>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</si>
  <si>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</si>
  <si>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</si>
  <si>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</si>
  <si>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</si>
  <si>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</si>
  <si>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</si>
  <si>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</si>
  <si>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</si>
  <si>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</si>
  <si>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</si>
  <si>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</si>
  <si>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</si>
  <si>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</si>
  <si>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</si>
  <si>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</si>
  <si>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</si>
  <si>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</si>
  <si>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</si>
  <si>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</si>
  <si>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</si>
  <si>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</si>
  <si>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</si>
  <si>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</si>
  <si>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</si>
  <si>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</si>
  <si>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</si>
  <si>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</si>
  <si>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</si>
  <si>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</si>
  <si>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</si>
  <si>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</si>
  <si>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</si>
  <si>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</si>
  <si>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</si>
  <si>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</si>
  <si>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</si>
  <si>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</si>
  <si>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</si>
  <si>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</si>
  <si>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</si>
  <si>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</si>
  <si>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</si>
  <si>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</si>
  <si>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</si>
  <si>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</si>
  <si>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</si>
  <si>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</si>
  <si>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</si>
  <si>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</si>
  <si>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</si>
  <si>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</si>
  <si>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</si>
  <si>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</si>
  <si>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</si>
  <si>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</si>
  <si>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</si>
  <si>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</si>
  <si>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</si>
  <si>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</si>
  <si>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</si>
  <si>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</si>
  <si>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</si>
  <si>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</si>
  <si>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</si>
  <si>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</si>
  <si>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</si>
  <si>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</si>
  <si>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</si>
  <si>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</si>
  <si>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</si>
  <si>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</si>
  <si>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</si>
  <si>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</si>
  <si>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</si>
  <si>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</si>
  <si>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</si>
  <si>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</si>
  <si>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</si>
  <si>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</si>
  <si>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</si>
  <si>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</si>
  <si>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</si>
  <si>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</si>
  <si>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</si>
  <si>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</si>
  <si>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</si>
  <si>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</si>
  <si>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</si>
  <si>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</si>
  <si>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</si>
  <si>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</si>
  <si>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</si>
  <si>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</si>
  <si>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</si>
  <si>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</si>
  <si>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</si>
  <si>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</si>
  <si>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</si>
  <si>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</si>
  <si>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</si>
  <si>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</si>
  <si>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</si>
  <si>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</si>
  <si>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</si>
  <si>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</si>
  <si>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</si>
  <si>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</si>
  <si>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</si>
  <si>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</si>
  <si>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</si>
  <si>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</si>
  <si>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</si>
  <si>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</si>
  <si>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</si>
  <si>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</si>
  <si>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</si>
  <si>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</si>
  <si>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</si>
  <si>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</si>
  <si>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</si>
  <si>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</si>
  <si>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</si>
  <si>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</si>
  <si>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</si>
  <si>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</si>
  <si>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</si>
  <si>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</si>
  <si>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</si>
  <si>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</si>
  <si>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</si>
  <si>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</si>
  <si>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</si>
  <si>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</si>
  <si>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</si>
  <si>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</si>
  <si>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</si>
  <si>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</si>
  <si>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</si>
  <si>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</si>
  <si>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</si>
  <si>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</si>
  <si>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</si>
  <si>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</si>
  <si>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</si>
  <si>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</si>
  <si>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</si>
  <si>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</si>
  <si>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</si>
  <si>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</si>
  <si>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</si>
  <si>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</si>
  <si>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</si>
  <si>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</si>
  <si>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</si>
  <si>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</si>
  <si>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</si>
  <si>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</si>
  <si>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</si>
  <si>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</si>
  <si>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</si>
  <si>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</si>
  <si>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</si>
  <si>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</si>
  <si>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</si>
  <si>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</si>
  <si>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</si>
  <si>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</si>
  <si>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</si>
  <si>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</si>
  <si>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</si>
  <si>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</si>
  <si>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</si>
  <si>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</si>
  <si>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</si>
  <si>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</si>
  <si>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</si>
  <si>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</si>
  <si>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</si>
  <si>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</si>
  <si>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</si>
  <si>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</si>
  <si>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</si>
  <si>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</si>
  <si>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</si>
  <si>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</si>
  <si>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</si>
  <si>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</si>
  <si>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</si>
  <si>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</si>
  <si>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</si>
  <si>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</si>
  <si>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</si>
  <si>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</si>
  <si>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</si>
  <si>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</si>
  <si>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</si>
  <si>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</si>
  <si>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</si>
  <si>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</si>
  <si>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</si>
  <si>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</si>
  <si>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</si>
  <si>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</si>
  <si>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</si>
  <si>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</si>
  <si>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</si>
  <si>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</si>
  <si>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</si>
  <si>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</si>
  <si>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</si>
  <si>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</si>
  <si>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</si>
  <si>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</si>
  <si>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</si>
  <si>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</si>
  <si>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</si>
  <si>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</si>
  <si>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</si>
  <si>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</si>
  <si>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</si>
  <si>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</si>
  <si>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</si>
  <si>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</si>
  <si>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</si>
  <si>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</si>
  <si>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</si>
  <si>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</si>
  <si>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</si>
  <si>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</si>
  <si>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</si>
  <si>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</si>
  <si>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</si>
  <si>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</si>
  <si>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</si>
  <si>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</si>
  <si>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</si>
  <si>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</si>
  <si>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</si>
  <si>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</si>
  <si>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</si>
  <si>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</si>
  <si>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</si>
  <si>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</si>
  <si>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</si>
  <si>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</si>
  <si>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</si>
  <si>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</si>
  <si>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</si>
  <si>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</si>
  <si>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</si>
  <si>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</si>
  <si>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</si>
  <si>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</si>
  <si>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</si>
  <si>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</si>
  <si>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</si>
  <si>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</si>
  <si>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</si>
  <si>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</si>
  <si>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</si>
  <si>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</si>
  <si>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</si>
  <si>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</si>
  <si>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</si>
  <si>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</si>
  <si>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</si>
  <si>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</si>
  <si>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</si>
  <si>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</si>
  <si>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</si>
  <si>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</si>
  <si>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</si>
  <si>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</si>
  <si>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</si>
  <si>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</si>
  <si>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</si>
  <si>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</si>
  <si>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</si>
  <si>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</si>
  <si>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</si>
  <si>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</si>
  <si>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</si>
  <si>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</si>
  <si>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</si>
  <si>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</si>
  <si>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</si>
  <si>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</si>
  <si>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</si>
  <si>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</si>
  <si>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</si>
  <si>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</si>
  <si>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</si>
  <si>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</si>
  <si>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</si>
  <si>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</si>
  <si>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</si>
  <si>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</si>
  <si>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</si>
  <si>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</si>
  <si>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</si>
  <si>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</si>
  <si>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</si>
  <si>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</si>
  <si>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</si>
  <si>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</si>
  <si>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</si>
  <si>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</si>
  <si>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</si>
  <si>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</si>
  <si>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</si>
  <si>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</si>
  <si>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</si>
  <si>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</si>
  <si>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</si>
  <si>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</si>
  <si>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</si>
  <si>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</si>
  <si>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</si>
  <si>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</si>
  <si>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</si>
  <si>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</si>
  <si>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</si>
  <si>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</si>
  <si>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</si>
  <si>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</si>
  <si>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</si>
  <si>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</si>
  <si>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</si>
  <si>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</si>
  <si>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</si>
  <si>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</si>
  <si>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</si>
  <si>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</si>
  <si>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</si>
  <si>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</si>
  <si>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</si>
  <si>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</si>
  <si>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</si>
  <si>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</si>
  <si>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</si>
  <si>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</si>
  <si>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</si>
  <si>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</si>
  <si>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</si>
  <si>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</si>
  <si>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</si>
  <si>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</si>
  <si>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</si>
  <si>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</si>
  <si>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</si>
  <si>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</si>
  <si>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</si>
  <si>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</si>
  <si>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</si>
  <si>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</si>
  <si>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</si>
  <si>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</si>
  <si>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</si>
  <si>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</si>
  <si>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</si>
  <si>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</si>
  <si>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</si>
  <si>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</si>
  <si>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</si>
  <si>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</si>
  <si>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</si>
  <si>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</si>
  <si>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</si>
  <si>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</si>
  <si>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</si>
  <si>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</si>
  <si>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</si>
  <si>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</si>
  <si>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</si>
  <si>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</si>
  <si>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</si>
  <si>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</si>
  <si>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</si>
  <si>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</si>
  <si>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</si>
  <si>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</si>
  <si>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</si>
  <si>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</si>
  <si>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</si>
  <si>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</si>
  <si>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</si>
  <si>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</si>
  <si>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</si>
  <si>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</si>
  <si>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</si>
  <si>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</si>
  <si>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</si>
  <si>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</si>
  <si>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</si>
  <si>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</si>
  <si>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</si>
  <si>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</si>
  <si>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</si>
  <si>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</si>
  <si>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</si>
  <si>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</si>
  <si>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</si>
  <si>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</si>
  <si>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</si>
  <si>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</si>
  <si>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</si>
  <si>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</si>
  <si>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</si>
  <si>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</si>
  <si>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</si>
  <si>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</si>
  <si>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</si>
  <si>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</si>
  <si>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</si>
  <si>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</si>
  <si>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</si>
  <si>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</si>
  <si>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</si>
  <si>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</si>
  <si>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</si>
  <si>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</si>
  <si>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</si>
  <si>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</si>
  <si>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</si>
  <si>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</si>
  <si>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</si>
  <si>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</si>
  <si>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</si>
  <si>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</si>
  <si>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</si>
  <si>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</si>
  <si>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</si>
  <si>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</si>
  <si>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</si>
  <si>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</si>
  <si>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</si>
  <si>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</si>
  <si>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</si>
  <si>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</si>
  <si>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</si>
  <si>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</si>
  <si>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</si>
  <si>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</si>
  <si>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</si>
  <si>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</si>
  <si>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</si>
  <si>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</si>
  <si>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</si>
  <si>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</si>
  <si>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</si>
  <si>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</si>
  <si>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</si>
  <si>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</si>
  <si>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</si>
  <si>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</si>
  <si>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</si>
  <si>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</si>
  <si>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</si>
  <si>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</si>
  <si>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</si>
  <si>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</si>
  <si>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</si>
  <si>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</si>
  <si>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</si>
  <si>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</si>
  <si>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</si>
  <si>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</si>
  <si>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</si>
  <si>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</si>
  <si>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</si>
  <si>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</si>
  <si>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</si>
  <si>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</si>
  <si>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</si>
  <si>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</si>
  <si>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</si>
  <si>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</si>
  <si>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</si>
  <si>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</si>
  <si>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</si>
  <si>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</si>
  <si>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</si>
  <si>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</si>
  <si>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</si>
  <si>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</si>
  <si>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</si>
  <si>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</si>
  <si>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</si>
  <si>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</si>
  <si>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</si>
  <si>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</si>
  <si>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</si>
  <si>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</si>
  <si>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</si>
  <si>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</si>
  <si>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</si>
  <si>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</si>
  <si>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</si>
  <si>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</si>
  <si>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</si>
  <si>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</si>
  <si>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</si>
  <si>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</si>
  <si>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</si>
  <si>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</si>
  <si>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</si>
  <si>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</si>
  <si>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</si>
  <si>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</si>
  <si>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</si>
  <si>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</si>
  <si>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</si>
  <si>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</si>
  <si>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</si>
  <si>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</si>
  <si>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</si>
  <si>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</si>
  <si>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</si>
  <si>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</si>
  <si>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</si>
  <si>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</si>
  <si>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</si>
  <si>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</si>
  <si>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</si>
  <si>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</si>
  <si>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</si>
  <si>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</si>
  <si>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</si>
  <si>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</si>
  <si>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</si>
  <si>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</si>
  <si>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</si>
  <si>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</si>
  <si>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</si>
  <si>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</si>
  <si>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</si>
  <si>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</si>
  <si>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</si>
  <si>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</si>
  <si>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</si>
  <si>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</si>
  <si>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</si>
  <si>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</si>
  <si>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</si>
  <si>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</si>
  <si>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</si>
  <si>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</si>
  <si>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</si>
  <si>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</si>
  <si>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</si>
  <si>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</si>
  <si>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</si>
  <si>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</si>
  <si>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</si>
  <si>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</si>
  <si>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</si>
  <si>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</si>
  <si>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</si>
  <si>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</si>
  <si>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</si>
  <si>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</si>
  <si>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</si>
  <si>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</si>
  <si>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</si>
  <si>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</si>
  <si>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</si>
  <si>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</si>
  <si>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</si>
  <si>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</si>
  <si>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</si>
  <si>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</si>
  <si>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</si>
  <si>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</si>
  <si>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</si>
  <si>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</si>
  <si>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</si>
  <si>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</si>
  <si>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</si>
  <si>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</si>
  <si>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</si>
  <si>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</si>
  <si>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</si>
  <si>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</si>
  <si>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</si>
  <si>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</si>
  <si>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</si>
  <si>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</si>
  <si>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</si>
  <si>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</si>
  <si>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</si>
  <si>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</si>
  <si>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</si>
  <si>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</si>
  <si>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</si>
  <si>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</si>
  <si>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</si>
  <si>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</si>
  <si>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</si>
  <si>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</si>
  <si>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</si>
  <si>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</si>
  <si>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</si>
  <si>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</si>
  <si>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</si>
  <si>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</si>
  <si>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</si>
  <si>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</si>
  <si>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</si>
  <si>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</si>
  <si>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</si>
  <si>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</si>
  <si>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</si>
  <si>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</si>
  <si>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</si>
  <si>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</si>
  <si>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</si>
  <si>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</si>
  <si>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</si>
  <si>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</si>
  <si>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</si>
  <si>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</si>
  <si>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</si>
  <si>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</si>
  <si>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</si>
  <si>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</si>
  <si>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</si>
  <si>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</si>
  <si>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</si>
  <si>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</si>
  <si>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</si>
  <si>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</si>
  <si>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</si>
  <si>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</si>
  <si>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</si>
  <si>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</si>
  <si>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</si>
  <si>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</si>
  <si>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</si>
  <si>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</si>
  <si>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</si>
  <si>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</si>
  <si>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</si>
  <si>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</si>
  <si>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</si>
  <si>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</si>
  <si>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</si>
  <si>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</si>
  <si>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</si>
  <si>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</si>
  <si>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</si>
  <si>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</si>
  <si>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</si>
  <si>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</si>
  <si>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</si>
  <si>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</si>
  <si>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</si>
  <si>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</si>
  <si>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</si>
  <si>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</si>
  <si>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</si>
  <si>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</si>
  <si>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</si>
  <si>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</si>
  <si>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</si>
  <si>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</si>
  <si>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</si>
  <si>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</si>
  <si>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</si>
  <si>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</si>
  <si>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</si>
  <si>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</si>
  <si>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</si>
  <si>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</si>
  <si>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</si>
  <si>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</si>
  <si>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</si>
  <si>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</si>
  <si>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</si>
  <si>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</si>
  <si>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</si>
  <si>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</si>
  <si>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</si>
  <si>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</si>
  <si>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</si>
  <si>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</si>
  <si>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</si>
  <si>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</si>
  <si>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</si>
  <si>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</si>
  <si>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</si>
  <si>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</si>
  <si>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</si>
  <si>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</si>
  <si>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</si>
  <si>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</si>
  <si>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</si>
  <si>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</si>
  <si>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</si>
  <si>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</si>
  <si>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</si>
  <si>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</si>
  <si>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</si>
  <si>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</si>
  <si>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</si>
  <si>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</si>
  <si>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</si>
  <si>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</si>
  <si>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</si>
  <si>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</si>
  <si>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</si>
  <si>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</si>
  <si>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</si>
  <si>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</si>
  <si>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</si>
  <si>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</si>
  <si>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</si>
  <si>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</si>
  <si>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</si>
  <si>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</si>
  <si>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</si>
  <si>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</si>
  <si>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</si>
  <si>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</si>
  <si>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</si>
  <si>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</si>
  <si>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</si>
  <si>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</si>
  <si>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</si>
  <si>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</si>
  <si>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</si>
  <si>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</si>
  <si>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</si>
  <si>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</si>
  <si>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</si>
  <si>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</si>
  <si>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</si>
  <si>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</si>
  <si>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</si>
  <si>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</si>
  <si>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</si>
  <si>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</si>
  <si>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</si>
  <si>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</si>
  <si>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</si>
  <si>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</si>
  <si>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</si>
  <si>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</si>
  <si>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</si>
  <si>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</si>
  <si>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</si>
  <si>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</si>
  <si>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</si>
  <si>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</si>
  <si>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</si>
  <si>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</si>
  <si>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</si>
  <si>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</si>
  <si>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</si>
  <si>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</si>
  <si>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</si>
  <si>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</si>
  <si>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</si>
  <si>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</si>
  <si>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</si>
  <si>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</si>
  <si>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</si>
  <si>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</si>
  <si>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</si>
  <si>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</si>
  <si>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</si>
  <si>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</si>
  <si>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</si>
  <si>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</si>
  <si>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</si>
  <si>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</si>
  <si>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</si>
  <si>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</si>
  <si>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</si>
  <si>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</si>
  <si>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</si>
  <si>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</si>
  <si>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</si>
  <si>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</si>
  <si>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</si>
  <si>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</si>
  <si>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</si>
  <si>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</si>
  <si>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</si>
  <si>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</si>
  <si>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</si>
  <si>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</si>
  <si>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</si>
  <si>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</si>
  <si>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</si>
  <si>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</si>
  <si>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</si>
  <si>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</si>
  <si>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</si>
  <si>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</si>
  <si>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</si>
  <si>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</si>
  <si>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</si>
  <si>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</si>
  <si>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</si>
  <si>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</si>
  <si>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</si>
  <si>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</si>
  <si>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</si>
  <si>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</si>
  <si>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</si>
  <si>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</si>
  <si>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</si>
  <si>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</si>
  <si>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</si>
  <si>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</si>
  <si>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</si>
  <si>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</si>
  <si>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</si>
  <si>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</si>
  <si>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</si>
  <si>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</si>
  <si>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</si>
  <si>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</si>
  <si>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</si>
  <si>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</si>
  <si>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</si>
  <si>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</si>
  <si>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</si>
  <si>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</si>
  <si>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</si>
  <si>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</si>
  <si>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</si>
  <si>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</si>
  <si>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</si>
  <si>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</si>
  <si>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</si>
  <si>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</si>
  <si>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</si>
  <si>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</si>
  <si>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</si>
  <si>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</si>
  <si>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</si>
  <si>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</si>
  <si>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</si>
  <si>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</si>
  <si>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</si>
  <si>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</si>
  <si>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</si>
  <si>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</si>
  <si>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</si>
  <si>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</si>
  <si>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</si>
  <si>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</si>
  <si>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</si>
  <si>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</si>
  <si>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</si>
  <si>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</si>
  <si>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</si>
  <si>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</si>
  <si>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</si>
  <si>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</si>
  <si>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</si>
  <si>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</si>
  <si>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</si>
  <si>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</si>
  <si>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</si>
  <si>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</si>
  <si>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</si>
  <si>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</si>
  <si>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</si>
  <si>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</si>
  <si>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</si>
  <si>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</si>
  <si>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</si>
  <si>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</si>
  <si>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</si>
  <si>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</si>
  <si>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</si>
  <si>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</si>
  <si>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</si>
  <si>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</si>
  <si>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</si>
  <si>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</si>
  <si>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</si>
  <si>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</si>
  <si>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</si>
  <si>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</si>
  <si>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</si>
  <si>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</si>
  <si>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</si>
  <si>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</si>
  <si>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</si>
  <si>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</si>
  <si>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</si>
  <si>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</si>
  <si>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</si>
  <si>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</si>
  <si>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</si>
  <si>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</si>
  <si>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</si>
  <si>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</si>
  <si>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</si>
  <si>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</si>
  <si>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</si>
  <si>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</si>
  <si>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</si>
  <si>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</si>
  <si>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</si>
  <si>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</si>
  <si>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</si>
  <si>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</si>
  <si>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</si>
  <si>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</si>
  <si>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</si>
  <si>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</si>
  <si>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</si>
  <si>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</si>
  <si>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</si>
  <si>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</si>
  <si>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</si>
  <si>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</si>
  <si>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</si>
  <si>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</si>
  <si>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</si>
  <si>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</si>
  <si>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</si>
  <si>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</si>
  <si>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</si>
  <si>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</si>
  <si>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</si>
  <si>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</si>
  <si>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</si>
  <si>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</si>
  <si>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</si>
  <si>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</si>
  <si>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</si>
  <si>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</si>
  <si>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</si>
  <si>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</si>
  <si>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</si>
  <si>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</si>
  <si>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</si>
  <si>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</si>
  <si>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</si>
  <si>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</si>
  <si>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</si>
  <si>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</si>
  <si>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</si>
  <si>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</si>
  <si>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</si>
  <si>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</si>
  <si>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</si>
  <si>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</si>
  <si>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</si>
  <si>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</si>
  <si>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</si>
  <si>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</si>
  <si>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</si>
  <si>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</si>
  <si>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</si>
  <si>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</si>
  <si>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</si>
  <si>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</si>
  <si>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</si>
  <si>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</si>
  <si>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</si>
  <si>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</si>
  <si>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</si>
  <si>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</si>
  <si>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</si>
  <si>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</si>
  <si>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</si>
  <si>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</si>
  <si>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</si>
  <si>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</si>
  <si>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</si>
  <si>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</si>
  <si>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</si>
  <si>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</si>
  <si>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</si>
  <si>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</si>
  <si>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</si>
  <si>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</si>
  <si>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</si>
  <si>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</si>
  <si>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</si>
  <si>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</si>
  <si>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</si>
  <si>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</si>
  <si>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</si>
  <si>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</si>
  <si>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</si>
  <si>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</si>
  <si>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</si>
  <si>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</si>
  <si>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</si>
  <si>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</si>
  <si>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</si>
  <si>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</si>
  <si>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</si>
  <si>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</si>
  <si>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</si>
  <si>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</si>
  <si>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</si>
  <si>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</si>
  <si>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</si>
  <si>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</si>
  <si>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</si>
  <si>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</si>
  <si>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</si>
  <si>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</si>
  <si>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</si>
  <si>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</si>
  <si>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</si>
  <si>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</si>
  <si>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</si>
  <si>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</si>
  <si>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</si>
  <si>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</si>
  <si>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</si>
  <si>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</si>
  <si>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</si>
  <si>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</si>
  <si>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</si>
  <si>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</si>
  <si>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</si>
  <si>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</si>
  <si>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</si>
  <si>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</si>
  <si>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</si>
  <si>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</si>
  <si>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</si>
  <si>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</si>
  <si>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</si>
  <si>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</si>
  <si>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</si>
  <si>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</si>
  <si>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</si>
  <si>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</si>
  <si>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</si>
  <si>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</si>
  <si>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</si>
  <si>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</si>
  <si>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</si>
  <si>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</si>
  <si>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</si>
  <si>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</si>
  <si>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</si>
  <si>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</si>
  <si>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</si>
  <si>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</si>
  <si>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</si>
  <si>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</si>
  <si>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</si>
  <si>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</si>
  <si>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</si>
  <si>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</si>
  <si>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</si>
  <si>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</si>
  <si>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</si>
  <si>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</si>
  <si>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</si>
  <si>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</si>
  <si>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</si>
  <si>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</si>
  <si>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</si>
  <si>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</si>
  <si>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</si>
  <si>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</si>
  <si>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</si>
  <si>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</si>
  <si>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</si>
  <si>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</si>
  <si>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</si>
  <si>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</si>
  <si>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</si>
  <si>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</si>
  <si>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</si>
  <si>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</si>
  <si>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</si>
  <si>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</si>
  <si>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</si>
  <si>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</si>
  <si>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</si>
  <si>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</si>
  <si>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</si>
  <si>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</si>
  <si>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</si>
  <si>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</si>
  <si>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</si>
  <si>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</si>
  <si>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</si>
  <si>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</si>
  <si>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</si>
  <si>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</si>
  <si>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</si>
  <si>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</si>
  <si>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</si>
  <si>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</si>
  <si>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</si>
  <si>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</si>
  <si>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</si>
  <si>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</si>
  <si>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</si>
  <si>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</si>
  <si>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</si>
  <si>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</si>
  <si>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</si>
  <si>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</si>
  <si>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</si>
  <si>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</si>
  <si>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</si>
  <si>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</si>
  <si>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</si>
  <si>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</si>
  <si>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</si>
  <si>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</si>
  <si>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</si>
  <si>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</si>
  <si>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</si>
  <si>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</si>
  <si>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</si>
  <si>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</si>
  <si>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</si>
  <si>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</si>
  <si>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</si>
  <si>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</si>
  <si>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</si>
  <si>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</si>
  <si>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</si>
  <si>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</si>
  <si>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</si>
  <si>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</si>
  <si>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</si>
  <si>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</si>
  <si>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</si>
  <si>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</si>
  <si>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</si>
  <si>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</si>
  <si>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</si>
  <si>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</si>
  <si>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</si>
  <si>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</si>
  <si>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</si>
  <si>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</si>
  <si>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</si>
  <si>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</si>
  <si>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</si>
  <si>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</si>
  <si>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</si>
  <si>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</si>
  <si>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</si>
  <si>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</si>
  <si>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</si>
  <si>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</si>
  <si>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</si>
  <si>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</si>
  <si>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</si>
  <si>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</si>
  <si>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</si>
  <si>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</si>
  <si>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</si>
  <si>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</si>
  <si>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</si>
  <si>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</si>
  <si>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</si>
  <si>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</si>
  <si>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</si>
  <si>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</si>
  <si>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</si>
  <si>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</si>
  <si>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</si>
  <si>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</si>
  <si>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</si>
  <si>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</si>
  <si>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</si>
  <si>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</si>
  <si>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</si>
  <si>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</si>
  <si>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</si>
  <si>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</si>
  <si>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</si>
  <si>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</si>
  <si>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</si>
  <si>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</si>
  <si>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</si>
  <si>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</si>
  <si>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</si>
  <si>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</si>
  <si>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</si>
  <si>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</si>
  <si>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</si>
  <si>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</si>
  <si>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</si>
  <si>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</si>
  <si>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</si>
  <si>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</si>
  <si>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</si>
  <si>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</si>
  <si>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</si>
  <si>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</si>
  <si>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</si>
  <si>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</si>
  <si>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</si>
  <si>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</si>
  <si>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</si>
  <si>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</si>
  <si>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</si>
  <si>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</si>
  <si>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</si>
  <si>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</si>
  <si>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</si>
  <si>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</si>
  <si>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</si>
  <si>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</si>
  <si>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</si>
  <si>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</si>
  <si>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</si>
  <si>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</si>
  <si>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</si>
  <si>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</si>
  <si>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</si>
  <si>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</si>
  <si>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</si>
  <si>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</si>
  <si>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</si>
  <si>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</si>
  <si>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</si>
  <si>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</si>
  <si>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</si>
  <si>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</si>
  <si>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</si>
  <si>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</si>
  <si>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</si>
  <si>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</si>
  <si>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</si>
  <si>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</si>
  <si>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</si>
  <si>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</si>
  <si>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</si>
  <si>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</si>
  <si>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</si>
  <si>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</si>
  <si>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</si>
  <si>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</si>
  <si>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</si>
  <si>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</si>
  <si>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</si>
  <si>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</si>
  <si>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</si>
  <si>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</si>
  <si>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</si>
  <si>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</si>
  <si>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</si>
  <si>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</si>
  <si>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</si>
  <si>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</si>
  <si>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</si>
  <si>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</si>
  <si>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</si>
  <si>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</si>
  <si>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</si>
  <si>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</si>
  <si>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</si>
  <si>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</si>
  <si>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</si>
  <si>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</si>
  <si>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</si>
  <si>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</si>
  <si>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</si>
  <si>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</si>
  <si>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</si>
  <si>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</si>
  <si>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</si>
  <si>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</si>
  <si>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</si>
  <si>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</si>
  <si>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</si>
  <si>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</si>
  <si>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</si>
  <si>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</si>
  <si>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</si>
  <si>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</si>
  <si>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</si>
  <si>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</si>
  <si>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</si>
  <si>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</si>
  <si>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</si>
  <si>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</si>
  <si>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</si>
  <si>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</si>
  <si>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</si>
  <si>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</si>
  <si>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</si>
  <si>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</si>
  <si>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</si>
  <si>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</si>
  <si>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</si>
  <si>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</si>
  <si>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</si>
  <si>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</si>
  <si>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</si>
  <si>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</si>
  <si>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</si>
  <si>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</si>
  <si>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</si>
  <si>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</si>
  <si>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</si>
  <si>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</si>
  <si>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</si>
  <si>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</si>
  <si>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</si>
  <si>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</si>
  <si>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</si>
  <si>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</si>
  <si>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</si>
  <si>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</si>
  <si>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</si>
  <si>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</si>
  <si>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</si>
  <si>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</si>
  <si>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</si>
  <si>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</si>
  <si>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</si>
  <si>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</si>
  <si>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</si>
  <si>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</si>
  <si>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</si>
  <si>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</si>
  <si>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</si>
  <si>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</si>
  <si>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</si>
  <si>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</si>
  <si>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</si>
  <si>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</si>
  <si>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</si>
  <si>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</si>
  <si>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</si>
  <si>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</si>
  <si>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</si>
  <si>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</si>
  <si>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</si>
  <si>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</si>
  <si>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</si>
  <si>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</si>
  <si>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</si>
  <si>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</si>
  <si>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</si>
  <si>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</si>
  <si>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</si>
  <si>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</si>
  <si>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</si>
  <si>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</si>
  <si>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</si>
  <si>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</si>
  <si>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</si>
  <si>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</si>
  <si>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</si>
  <si>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</si>
  <si>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</si>
  <si>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</si>
  <si>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</si>
  <si>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</si>
  <si>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</si>
  <si>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</si>
  <si>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</si>
  <si>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</si>
  <si>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</si>
  <si>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</si>
  <si>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</si>
  <si>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</si>
  <si>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</si>
  <si>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</si>
  <si>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</si>
  <si>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</si>
  <si>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</si>
  <si>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</si>
  <si>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</si>
  <si>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</si>
  <si>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</si>
  <si>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</si>
  <si>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</si>
  <si>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</si>
  <si>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</si>
  <si>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</si>
  <si>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</si>
  <si>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</si>
  <si>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</si>
  <si>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</si>
  <si>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</si>
  <si>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</si>
  <si>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</si>
  <si>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</si>
  <si>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</si>
  <si>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</si>
  <si>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</si>
  <si>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</si>
  <si>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</si>
  <si>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</si>
  <si>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</si>
  <si>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</si>
  <si>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</si>
  <si>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</si>
  <si>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</si>
  <si>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</si>
  <si>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</si>
  <si>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</si>
  <si>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</si>
  <si>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</si>
  <si>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</si>
  <si>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</si>
  <si>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</si>
  <si>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</si>
  <si>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</si>
  <si>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</si>
  <si>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</si>
  <si>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</si>
  <si>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</si>
  <si>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</si>
  <si>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</si>
  <si>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</si>
  <si>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</si>
  <si>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</si>
  <si>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</si>
  <si>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</si>
  <si>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</si>
  <si>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</si>
  <si>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</si>
  <si>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</si>
  <si>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</si>
  <si>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</si>
  <si>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</si>
  <si>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</si>
  <si>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</si>
  <si>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</si>
  <si>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</si>
  <si>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</si>
  <si>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</si>
  <si>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</si>
  <si>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</si>
  <si>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</si>
  <si>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</si>
  <si>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</si>
  <si>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</si>
  <si>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</si>
  <si>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</si>
  <si>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</si>
  <si>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</si>
  <si>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</si>
  <si>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</si>
  <si>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</si>
  <si>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</si>
  <si>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</si>
  <si>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</si>
  <si>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</si>
  <si>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</si>
  <si>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</si>
  <si>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</si>
  <si>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</si>
  <si>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</si>
  <si>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</si>
  <si>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</si>
  <si>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</si>
  <si>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</si>
  <si>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</si>
  <si>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</si>
  <si>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</si>
  <si>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</si>
  <si>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</si>
  <si>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</si>
  <si>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</si>
  <si>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</si>
  <si>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</si>
  <si>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</si>
  <si>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</si>
  <si>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</si>
  <si>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</si>
  <si>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</si>
  <si>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</si>
  <si>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</si>
  <si>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</si>
  <si>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</si>
  <si>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</si>
  <si>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</si>
  <si>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</si>
  <si>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</si>
  <si>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</si>
  <si>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</si>
  <si>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</si>
  <si>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</si>
  <si>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</si>
  <si>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</si>
  <si>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</si>
  <si>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</si>
  <si>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</si>
  <si>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</si>
  <si>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</si>
  <si>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</si>
  <si>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</si>
  <si>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</si>
  <si>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</si>
  <si>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</si>
  <si>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</si>
  <si>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</si>
  <si>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</si>
  <si>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</si>
  <si>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</si>
  <si>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</si>
  <si>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</si>
  <si>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</si>
  <si>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</si>
  <si>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</si>
  <si>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</si>
  <si>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</si>
  <si>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</si>
  <si>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</si>
  <si>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</si>
  <si>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</si>
  <si>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</si>
  <si>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</si>
  <si>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</si>
  <si>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</si>
  <si>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</si>
  <si>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</si>
  <si>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</si>
  <si>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</si>
  <si>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</si>
  <si>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</si>
  <si>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</si>
  <si>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</si>
  <si>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</si>
  <si>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</si>
  <si>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</si>
  <si>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</si>
  <si>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</si>
  <si>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</si>
  <si>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</si>
  <si>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</si>
  <si>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</si>
  <si>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</si>
  <si>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</si>
  <si>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</si>
  <si>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</si>
  <si>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</si>
  <si>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</si>
  <si>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</si>
  <si>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</si>
  <si>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</si>
  <si>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</si>
  <si>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</si>
  <si>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</si>
  <si>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</si>
  <si>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</si>
  <si>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</si>
  <si>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</si>
  <si>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</si>
  <si>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</si>
  <si>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</si>
  <si>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</si>
  <si>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</si>
  <si>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</si>
  <si>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</si>
  <si>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</si>
  <si>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</si>
  <si>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</si>
  <si>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</si>
  <si>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</si>
  <si>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</si>
  <si>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</si>
  <si>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</si>
  <si>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</si>
  <si>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</si>
  <si>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</si>
  <si>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</si>
  <si>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</si>
  <si>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</si>
  <si>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</si>
  <si>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</si>
  <si>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</si>
  <si>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</si>
  <si>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</si>
  <si>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</si>
  <si>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</si>
  <si>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</si>
  <si>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</si>
  <si>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</si>
  <si>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</si>
  <si>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</si>
  <si>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</si>
  <si>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</si>
  <si>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</si>
  <si>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</si>
  <si>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</si>
  <si>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</si>
  <si>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</si>
  <si>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</si>
  <si>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</si>
  <si>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</si>
  <si>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</si>
  <si>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</si>
  <si>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</si>
  <si>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</si>
  <si>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</si>
  <si>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</si>
  <si>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</si>
  <si>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</si>
  <si>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</si>
  <si>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</si>
  <si>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</si>
  <si>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</si>
  <si>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</si>
  <si>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</si>
  <si>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</si>
  <si>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</si>
  <si>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</si>
  <si>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</si>
  <si>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</si>
  <si>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</si>
  <si>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</si>
  <si>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</si>
  <si>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</si>
  <si>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</si>
  <si>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</si>
  <si>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</si>
  <si>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</si>
  <si>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</si>
  <si>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</si>
  <si>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</si>
  <si>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</si>
  <si>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</si>
  <si>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</si>
  <si>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</si>
  <si>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</si>
  <si>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</si>
  <si>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</si>
  <si>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</si>
  <si>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</si>
  <si>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</si>
  <si>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</si>
  <si>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</si>
  <si>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</si>
  <si>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</si>
  <si>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</si>
  <si>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</si>
  <si>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</si>
  <si>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</si>
  <si>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</si>
  <si>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</si>
  <si>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</si>
  <si>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</si>
  <si>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</si>
  <si>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</si>
  <si>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</si>
  <si>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</si>
  <si>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</si>
  <si>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</si>
  <si>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</si>
  <si>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</si>
  <si>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</si>
  <si>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</si>
  <si>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</si>
  <si>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</si>
  <si>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</si>
  <si>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</si>
  <si>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</si>
  <si>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</si>
  <si>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</si>
  <si>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</si>
  <si>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</si>
  <si>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</si>
  <si>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</si>
  <si>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</si>
  <si>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</si>
  <si>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</si>
  <si>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</si>
  <si>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</si>
  <si>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</si>
  <si>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</si>
  <si>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</si>
  <si>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</si>
  <si>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</si>
  <si>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</si>
  <si>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</si>
  <si>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</si>
  <si>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</si>
  <si>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</si>
  <si>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</si>
  <si>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</si>
  <si>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</si>
  <si>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</si>
  <si>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</si>
  <si>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</si>
  <si>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</si>
  <si>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</si>
  <si>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</si>
  <si>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</si>
  <si>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</si>
  <si>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</si>
  <si>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</si>
  <si>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</si>
  <si>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</si>
  <si>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</si>
  <si>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</si>
  <si>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</si>
  <si>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</si>
  <si>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</si>
  <si>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</si>
  <si>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</si>
  <si>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</si>
  <si>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</si>
  <si>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</si>
  <si>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</si>
  <si>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</si>
  <si>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</si>
  <si>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</si>
  <si>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</si>
  <si>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</si>
  <si>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</si>
  <si>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</si>
  <si>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</si>
  <si>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</si>
  <si>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</si>
  <si>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</si>
  <si>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</si>
  <si>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</si>
  <si>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</si>
  <si>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</si>
  <si>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</si>
  <si>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</si>
  <si>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</si>
  <si>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</si>
  <si>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</si>
  <si>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</si>
  <si>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</si>
  <si>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</si>
  <si>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</si>
  <si>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</si>
  <si>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</si>
  <si>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</si>
  <si>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</si>
  <si>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</si>
  <si>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</si>
  <si>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</si>
  <si>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</si>
  <si>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</si>
  <si>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</si>
  <si>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</si>
  <si>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</si>
  <si>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</si>
  <si>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</si>
  <si>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</si>
  <si>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</si>
  <si>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</si>
  <si>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</si>
  <si>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</si>
  <si>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</si>
  <si>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</si>
  <si>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</si>
  <si>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</si>
  <si>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</si>
  <si>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</si>
  <si>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</si>
  <si>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</si>
  <si>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</si>
  <si>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</si>
  <si>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</si>
  <si>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</si>
  <si>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</si>
  <si>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</si>
  <si>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</si>
  <si>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</si>
  <si>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</si>
  <si>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</si>
  <si>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</si>
  <si>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</si>
  <si>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</si>
  <si>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</si>
  <si>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</si>
  <si>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</si>
  <si>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</si>
  <si>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</si>
  <si>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</si>
  <si>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</si>
  <si>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</si>
  <si>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</si>
  <si>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</si>
  <si>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</si>
  <si>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</si>
  <si>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</si>
  <si>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</si>
  <si>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</si>
  <si>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</si>
  <si>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</si>
  <si>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</si>
  <si>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</si>
  <si>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</si>
  <si>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</si>
  <si>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</si>
  <si>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</si>
  <si>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</si>
  <si>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</si>
  <si>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</si>
  <si>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</si>
  <si>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</si>
  <si>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</si>
  <si>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</si>
  <si>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</si>
  <si>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</si>
  <si>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</si>
  <si>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</si>
  <si>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</si>
  <si>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</si>
  <si>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</si>
  <si>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</si>
  <si>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</si>
  <si>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</si>
  <si>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</si>
  <si>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</si>
  <si>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</si>
  <si>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</si>
  <si>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</si>
  <si>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</si>
  <si>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</si>
  <si>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</si>
  <si>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</si>
  <si>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</si>
  <si>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</si>
  <si>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</si>
  <si>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</si>
  <si>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</si>
  <si>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</si>
  <si>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</si>
  <si>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</si>
  <si>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</si>
  <si>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</si>
  <si>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</si>
  <si>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</si>
  <si>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</si>
  <si>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</si>
  <si>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</si>
  <si>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</si>
  <si>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</si>
  <si>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</si>
  <si>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</si>
  <si>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</si>
  <si>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</si>
  <si>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</si>
  <si>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</si>
  <si>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</si>
  <si>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</si>
  <si>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</si>
  <si>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</si>
  <si>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</si>
  <si>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</si>
  <si>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</si>
  <si>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</si>
  <si>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</si>
  <si>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</si>
  <si>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</si>
  <si>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</si>
  <si>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</si>
  <si>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</si>
  <si>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</si>
  <si>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</si>
  <si>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</si>
  <si>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</si>
  <si>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</si>
  <si>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</si>
  <si>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</si>
  <si>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</si>
  <si>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</si>
  <si>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</si>
  <si>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</si>
  <si>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</si>
  <si>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</si>
  <si>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</si>
  <si>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</si>
  <si>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</si>
  <si>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</si>
  <si>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</si>
  <si>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</si>
  <si>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</si>
  <si>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</si>
  <si>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</si>
  <si>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</si>
  <si>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</si>
  <si>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</si>
  <si>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</si>
  <si>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</si>
  <si>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</si>
  <si>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</si>
  <si>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</si>
  <si>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</si>
  <si>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</si>
  <si>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</si>
  <si>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</si>
  <si>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</si>
  <si>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</si>
  <si>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</si>
  <si>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</si>
  <si>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</si>
  <si>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</si>
  <si>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</si>
  <si>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</si>
  <si>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</si>
  <si>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</si>
  <si>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</si>
  <si>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</si>
  <si>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</si>
  <si>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</si>
  <si>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</si>
  <si>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</si>
  <si>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</si>
  <si>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</si>
  <si>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</si>
  <si>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</si>
  <si>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</si>
  <si>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</si>
  <si>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</si>
  <si>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</si>
  <si>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</si>
  <si>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</si>
  <si>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</si>
  <si>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</si>
  <si>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</si>
  <si>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</si>
  <si>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</si>
  <si>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</si>
  <si>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</si>
  <si>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</si>
  <si>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</si>
  <si>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</si>
  <si>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</si>
  <si>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</si>
  <si>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</si>
  <si>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</si>
  <si>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</si>
  <si>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</si>
  <si>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</si>
  <si>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</si>
  <si>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</si>
  <si>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</si>
  <si>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</si>
  <si>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</si>
  <si>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</si>
  <si>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</si>
  <si>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</si>
  <si>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</si>
  <si>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</si>
  <si>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</si>
  <si>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</si>
  <si>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</si>
  <si>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</si>
  <si>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</si>
  <si>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</si>
  <si>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</si>
  <si>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</si>
  <si>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</si>
  <si>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</si>
  <si>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</si>
  <si>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</si>
  <si>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</si>
  <si>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</si>
  <si>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</si>
  <si>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</si>
  <si>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</si>
  <si>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</si>
  <si>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</si>
  <si>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</si>
  <si>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</si>
  <si>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</si>
  <si>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</si>
  <si>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</si>
  <si>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</si>
  <si>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</si>
  <si>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</si>
  <si>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</si>
  <si>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</si>
  <si>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</si>
  <si>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</si>
  <si>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</si>
  <si>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</si>
  <si>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</si>
  <si>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</si>
  <si>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</si>
  <si>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</si>
  <si>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</si>
  <si>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</si>
  <si>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</si>
  <si>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</si>
  <si>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</si>
  <si>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</si>
  <si>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</si>
  <si>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</si>
  <si>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</si>
  <si>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</si>
  <si>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</si>
  <si>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</si>
  <si>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</si>
  <si>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</si>
  <si>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</si>
  <si>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</si>
  <si>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</si>
  <si>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</si>
  <si>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</si>
  <si>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</si>
  <si>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</si>
  <si>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</si>
  <si>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</si>
  <si>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</si>
  <si>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</si>
  <si>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</si>
  <si>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</si>
  <si>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</si>
  <si>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</si>
  <si>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</si>
  <si>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</si>
  <si>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</si>
  <si>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</si>
  <si>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</si>
  <si>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</si>
  <si>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</si>
  <si>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</si>
  <si>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</si>
  <si>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</si>
  <si>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</si>
  <si>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</si>
  <si>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</si>
  <si>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</si>
  <si>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</si>
  <si>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</si>
  <si>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</si>
  <si>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</si>
  <si>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</si>
  <si>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</si>
  <si>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</si>
  <si>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</si>
  <si>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</si>
  <si>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</si>
  <si>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</si>
  <si>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</si>
  <si>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</si>
  <si>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</si>
  <si>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</si>
  <si>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</si>
  <si>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</si>
  <si>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</si>
  <si>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</si>
  <si>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</si>
  <si>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</si>
  <si>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</si>
  <si>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</si>
  <si>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</si>
  <si>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</si>
  <si>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</si>
  <si>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</si>
  <si>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</si>
  <si>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</si>
  <si>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</si>
  <si>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</si>
  <si>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</si>
  <si>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</si>
  <si>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</si>
  <si>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</si>
  <si>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</si>
  <si>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</si>
  <si>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</si>
  <si>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</si>
  <si>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</si>
  <si>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</si>
  <si>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</si>
  <si>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</si>
  <si>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</si>
  <si>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</si>
  <si>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</si>
  <si>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</si>
  <si>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</si>
  <si>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</si>
  <si>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</si>
  <si>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</si>
  <si>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</si>
  <si>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</si>
  <si>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</si>
  <si>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</si>
  <si>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</si>
  <si>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</si>
  <si>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</si>
  <si>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</si>
  <si>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</si>
  <si>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</si>
  <si>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</si>
  <si>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</si>
  <si>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</si>
  <si>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</si>
  <si>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</si>
  <si>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</si>
  <si>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</si>
  <si>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</si>
  <si>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</si>
  <si>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</si>
  <si>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</si>
  <si>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</si>
  <si>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</si>
  <si>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</si>
  <si>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</si>
  <si>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</si>
  <si>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</si>
  <si>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</si>
  <si>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</si>
  <si>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</si>
  <si>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</si>
  <si>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</si>
  <si>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</si>
  <si>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</si>
  <si>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</si>
  <si>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</si>
  <si>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</si>
  <si>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</si>
  <si>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</si>
  <si>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</si>
  <si>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</si>
  <si>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</si>
  <si>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</si>
  <si>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</si>
  <si>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</si>
  <si>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</si>
  <si>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</si>
  <si>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</si>
  <si>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</si>
  <si>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</si>
  <si>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</si>
  <si>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</si>
  <si>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</si>
  <si>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</si>
  <si>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</si>
  <si>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</si>
  <si>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</si>
  <si>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</si>
  <si>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</si>
  <si>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</si>
  <si>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</si>
  <si>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</si>
  <si>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</si>
  <si>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</si>
  <si>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</si>
  <si>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</si>
  <si>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</si>
  <si>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</si>
  <si>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</si>
  <si>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</si>
  <si>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</si>
  <si>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</si>
  <si>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</si>
  <si>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</si>
  <si>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</si>
  <si>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</si>
  <si>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</si>
  <si>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</si>
  <si>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</si>
  <si>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</si>
  <si>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</si>
  <si>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</si>
  <si>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</si>
  <si>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</si>
  <si>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</si>
  <si>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</si>
  <si>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</si>
  <si>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</si>
  <si>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</si>
  <si>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</si>
  <si>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</si>
  <si>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</si>
  <si>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</si>
  <si>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</si>
  <si>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</si>
  <si>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</si>
  <si>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</si>
  <si>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</si>
  <si>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</si>
  <si>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</si>
  <si>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</si>
  <si>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</si>
  <si>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</si>
  <si>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</si>
  <si>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</si>
  <si>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</si>
  <si>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</si>
  <si>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</si>
  <si>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</si>
  <si>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</si>
  <si>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</si>
  <si>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</si>
  <si>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</si>
  <si>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</si>
  <si>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</si>
  <si>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</si>
  <si>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</si>
  <si>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</si>
  <si>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</si>
  <si>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</si>
  <si>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</si>
  <si>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</si>
  <si>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</si>
  <si>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</si>
  <si>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</si>
  <si>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</si>
  <si>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</si>
  <si>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</si>
  <si>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</si>
  <si>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</si>
  <si>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</si>
  <si>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</si>
  <si>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</si>
  <si>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</si>
  <si>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</si>
  <si>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</si>
  <si>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</si>
  <si>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</si>
  <si>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</si>
  <si>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</si>
  <si>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</si>
  <si>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</si>
  <si>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</si>
  <si>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</si>
  <si>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</si>
  <si>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</si>
  <si>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</si>
  <si>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</si>
  <si>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</si>
  <si>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</si>
  <si>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</si>
  <si>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</si>
  <si>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</si>
  <si>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</si>
  <si>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</si>
  <si>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</si>
  <si>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</si>
  <si>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</si>
  <si>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</si>
  <si>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</si>
  <si>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</si>
  <si>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</si>
  <si>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</si>
  <si>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</si>
  <si>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</si>
  <si>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</si>
  <si>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</si>
  <si>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</si>
  <si>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</si>
  <si>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</si>
  <si>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</si>
  <si>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</si>
  <si>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</si>
  <si>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</si>
  <si>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</si>
  <si>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</si>
  <si>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</si>
  <si>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</si>
  <si>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</si>
  <si>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</si>
  <si>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</si>
  <si>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</si>
  <si>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</si>
  <si>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</si>
  <si>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</si>
  <si>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</si>
  <si>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</si>
  <si>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</si>
  <si>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</si>
  <si>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</si>
  <si>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</si>
  <si>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</si>
  <si>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</si>
  <si>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</si>
  <si>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</si>
  <si>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</si>
  <si>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</si>
  <si>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</si>
  <si>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</si>
  <si>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</si>
  <si>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</si>
  <si>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</si>
  <si>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</si>
  <si>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</si>
  <si>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</si>
  <si>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</si>
  <si>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</si>
  <si>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</si>
  <si>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</si>
  <si>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</si>
  <si>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</si>
  <si>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</si>
  <si>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</si>
  <si>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</si>
  <si>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</si>
  <si>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</si>
  <si>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</si>
  <si>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</si>
  <si>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</si>
  <si>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</si>
  <si>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</si>
  <si>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</si>
  <si>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</si>
  <si>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</si>
  <si>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</si>
  <si>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</si>
  <si>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</si>
  <si>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</si>
  <si>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</si>
  <si>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</si>
  <si>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</si>
  <si>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</si>
  <si>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</si>
  <si>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</si>
  <si>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</si>
  <si>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</si>
  <si>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</si>
  <si>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</si>
  <si>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</si>
  <si>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</si>
  <si>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</si>
  <si>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</si>
  <si>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</si>
  <si>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</si>
  <si>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</si>
  <si>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</si>
  <si>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</si>
  <si>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</si>
  <si>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</si>
  <si>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</si>
  <si>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</si>
  <si>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</si>
  <si>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</si>
  <si>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</si>
  <si>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</si>
  <si>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</si>
  <si>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</si>
  <si>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</si>
  <si>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</si>
  <si>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</si>
  <si>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</si>
  <si>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</si>
  <si>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</si>
  <si>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</si>
  <si>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</si>
  <si>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</si>
  <si>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</si>
  <si>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</si>
  <si>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</si>
  <si>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</si>
  <si>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</si>
  <si>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</si>
  <si>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</si>
  <si>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</si>
  <si>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</si>
  <si>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</si>
  <si>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</si>
  <si>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</si>
  <si>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</si>
  <si>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</si>
  <si>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</si>
  <si>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</si>
  <si>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</si>
  <si>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</si>
  <si>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</si>
  <si>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</si>
  <si>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</si>
  <si>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</si>
  <si>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</si>
  <si>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</si>
  <si>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</si>
  <si>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</si>
  <si>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</si>
  <si>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</si>
  <si>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</si>
  <si>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</si>
  <si>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</si>
  <si>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</si>
  <si>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</si>
  <si>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</si>
  <si>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</si>
  <si>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</si>
  <si>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</si>
  <si>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</si>
  <si>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</si>
  <si>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</si>
  <si>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</si>
  <si>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</si>
  <si>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</si>
  <si>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</si>
  <si>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</si>
  <si>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</si>
  <si>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</si>
  <si>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</si>
  <si>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</si>
  <si>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</si>
  <si>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</si>
  <si>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</si>
  <si>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</si>
  <si>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</si>
  <si>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</si>
  <si>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</si>
  <si>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</si>
  <si>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</si>
  <si>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</si>
  <si>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</si>
  <si>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</si>
  <si>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</si>
  <si>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</si>
  <si>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</si>
  <si>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</si>
  <si>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</si>
  <si>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</si>
  <si>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</si>
  <si>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</si>
  <si>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</si>
  <si>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</si>
  <si>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</si>
  <si>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</si>
  <si>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</si>
  <si>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</si>
  <si>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</si>
  <si>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</si>
  <si>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</si>
  <si>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</si>
  <si>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</si>
  <si>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</si>
  <si>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</si>
  <si>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</si>
  <si>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</si>
  <si>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</si>
  <si>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</si>
  <si>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</si>
  <si>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</si>
  <si>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</si>
  <si>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</si>
  <si>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</si>
  <si>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</si>
  <si>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</si>
  <si>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</si>
  <si>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</si>
  <si>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</si>
  <si>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</si>
  <si>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</si>
  <si>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</si>
  <si>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</si>
  <si>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</si>
  <si>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</si>
  <si>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</si>
  <si>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</si>
  <si>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</si>
  <si>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</si>
  <si>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</si>
  <si>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</si>
  <si>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</si>
  <si>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</si>
  <si>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</si>
  <si>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</si>
  <si>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</si>
  <si>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</si>
  <si>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</si>
  <si>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</si>
  <si>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</si>
  <si>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</si>
  <si>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</si>
  <si>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</si>
  <si>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</si>
  <si>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</si>
  <si>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</si>
  <si>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</si>
  <si>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</si>
  <si>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</si>
  <si>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</si>
  <si>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</si>
  <si>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</si>
  <si>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</si>
  <si>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</si>
  <si>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</si>
  <si>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</si>
  <si>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</si>
  <si>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</si>
  <si>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</si>
  <si>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</si>
  <si>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</si>
  <si>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</si>
  <si>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</si>
  <si>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</si>
  <si>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</si>
  <si>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</si>
  <si>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</si>
  <si>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</si>
  <si>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</si>
  <si>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</si>
  <si>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</si>
  <si>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</si>
  <si>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</si>
  <si>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</si>
  <si>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</si>
  <si>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</si>
  <si>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</si>
  <si>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</si>
  <si>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</si>
  <si>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</si>
  <si>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</si>
  <si>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</si>
  <si>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</si>
  <si>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</si>
  <si>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</si>
  <si>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</si>
  <si>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</si>
  <si>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</si>
  <si>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</si>
  <si>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</si>
  <si>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</si>
  <si>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</si>
  <si>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</si>
  <si>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</si>
  <si>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</si>
  <si>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</si>
  <si>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</si>
  <si>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</si>
  <si>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</si>
  <si>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</si>
  <si>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</si>
  <si>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</si>
  <si>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</si>
  <si>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</si>
  <si>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</si>
  <si>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</si>
  <si>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</si>
  <si>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</si>
  <si>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</si>
  <si>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</si>
  <si>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</si>
  <si>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</si>
  <si>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</si>
  <si>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</si>
  <si>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</si>
  <si>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</si>
  <si>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</si>
  <si>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</si>
  <si>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</si>
  <si>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</si>
  <si>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</si>
  <si>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</si>
  <si>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</si>
  <si>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</si>
  <si>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</si>
  <si>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</si>
  <si>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</si>
  <si>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</si>
  <si>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</si>
  <si>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</si>
  <si>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</si>
  <si>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</si>
  <si>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</si>
  <si>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</si>
  <si>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</si>
  <si>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</si>
  <si>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</si>
  <si>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</si>
  <si>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</si>
  <si>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</si>
  <si>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</si>
  <si>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</si>
  <si>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</si>
  <si>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</si>
  <si>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</si>
  <si>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</si>
  <si>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</si>
  <si>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</si>
  <si>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</si>
  <si>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</si>
  <si>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</si>
  <si>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</si>
  <si>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</si>
  <si>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</si>
  <si>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</si>
  <si>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</si>
  <si>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</si>
  <si>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</si>
  <si>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</si>
  <si>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</si>
  <si>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</si>
  <si>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</si>
  <si>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</si>
  <si>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</si>
  <si>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</si>
  <si>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</si>
  <si>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</si>
  <si>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</si>
  <si>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</si>
  <si>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</si>
  <si>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</si>
  <si>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</si>
  <si>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</si>
  <si>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</si>
  <si>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</si>
  <si>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</si>
  <si>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</si>
  <si>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</si>
  <si>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</si>
  <si>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</si>
  <si>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</si>
  <si>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</si>
  <si>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</si>
  <si>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</si>
  <si>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</si>
  <si>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</si>
  <si>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</si>
  <si>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</si>
  <si>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</si>
  <si>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</si>
  <si>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</si>
  <si>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</si>
  <si>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</si>
  <si>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</si>
  <si>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</si>
  <si>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</si>
  <si>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</si>
  <si>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</si>
  <si>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</si>
  <si>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</si>
  <si>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</si>
  <si>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</si>
  <si>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</si>
  <si>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</si>
  <si>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</si>
  <si>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</si>
  <si>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</si>
  <si>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</si>
  <si>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</si>
  <si>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</si>
  <si>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</si>
  <si>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</si>
  <si>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</si>
  <si>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</si>
  <si>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</si>
  <si>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</si>
  <si>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</si>
  <si>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</si>
  <si>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</si>
  <si>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</si>
  <si>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</si>
  <si>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</si>
  <si>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</si>
  <si>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</si>
  <si>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</si>
  <si>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</si>
  <si>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</si>
  <si>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</si>
  <si>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</si>
  <si>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</si>
  <si>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</si>
  <si>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</si>
  <si>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</si>
  <si>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</si>
  <si>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</si>
  <si>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</si>
  <si>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</si>
  <si>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</si>
  <si>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</si>
  <si>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</si>
  <si>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</si>
  <si>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</si>
  <si>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</si>
  <si>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</si>
  <si>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</si>
  <si>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</si>
  <si>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</si>
  <si>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</si>
  <si>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</si>
  <si>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</si>
  <si>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</si>
  <si>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</si>
  <si>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</si>
  <si>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</si>
  <si>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</si>
  <si>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</si>
  <si>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</si>
  <si>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</si>
  <si>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</si>
  <si>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</si>
  <si>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</si>
  <si>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</si>
  <si>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</si>
  <si>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</si>
  <si>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</si>
  <si>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</si>
  <si>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</si>
  <si>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</si>
  <si>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</si>
  <si>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</si>
  <si>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</si>
  <si>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</si>
  <si>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</si>
  <si>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</si>
  <si>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</si>
  <si>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</si>
  <si>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</si>
  <si>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</si>
  <si>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</si>
  <si>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</si>
  <si>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</si>
  <si>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</si>
  <si>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</si>
  <si>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</si>
  <si>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</si>
  <si>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</si>
  <si>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</si>
  <si>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</si>
  <si>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</si>
  <si>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</si>
  <si>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</si>
  <si>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</si>
  <si>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</si>
  <si>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</si>
  <si>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</si>
  <si>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</si>
  <si>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</si>
  <si>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</si>
  <si>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</si>
  <si>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</si>
  <si>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</si>
  <si>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</si>
  <si>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</si>
  <si>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</si>
  <si>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</si>
  <si>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</si>
  <si>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</si>
  <si>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</si>
  <si>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</si>
  <si>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</si>
  <si>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</si>
  <si>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</si>
  <si>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</si>
  <si>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</si>
  <si>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</si>
  <si>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</si>
  <si>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</si>
  <si>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</si>
  <si>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</si>
  <si>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</si>
  <si>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</si>
  <si>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</si>
  <si>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</si>
  <si>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</si>
  <si>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</si>
  <si>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</si>
  <si>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</si>
  <si>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</si>
  <si>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</si>
  <si>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</si>
  <si>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</si>
  <si>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</si>
  <si>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</si>
  <si>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</si>
  <si>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</si>
  <si>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</si>
  <si>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</si>
  <si>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</si>
  <si>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</si>
  <si>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</si>
  <si>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</si>
  <si>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</si>
  <si>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</si>
  <si>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</si>
  <si>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</si>
  <si>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</si>
  <si>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</si>
  <si>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</si>
  <si>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</si>
  <si>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</si>
  <si>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</si>
  <si>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</si>
  <si>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</si>
  <si>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</si>
  <si>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</si>
  <si>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</si>
  <si>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</si>
  <si>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</si>
  <si>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</si>
  <si>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</si>
  <si>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</si>
  <si>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</si>
  <si>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</si>
  <si>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</si>
  <si>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</si>
  <si>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</si>
  <si>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</si>
  <si>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</si>
  <si>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</si>
  <si>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</si>
  <si>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</si>
  <si>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</si>
  <si>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</si>
  <si>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</si>
  <si>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</si>
  <si>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</si>
  <si>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</si>
  <si>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</si>
  <si>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</si>
  <si>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</si>
  <si>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</si>
  <si>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</si>
  <si>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</si>
  <si>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</si>
  <si>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</si>
  <si>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</si>
  <si>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</si>
  <si>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</si>
  <si>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</si>
  <si>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</si>
  <si>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</si>
  <si>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</si>
  <si>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</si>
  <si>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</si>
  <si>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</si>
  <si>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</si>
  <si>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</si>
  <si>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</si>
  <si>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</si>
  <si>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</si>
  <si>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</si>
  <si>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</si>
  <si>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</si>
  <si>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</si>
  <si>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</si>
  <si>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</si>
  <si>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</si>
  <si>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</si>
  <si>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</si>
  <si>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</si>
  <si>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</si>
  <si>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</si>
  <si>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</si>
  <si>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</si>
  <si>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</si>
  <si>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</si>
  <si>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</si>
  <si>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</si>
  <si>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</si>
  <si>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</si>
  <si>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</si>
  <si>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</si>
  <si>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</si>
  <si>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</si>
  <si>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</si>
  <si>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</si>
  <si>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</si>
  <si>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</si>
  <si>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</si>
  <si>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</si>
  <si>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</si>
  <si>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</si>
  <si>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</si>
  <si>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</si>
  <si>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</si>
  <si>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</si>
  <si>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</si>
  <si>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</si>
  <si>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</si>
  <si>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</si>
  <si>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</si>
  <si>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</si>
  <si>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</si>
  <si>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</si>
  <si>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</si>
  <si>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</si>
  <si>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</si>
  <si>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</si>
  <si>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</si>
  <si>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</si>
  <si>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</si>
  <si>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</si>
  <si>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</si>
  <si>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</si>
  <si>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</si>
  <si>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</si>
  <si>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</si>
  <si>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</si>
  <si>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</si>
  <si>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</si>
  <si>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</si>
  <si>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</si>
  <si>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</si>
  <si>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</si>
  <si>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</si>
  <si>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</si>
  <si>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</si>
  <si>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</si>
  <si>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</si>
  <si>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</si>
  <si>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</si>
  <si>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</si>
  <si>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</si>
  <si>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</si>
  <si>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</si>
  <si>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</si>
  <si>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</si>
  <si>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</si>
  <si>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</si>
  <si>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</si>
  <si>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</si>
  <si>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</si>
  <si>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</si>
  <si>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</si>
  <si>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</si>
  <si>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</si>
  <si>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</si>
  <si>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</si>
  <si>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</si>
  <si>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</si>
  <si>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</si>
  <si>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</si>
  <si>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</si>
  <si>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</si>
  <si>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</si>
  <si>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</si>
  <si>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</si>
  <si>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</si>
  <si>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</si>
  <si>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</si>
  <si>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</si>
  <si>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</si>
  <si>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</si>
  <si>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</si>
  <si>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</si>
  <si>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</si>
  <si>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</si>
  <si>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</si>
  <si>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</si>
  <si>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</si>
  <si>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</si>
  <si>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</si>
  <si>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</si>
  <si>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</si>
  <si>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</si>
  <si>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</si>
  <si>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</si>
  <si>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</si>
  <si>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</si>
  <si>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</si>
  <si>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</si>
  <si>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</si>
  <si>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</si>
  <si>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</si>
  <si>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</si>
  <si>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</si>
  <si>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</si>
  <si>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</si>
  <si>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</si>
  <si>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</si>
  <si>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</si>
  <si>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</si>
  <si>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</si>
  <si>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</si>
  <si>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</si>
  <si>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</si>
  <si>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</si>
  <si>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</si>
  <si>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</si>
  <si>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</si>
  <si>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</si>
  <si>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</si>
  <si>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</si>
  <si>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</si>
  <si>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</si>
  <si>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</si>
  <si>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</si>
  <si>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</si>
  <si>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</si>
  <si>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</si>
  <si>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</si>
  <si>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</si>
  <si>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</si>
  <si>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</si>
  <si>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</si>
  <si>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</si>
  <si>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</si>
  <si>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</si>
  <si>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</si>
  <si>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</si>
  <si>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</si>
  <si>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</si>
  <si>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</si>
  <si>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</si>
  <si>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</si>
  <si>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</si>
  <si>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</si>
  <si>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</si>
  <si>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</si>
  <si>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</si>
  <si>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</si>
  <si>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</si>
  <si>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</si>
  <si>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</si>
  <si>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</si>
  <si>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</si>
  <si>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</si>
  <si>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</si>
  <si>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</si>
  <si>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</si>
  <si>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</si>
  <si>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</si>
  <si>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</si>
  <si>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</si>
  <si>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</si>
  <si>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</si>
  <si>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</si>
  <si>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</si>
  <si>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</si>
  <si>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</si>
  <si>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</si>
  <si>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</si>
  <si>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</si>
  <si>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</si>
  <si>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</si>
  <si>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</si>
  <si>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</si>
  <si>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</si>
  <si>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</si>
  <si>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</si>
  <si>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</si>
  <si>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</si>
  <si>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</si>
  <si>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</si>
  <si>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</si>
  <si>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</si>
  <si>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</si>
  <si>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</si>
  <si>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</si>
  <si>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</si>
  <si>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</si>
  <si>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</si>
  <si>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</si>
  <si>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</si>
  <si>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</si>
  <si>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</si>
  <si>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</si>
  <si>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</si>
  <si>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</si>
  <si>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</si>
  <si>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</si>
  <si>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</si>
  <si>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</si>
  <si>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</si>
  <si>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</si>
  <si>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</si>
  <si>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</si>
  <si>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</si>
  <si>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</si>
  <si>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</si>
  <si>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</si>
  <si>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</si>
  <si>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</si>
  <si>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</si>
  <si>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</si>
  <si>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</si>
  <si>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</si>
  <si>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</si>
  <si>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</si>
  <si>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</si>
  <si>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</si>
  <si>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</si>
  <si>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</si>
  <si>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</si>
  <si>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</si>
  <si>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</si>
  <si>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</si>
  <si>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</si>
  <si>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</si>
  <si>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</si>
  <si>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</si>
  <si>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</si>
  <si>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</si>
  <si>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</si>
  <si>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</si>
  <si>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</si>
  <si>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</si>
  <si>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</si>
  <si>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</si>
  <si>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</si>
  <si>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</si>
  <si>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</si>
  <si>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</si>
  <si>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</si>
  <si>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</si>
  <si>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</si>
  <si>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</si>
  <si>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</si>
  <si>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</si>
  <si>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</si>
  <si>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</si>
  <si>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</si>
  <si>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</si>
  <si>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</si>
  <si>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</si>
  <si>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</si>
  <si>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</si>
  <si>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</si>
  <si>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</si>
  <si>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</si>
  <si>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</si>
  <si>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</si>
  <si>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</si>
  <si>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</si>
  <si>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</si>
  <si>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</si>
  <si>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</si>
  <si>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</si>
  <si>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</si>
  <si>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</si>
  <si>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</si>
  <si>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</si>
  <si>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</si>
  <si>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</si>
  <si>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</si>
  <si>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</si>
  <si>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</si>
  <si>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</si>
  <si>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</si>
  <si>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</si>
  <si>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</si>
  <si>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</si>
  <si>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</si>
  <si>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</si>
  <si>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</si>
  <si>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</si>
  <si>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</si>
  <si>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</si>
  <si>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</si>
  <si>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</si>
  <si>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</si>
  <si>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</si>
  <si>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</si>
  <si>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</si>
  <si>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</si>
  <si>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</si>
  <si>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</si>
  <si>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</si>
  <si>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</si>
  <si>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</si>
  <si>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</si>
  <si>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</si>
  <si>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</si>
  <si>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</si>
  <si>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</si>
  <si>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</si>
  <si>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</si>
  <si>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</si>
  <si>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</si>
  <si>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</si>
  <si>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</si>
  <si>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</si>
  <si>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</si>
  <si>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</si>
  <si>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</si>
  <si>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</si>
  <si>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</si>
  <si>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</si>
  <si>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</si>
  <si>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</si>
  <si>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</si>
  <si>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</si>
  <si>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</si>
  <si>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</si>
  <si>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</si>
  <si>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</si>
  <si>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</si>
  <si>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</si>
  <si>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</si>
  <si>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</si>
  <si>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</si>
  <si>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</si>
  <si>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</si>
  <si>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</si>
  <si>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</si>
  <si>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</si>
  <si>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</si>
  <si>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</si>
  <si>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</si>
  <si>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</si>
  <si>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</si>
  <si>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</si>
  <si>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</si>
  <si>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</si>
  <si>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</si>
  <si>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</si>
  <si>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</si>
  <si>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</si>
  <si>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</si>
  <si>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</si>
  <si>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</si>
  <si>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</si>
  <si>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</si>
  <si>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</si>
  <si>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</si>
  <si>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</si>
  <si>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</si>
  <si>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</si>
  <si>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</si>
  <si>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</si>
  <si>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</si>
  <si>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</si>
  <si>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</si>
  <si>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</si>
  <si>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</si>
  <si>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</si>
  <si>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</si>
  <si>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</si>
  <si>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</si>
  <si>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</si>
  <si>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</si>
  <si>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</si>
  <si>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</si>
  <si>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</si>
  <si>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</si>
  <si>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</si>
  <si>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</si>
  <si>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</si>
  <si>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</si>
  <si>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</si>
  <si>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</si>
  <si>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</si>
  <si>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</si>
  <si>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</si>
  <si>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</si>
  <si>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</si>
  <si>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</si>
  <si>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</si>
  <si>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</si>
  <si>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</si>
  <si>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</si>
  <si>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</si>
  <si>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</si>
  <si>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</si>
  <si>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</si>
  <si>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</si>
  <si>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</si>
  <si>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</si>
  <si>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</si>
  <si>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</si>
  <si>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</si>
  <si>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</si>
  <si>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</si>
  <si>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</si>
  <si>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</si>
  <si>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</si>
  <si>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</si>
  <si>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</si>
  <si>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</si>
  <si>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</si>
  <si>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</si>
  <si>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</si>
  <si>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</si>
  <si>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</si>
  <si>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</si>
  <si>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</si>
  <si>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</si>
  <si>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</si>
  <si>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</si>
  <si>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</si>
  <si>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</si>
  <si>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</si>
  <si>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</si>
  <si>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</si>
  <si>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</si>
  <si>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</si>
  <si>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</si>
  <si>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</si>
  <si>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</si>
  <si>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</si>
  <si>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</si>
  <si>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</si>
  <si>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</si>
  <si>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</si>
  <si>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</si>
  <si>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</si>
  <si>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</si>
  <si>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</si>
  <si>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</si>
  <si>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</si>
  <si>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</si>
  <si>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</si>
  <si>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</si>
  <si>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</si>
  <si>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</si>
  <si>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</si>
  <si>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</si>
  <si>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</si>
  <si>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</si>
  <si>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</si>
  <si>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</si>
  <si>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</si>
  <si>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</si>
  <si>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</si>
  <si>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</si>
  <si>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</si>
  <si>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</si>
  <si>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</si>
  <si>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</si>
  <si>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</si>
  <si>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</si>
  <si>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</si>
  <si>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</si>
  <si>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</si>
  <si>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</si>
  <si>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</si>
  <si>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</si>
  <si>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</si>
  <si>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</si>
  <si>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</si>
  <si>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</si>
  <si>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</si>
  <si>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</si>
  <si>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</si>
  <si>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</si>
  <si>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</si>
  <si>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</si>
  <si>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</si>
  <si>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</si>
  <si>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</si>
  <si>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</si>
  <si>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</si>
  <si>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</si>
  <si>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</si>
  <si>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</si>
  <si>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</si>
  <si>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</si>
  <si>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</si>
  <si>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</si>
  <si>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</si>
  <si>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</si>
  <si>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</si>
  <si>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</si>
  <si>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</si>
  <si>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</si>
  <si>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</si>
  <si>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</si>
  <si>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</si>
  <si>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</si>
  <si>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</si>
  <si>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</si>
  <si>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</si>
  <si>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</si>
  <si>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</si>
  <si>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</si>
  <si>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</si>
  <si>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</si>
  <si>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</si>
  <si>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</si>
  <si>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</si>
  <si>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</si>
  <si>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</si>
  <si>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</si>
  <si>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</si>
  <si>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</si>
  <si>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</si>
  <si>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</si>
  <si>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</si>
  <si>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</si>
  <si>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</si>
  <si>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</si>
  <si>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</si>
  <si>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</si>
  <si>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</si>
  <si>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</si>
  <si>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</si>
  <si>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</si>
  <si>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</si>
  <si>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</si>
  <si>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</si>
  <si>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</si>
  <si>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</si>
  <si>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</si>
  <si>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</si>
  <si>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</si>
  <si>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</si>
  <si>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</si>
  <si>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</si>
  <si>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</si>
  <si>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</si>
  <si>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</si>
  <si>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</si>
  <si>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</si>
  <si>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</si>
  <si>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</si>
  <si>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</si>
  <si>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</si>
  <si>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</si>
  <si>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</si>
  <si>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</si>
  <si>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</si>
  <si>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</si>
  <si>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</si>
  <si>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</si>
  <si>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</si>
  <si>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</si>
  <si>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</si>
  <si>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</si>
  <si>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</si>
  <si>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</si>
  <si>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</si>
  <si>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</si>
  <si>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</si>
  <si>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</si>
  <si>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</si>
  <si>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</si>
  <si>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</si>
  <si>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</si>
  <si>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</si>
  <si>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</si>
  <si>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</si>
  <si>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</si>
  <si>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</si>
  <si>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</si>
  <si>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</si>
  <si>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</si>
  <si>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</si>
  <si>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</si>
  <si>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</si>
  <si>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</si>
  <si>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</si>
  <si>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</si>
  <si>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</si>
  <si>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</si>
  <si>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</si>
  <si>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</si>
  <si>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</si>
  <si>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</si>
  <si>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</si>
  <si>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</si>
  <si>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</si>
  <si>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</si>
  <si>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</si>
  <si>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</si>
  <si>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</si>
  <si>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</si>
  <si>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</si>
  <si>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</si>
  <si>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</si>
  <si>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</si>
  <si>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</si>
  <si>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</si>
  <si>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</si>
  <si>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</si>
  <si>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</si>
  <si>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</si>
  <si>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</si>
  <si>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</si>
  <si>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</si>
  <si>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</si>
  <si>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</si>
  <si>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</si>
  <si>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</si>
  <si>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</si>
  <si>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</si>
  <si>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</si>
  <si>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</si>
  <si>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</si>
  <si>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</si>
  <si>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</si>
  <si>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</si>
  <si>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</si>
  <si>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</si>
  <si>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</si>
  <si>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</si>
  <si>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</si>
  <si>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</si>
  <si>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</si>
  <si>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</si>
  <si>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</si>
  <si>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</si>
  <si>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</si>
  <si>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</si>
  <si>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</si>
  <si>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</si>
  <si>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</si>
  <si>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</si>
  <si>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</si>
  <si>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</si>
  <si>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</si>
  <si>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</si>
  <si>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</si>
  <si>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</si>
  <si>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</si>
  <si>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</si>
  <si>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</si>
  <si>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</si>
  <si>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</si>
  <si>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</si>
  <si>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</si>
  <si>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</si>
  <si>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</si>
  <si>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</si>
  <si>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</si>
  <si>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</si>
  <si>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</si>
  <si>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</si>
  <si>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</si>
  <si>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</si>
  <si>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</si>
  <si>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</si>
  <si>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</si>
  <si>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</si>
  <si>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</si>
  <si>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</si>
  <si>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</si>
  <si>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</si>
  <si>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</si>
  <si>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</si>
  <si>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</si>
  <si>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</si>
  <si>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</si>
  <si>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</si>
  <si>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</si>
  <si>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</si>
  <si>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</si>
  <si>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</si>
  <si>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</si>
  <si>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</si>
  <si>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</si>
  <si>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</si>
  <si>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</si>
  <si>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</si>
  <si>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</si>
  <si>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</si>
  <si>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</si>
  <si>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</si>
  <si>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</si>
  <si>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</si>
  <si>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</si>
  <si>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</si>
  <si>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</si>
  <si>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</si>
  <si>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</si>
  <si>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</si>
  <si>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</si>
  <si>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</si>
  <si>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</si>
  <si>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</si>
  <si>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</si>
  <si>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</si>
  <si>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</si>
  <si>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</si>
  <si>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</si>
  <si>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</si>
  <si>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</si>
  <si>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</si>
  <si>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</si>
  <si>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</si>
  <si>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</si>
  <si>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</si>
  <si>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</si>
  <si>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</si>
  <si>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</si>
  <si>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</si>
  <si>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</si>
  <si>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</si>
  <si>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</si>
  <si>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</si>
  <si>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</si>
  <si>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</si>
  <si>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</si>
  <si>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</si>
  <si>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</si>
  <si>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</si>
  <si>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</si>
  <si>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</si>
  <si>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</si>
  <si>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</si>
  <si>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</si>
  <si>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</si>
  <si>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</si>
  <si>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</si>
  <si>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</si>
  <si>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</si>
  <si>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</si>
  <si>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</si>
  <si>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</si>
  <si>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</si>
  <si>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</si>
  <si>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</si>
  <si>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</si>
  <si>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</si>
  <si>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</si>
  <si>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</si>
  <si>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</si>
  <si>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</si>
  <si>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</si>
  <si>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</si>
  <si>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</si>
  <si>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</si>
  <si>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</si>
  <si>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</si>
  <si>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</si>
  <si>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</si>
  <si>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</si>
  <si>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</si>
  <si>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</si>
  <si>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</si>
  <si>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</si>
  <si>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</si>
  <si>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</si>
  <si>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</si>
  <si>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</si>
  <si>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</si>
  <si>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</si>
  <si>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</si>
  <si>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</si>
  <si>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</si>
  <si>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</si>
  <si>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</si>
  <si>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</si>
  <si>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</si>
  <si>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</si>
  <si>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</si>
  <si>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</si>
  <si>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</si>
  <si>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</si>
  <si>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</si>
  <si>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</si>
  <si>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</si>
  <si>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</si>
  <si>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</si>
  <si>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</si>
  <si>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</si>
  <si>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</si>
  <si>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</si>
  <si>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</si>
  <si>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</si>
  <si>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</si>
  <si>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</si>
  <si>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</si>
  <si>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</si>
  <si>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</si>
  <si>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</si>
  <si>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</si>
  <si>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</si>
  <si>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</si>
  <si>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</si>
  <si>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</si>
  <si>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</si>
  <si>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</si>
  <si>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</si>
  <si>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</si>
  <si>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</si>
  <si>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</si>
  <si>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</si>
  <si>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</si>
  <si>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</si>
  <si>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</si>
  <si>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</si>
  <si>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</si>
  <si>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</si>
  <si>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</si>
  <si>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</si>
  <si>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</si>
  <si>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</si>
  <si>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</si>
  <si>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</si>
  <si>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</si>
  <si>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</si>
  <si>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</si>
  <si>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</si>
  <si>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</si>
  <si>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</si>
  <si>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</si>
  <si>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</si>
  <si>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</si>
  <si>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</si>
  <si>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</si>
  <si>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</si>
  <si>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</si>
  <si>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</si>
  <si>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</si>
  <si>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</si>
  <si>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</si>
  <si>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</si>
  <si>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</si>
  <si>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</si>
  <si>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</si>
  <si>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</si>
  <si>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</si>
  <si>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</si>
  <si>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</si>
  <si>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</si>
  <si>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</si>
  <si>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</si>
  <si>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</si>
  <si>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</si>
  <si>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</si>
  <si>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</si>
  <si>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</si>
  <si>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</si>
  <si>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</si>
  <si>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</si>
  <si>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</si>
  <si>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</si>
  <si>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</si>
  <si>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</si>
  <si>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</si>
  <si>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</si>
  <si>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</si>
  <si>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</si>
  <si>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</si>
  <si>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</si>
  <si>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</si>
  <si>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</si>
  <si>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</si>
  <si>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</si>
  <si>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</si>
  <si>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</si>
  <si>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</si>
  <si>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</si>
  <si>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</si>
  <si>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</si>
  <si>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</si>
  <si>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</si>
  <si>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</si>
  <si>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</si>
  <si>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</si>
  <si>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</si>
  <si>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</si>
  <si>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</si>
  <si>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</si>
  <si>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</si>
  <si>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</si>
  <si>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</si>
  <si>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</si>
  <si>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</si>
  <si>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</si>
  <si>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</si>
  <si>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</si>
  <si>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</si>
  <si>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</si>
  <si>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</si>
  <si>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</si>
  <si>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</si>
  <si>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</si>
  <si>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</si>
  <si>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</si>
  <si>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</si>
  <si>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</si>
  <si>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</si>
  <si>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</si>
  <si>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</si>
  <si>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</si>
  <si>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</si>
  <si>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</si>
  <si>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</si>
  <si>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</si>
  <si>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</si>
  <si>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</si>
  <si>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</si>
  <si>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</si>
  <si>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</si>
  <si>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</si>
  <si>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</si>
  <si>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</si>
  <si>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</si>
  <si>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</si>
  <si>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</si>
  <si>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</si>
  <si>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</si>
  <si>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</si>
  <si>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</si>
  <si>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</si>
  <si>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</si>
  <si>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</si>
  <si>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</si>
  <si>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</si>
  <si>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</si>
  <si>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</si>
  <si>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</si>
  <si>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</si>
  <si>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</si>
  <si>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</si>
  <si>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</si>
  <si>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</si>
  <si>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</si>
  <si>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</si>
  <si>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</si>
  <si>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</si>
  <si>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</si>
  <si>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</si>
  <si>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</si>
  <si>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</si>
  <si>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</si>
  <si>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</si>
  <si>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</si>
  <si>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</si>
  <si>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</si>
  <si>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</si>
  <si>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</si>
  <si>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</si>
  <si>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</si>
  <si>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</si>
  <si>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</si>
  <si>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</si>
  <si>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</si>
  <si>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</si>
  <si>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</si>
  <si>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</si>
  <si>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</si>
  <si>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</si>
  <si>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</si>
  <si>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</si>
  <si>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</si>
  <si>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</si>
  <si>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</si>
  <si>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</si>
  <si>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</si>
  <si>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</si>
  <si>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</si>
  <si>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</si>
  <si>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</si>
  <si>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</si>
  <si>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</si>
  <si>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</si>
  <si>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</si>
  <si>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</si>
  <si>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</si>
  <si>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</si>
  <si>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</si>
  <si>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</si>
  <si>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</si>
  <si>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</si>
  <si>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</si>
  <si>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</si>
  <si>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</si>
  <si>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</si>
  <si>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</si>
  <si>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</si>
  <si>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</si>
  <si>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</si>
  <si>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</si>
  <si>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</si>
  <si>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</si>
  <si>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</si>
  <si>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</si>
  <si>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</si>
  <si>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</si>
  <si>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</si>
  <si>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</si>
  <si>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</si>
  <si>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</si>
  <si>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</si>
  <si>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</si>
  <si>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</si>
  <si>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</si>
  <si>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</si>
  <si>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</si>
  <si>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</si>
  <si>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</si>
  <si>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</si>
  <si>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</si>
  <si>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</si>
  <si>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</si>
  <si>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</si>
  <si>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</si>
  <si>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</si>
  <si>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</si>
  <si>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</si>
  <si>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</si>
  <si>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</si>
  <si>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</si>
  <si>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</si>
  <si>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</si>
  <si>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</si>
  <si>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</si>
  <si>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</si>
  <si>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</si>
  <si>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</si>
  <si>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</si>
  <si>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</si>
  <si>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</si>
  <si>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</si>
  <si>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</si>
  <si>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</si>
  <si>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</si>
  <si>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</si>
  <si>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</si>
  <si>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</si>
  <si>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</si>
  <si>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</si>
  <si>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</si>
  <si>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</si>
  <si>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</si>
  <si>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</si>
  <si>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</si>
  <si>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</si>
  <si>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</si>
  <si>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</si>
  <si>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</si>
  <si>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</si>
  <si>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</si>
  <si>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</si>
  <si>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</si>
  <si>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</si>
  <si>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</si>
  <si>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</si>
  <si>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</si>
  <si>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</si>
  <si>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</si>
  <si>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</si>
  <si>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</si>
  <si>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</si>
  <si>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</si>
  <si>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</si>
  <si>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</si>
  <si>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</si>
  <si>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</si>
  <si>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</si>
  <si>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</si>
  <si>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</si>
  <si>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</si>
  <si>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</si>
  <si>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</si>
  <si>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</si>
  <si>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</si>
  <si>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</si>
  <si>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</si>
  <si>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</si>
  <si>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</si>
  <si>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</si>
  <si>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</si>
  <si>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</si>
  <si>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</si>
  <si>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</si>
  <si>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</si>
  <si>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</si>
  <si>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</si>
  <si>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</si>
  <si>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</si>
  <si>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</si>
  <si>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</si>
  <si>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</si>
  <si>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</si>
  <si>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</si>
  <si>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</si>
  <si>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</si>
  <si>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</si>
  <si>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</si>
  <si>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</si>
  <si>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</si>
  <si>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</si>
  <si>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</si>
  <si>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</si>
  <si>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</si>
  <si>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</si>
  <si>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</si>
  <si>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</si>
  <si>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</si>
  <si>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</si>
  <si>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</si>
  <si>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</si>
  <si>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</si>
  <si>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</si>
  <si>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</si>
  <si>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</si>
  <si>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</si>
  <si>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</si>
  <si>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</si>
  <si>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</si>
  <si>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</si>
  <si>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</si>
  <si>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</si>
  <si>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</si>
  <si>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</si>
  <si>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</si>
  <si>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</si>
  <si>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</si>
  <si>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</si>
  <si>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</si>
  <si>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</si>
  <si>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</si>
  <si>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</si>
  <si>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</si>
  <si>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</si>
  <si>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</si>
  <si>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</si>
  <si>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</si>
  <si>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</si>
  <si>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</si>
  <si>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</si>
  <si>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</si>
  <si>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</si>
  <si>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</si>
  <si>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</si>
  <si>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</si>
  <si>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</si>
  <si>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</si>
  <si>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</si>
  <si>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</si>
  <si>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</si>
  <si>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</si>
  <si>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</si>
  <si>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</si>
  <si>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</si>
  <si>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</si>
  <si>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</si>
  <si>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</si>
  <si>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</si>
  <si>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</si>
  <si>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</si>
  <si>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</si>
  <si>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</si>
  <si>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</si>
  <si>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</si>
  <si>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</si>
  <si>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</si>
  <si>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</si>
  <si>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</si>
  <si>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</si>
  <si>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</si>
  <si>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</si>
  <si>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</si>
  <si>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</si>
  <si>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</si>
  <si>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</si>
  <si>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</si>
  <si>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</si>
  <si>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</si>
  <si>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</si>
  <si>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</si>
  <si>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</si>
  <si>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</si>
  <si>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</si>
  <si>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</si>
  <si>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</si>
  <si>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</si>
  <si>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</si>
  <si>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</si>
  <si>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</si>
  <si>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</si>
  <si>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</si>
  <si>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</si>
  <si>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</si>
  <si>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</si>
  <si>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</si>
  <si>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</si>
  <si>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</si>
  <si>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</si>
  <si>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</si>
  <si>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</si>
  <si>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</si>
  <si>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</si>
  <si>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</si>
  <si>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</si>
  <si>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</si>
  <si>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</si>
  <si>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</si>
  <si>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</si>
  <si>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</si>
  <si>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</si>
  <si>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</si>
  <si>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</si>
  <si>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</si>
  <si>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</si>
  <si>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</si>
  <si>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</si>
  <si>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</si>
  <si>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</si>
  <si>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</si>
  <si>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</si>
  <si>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</si>
  <si>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</si>
  <si>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</si>
  <si>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</si>
  <si>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</si>
  <si>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</si>
  <si>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</si>
  <si>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</si>
  <si>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</si>
  <si>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</si>
  <si>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</si>
  <si>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</si>
  <si>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</si>
  <si>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</si>
  <si>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</si>
  <si>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</si>
  <si>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</si>
  <si>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</si>
  <si>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</si>
  <si>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</si>
  <si>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</si>
  <si>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</si>
  <si>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</si>
  <si>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</si>
  <si>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</si>
  <si>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</si>
  <si>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</si>
  <si>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</si>
  <si>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</si>
  <si>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</si>
  <si>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</si>
  <si>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</si>
  <si>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</si>
  <si>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</si>
  <si>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</si>
  <si>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</si>
  <si>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</si>
  <si>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</si>
  <si>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</si>
  <si>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</si>
  <si>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</si>
  <si>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</si>
  <si>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</si>
  <si>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</si>
  <si>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</si>
  <si>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</si>
  <si>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</si>
  <si>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</si>
  <si>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</si>
  <si>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</si>
  <si>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</si>
  <si>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</si>
  <si>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</si>
  <si>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</si>
  <si>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</si>
  <si>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</si>
  <si>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</si>
  <si>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</si>
  <si>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</si>
  <si>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</si>
  <si>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</si>
  <si>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</si>
  <si>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</si>
  <si>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</si>
  <si>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</si>
  <si>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</si>
  <si>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</si>
  <si>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</si>
  <si>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</si>
  <si>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</si>
  <si>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</si>
  <si>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</si>
  <si>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</si>
  <si>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</si>
  <si>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</si>
  <si>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</si>
  <si>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</si>
  <si>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</si>
  <si>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</si>
  <si>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</si>
  <si>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</si>
  <si>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</si>
  <si>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</si>
  <si>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</si>
  <si>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</si>
  <si>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</si>
  <si>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</si>
  <si>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</si>
  <si>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</si>
  <si>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</si>
  <si>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</si>
  <si>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</si>
  <si>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</si>
  <si>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</si>
  <si>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</si>
  <si>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</si>
  <si>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</si>
  <si>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</si>
  <si>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</si>
  <si>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</si>
  <si>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</si>
  <si>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</si>
  <si>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</si>
  <si>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</si>
  <si>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</si>
  <si>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</si>
  <si>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</si>
  <si>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</si>
  <si>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</si>
  <si>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</si>
  <si>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</si>
  <si>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</si>
  <si>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</si>
  <si>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</si>
  <si>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</si>
  <si>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</si>
  <si>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</si>
  <si>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</si>
  <si>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</si>
  <si>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</si>
  <si>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</si>
  <si>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</si>
  <si>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</si>
  <si>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</si>
  <si>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</si>
  <si>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</si>
  <si>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</si>
  <si>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</si>
  <si>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</si>
  <si>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</si>
  <si>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</si>
  <si>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</si>
  <si>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</si>
  <si>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</si>
  <si>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</si>
  <si>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</si>
  <si>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</si>
  <si>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</si>
  <si>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</si>
  <si>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</si>
  <si>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</si>
  <si>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</si>
  <si>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</si>
  <si>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</si>
  <si>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</si>
  <si>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</si>
  <si>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</si>
  <si>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</si>
  <si>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</si>
  <si>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</si>
  <si>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</si>
  <si>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</si>
  <si>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</si>
  <si>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</si>
  <si>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</si>
  <si>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</si>
  <si>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</si>
  <si>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</si>
  <si>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</si>
  <si>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</si>
  <si>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</si>
  <si>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</si>
  <si>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</si>
  <si>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</si>
  <si>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</si>
  <si>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</si>
  <si>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</si>
  <si>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</si>
  <si>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</si>
  <si>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</si>
  <si>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</si>
  <si>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</si>
  <si>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</si>
  <si>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</si>
  <si>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</si>
  <si>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</si>
  <si>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</si>
  <si>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</si>
  <si>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</si>
  <si>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</si>
  <si>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</si>
  <si>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</si>
  <si>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</si>
  <si>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</si>
  <si>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</si>
  <si>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</si>
  <si>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</si>
  <si>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</si>
  <si>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</si>
  <si>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</si>
  <si>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</si>
  <si>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</si>
  <si>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</si>
  <si>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</si>
  <si>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</si>
  <si>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</si>
  <si>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</si>
  <si>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</si>
  <si>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</si>
  <si>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</si>
  <si>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</si>
  <si>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</si>
  <si>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</si>
  <si>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</si>
  <si>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</si>
  <si>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</si>
  <si>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</si>
  <si>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</si>
  <si>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</si>
  <si>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</si>
  <si>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</si>
  <si>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</si>
  <si>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</si>
  <si>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</si>
  <si>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</si>
  <si>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</si>
  <si>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</si>
  <si>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</si>
  <si>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</si>
  <si>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</si>
  <si>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</si>
  <si>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</si>
  <si>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</si>
  <si>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</si>
  <si>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</si>
  <si>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</si>
  <si>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</si>
  <si>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</si>
  <si>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</si>
  <si>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</si>
  <si>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</si>
  <si>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</si>
  <si>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</si>
  <si>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</si>
  <si>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</si>
  <si>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</si>
  <si>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</si>
  <si>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</si>
  <si>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</si>
  <si>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</si>
  <si>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</si>
  <si>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</si>
  <si>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</si>
  <si>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</si>
  <si>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</si>
  <si>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</si>
  <si>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</si>
  <si>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</si>
  <si>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</si>
  <si>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</si>
  <si>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</si>
  <si>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</si>
  <si>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</si>
  <si>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</si>
  <si>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</si>
  <si>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</si>
  <si>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</si>
  <si>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</si>
  <si>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</si>
  <si>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</si>
  <si>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</si>
  <si>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</si>
  <si>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</si>
  <si>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</si>
  <si>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</si>
  <si>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</si>
  <si>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</si>
  <si>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</si>
  <si>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</si>
  <si>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</si>
  <si>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</si>
  <si>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</si>
  <si>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</si>
  <si>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</si>
  <si>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</si>
  <si>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</si>
  <si>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</si>
  <si>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</si>
  <si>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</si>
  <si>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</si>
  <si>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</si>
  <si>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</si>
  <si>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</si>
  <si>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</si>
  <si>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</si>
  <si>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</si>
  <si>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</si>
  <si>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</si>
  <si>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</si>
  <si>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</si>
  <si>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</si>
  <si>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</si>
  <si>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</si>
  <si>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</si>
  <si>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</si>
  <si>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</si>
  <si>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</si>
  <si>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</si>
  <si>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</si>
  <si>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</si>
  <si>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</si>
  <si>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</si>
  <si>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</si>
  <si>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</si>
  <si>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</si>
  <si>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</si>
  <si>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</si>
  <si>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</si>
  <si>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</si>
  <si>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</si>
  <si>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</si>
  <si>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</si>
  <si>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</si>
  <si>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</si>
  <si>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</si>
  <si>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</si>
  <si>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</si>
  <si>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</si>
  <si>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</si>
  <si>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</si>
  <si>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</si>
  <si>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</si>
  <si>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</si>
  <si>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</si>
  <si>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</si>
  <si>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</si>
  <si>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</si>
  <si>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</si>
  <si>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</si>
  <si>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</si>
  <si>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</si>
  <si>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</si>
  <si>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</si>
  <si>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</si>
  <si>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</si>
  <si>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</si>
  <si>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</si>
  <si>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</si>
  <si>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</si>
  <si>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</si>
  <si>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</si>
  <si>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</si>
  <si>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</si>
  <si>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</si>
  <si>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</si>
  <si>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</si>
  <si>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</si>
  <si>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</si>
  <si>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</si>
  <si>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</si>
  <si>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</si>
  <si>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</si>
  <si>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</si>
  <si>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</si>
  <si>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</si>
  <si>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</si>
  <si>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</si>
  <si>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</si>
  <si>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</si>
  <si>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</si>
  <si>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</si>
  <si>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</si>
  <si>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</si>
  <si>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</si>
  <si>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</si>
  <si>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</si>
  <si>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</si>
  <si>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</si>
  <si>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</si>
  <si>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</si>
  <si>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</si>
  <si>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</si>
  <si>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</si>
  <si>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</si>
  <si>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</si>
  <si>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</si>
  <si>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</si>
  <si>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</si>
  <si>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</si>
  <si>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</si>
  <si>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</si>
  <si>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</si>
  <si>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</si>
  <si>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</si>
  <si>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</si>
  <si>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</si>
  <si>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</si>
  <si>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</si>
  <si>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</si>
  <si>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</si>
  <si>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</si>
  <si>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</si>
  <si>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</si>
  <si>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</si>
  <si>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</si>
  <si>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</si>
  <si>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</si>
  <si>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</si>
  <si>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</si>
  <si>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</si>
  <si>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</si>
  <si>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</si>
  <si>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</si>
  <si>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</si>
  <si>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</si>
  <si>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</si>
  <si>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</si>
  <si>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</si>
  <si>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</si>
  <si>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</si>
  <si>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</si>
  <si>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</si>
  <si>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</si>
  <si>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</si>
  <si>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</si>
  <si>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</si>
  <si>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</si>
  <si>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</si>
  <si>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</si>
  <si>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</si>
  <si>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</si>
  <si>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</si>
  <si>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</si>
  <si>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</si>
  <si>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</si>
  <si>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</si>
  <si>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</si>
  <si>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</si>
  <si>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</si>
  <si>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</si>
  <si>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</si>
  <si>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</si>
  <si>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</si>
  <si>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</si>
  <si>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</si>
  <si>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</si>
  <si>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</si>
  <si>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</si>
  <si>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</si>
  <si>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</si>
  <si>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</si>
  <si>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</si>
  <si>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</si>
  <si>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</si>
  <si>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</si>
  <si>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</si>
  <si>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</si>
  <si>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</si>
  <si>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</si>
  <si>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</si>
  <si>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</si>
  <si>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</si>
  <si>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</si>
  <si>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</si>
  <si>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</si>
  <si>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</si>
  <si>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</si>
  <si>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</si>
  <si>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</si>
  <si>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</si>
  <si>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</si>
  <si>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</si>
  <si>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</si>
  <si>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</si>
  <si>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</si>
  <si>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</si>
  <si>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</si>
  <si>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</si>
  <si>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</si>
  <si>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</si>
  <si>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</si>
  <si>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</si>
  <si>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</si>
  <si>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</si>
  <si>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</si>
  <si>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</si>
  <si>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</si>
  <si>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</si>
  <si>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</si>
  <si>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</si>
  <si>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</si>
  <si>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</si>
  <si>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</si>
  <si>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</si>
  <si>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</si>
  <si>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</si>
  <si>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</si>
  <si>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</si>
  <si>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</si>
  <si>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</si>
  <si>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</si>
  <si>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</si>
  <si>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</si>
  <si>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</si>
  <si>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</si>
  <si>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</si>
  <si>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</si>
  <si>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</si>
  <si>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</si>
  <si>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</si>
  <si>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</si>
  <si>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</si>
  <si>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</si>
  <si>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</si>
  <si>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</si>
  <si>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</si>
  <si>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</si>
  <si>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</si>
  <si>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</si>
  <si>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</si>
  <si>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</si>
  <si>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</si>
  <si>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</si>
  <si>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</si>
  <si>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</si>
  <si>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</si>
  <si>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</si>
  <si>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</si>
  <si>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</si>
  <si>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</si>
  <si>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</si>
  <si>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</si>
  <si>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</si>
  <si>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</si>
  <si>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</si>
  <si>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</si>
  <si>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</si>
  <si>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</si>
  <si>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</si>
  <si>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</si>
  <si>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</si>
  <si>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</si>
  <si>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</si>
  <si>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</si>
  <si>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</si>
  <si>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</si>
  <si>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</si>
  <si>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</si>
  <si>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</si>
  <si>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</si>
  <si>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</si>
  <si>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</si>
  <si>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</si>
  <si>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</si>
  <si>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</si>
  <si>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</si>
  <si>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</si>
  <si>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</si>
  <si>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</si>
  <si>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</si>
  <si>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</si>
  <si>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</si>
  <si>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</si>
  <si>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</si>
  <si>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</si>
  <si>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</si>
  <si>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</si>
  <si>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</si>
  <si>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</si>
  <si>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</si>
  <si>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</si>
  <si>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</si>
  <si>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</si>
  <si>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</si>
  <si>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</si>
  <si>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</si>
  <si>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</si>
  <si>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</si>
  <si>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</si>
  <si>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</si>
  <si>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</si>
  <si>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</si>
  <si>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</si>
  <si>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</si>
  <si>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</si>
  <si>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</si>
  <si>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</si>
  <si>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</si>
  <si>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</si>
  <si>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</si>
  <si>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</si>
  <si>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</si>
  <si>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</si>
  <si>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</si>
  <si>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</si>
  <si>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</si>
  <si>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</si>
  <si>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</si>
  <si>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</si>
  <si>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</si>
  <si>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</si>
  <si>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</si>
  <si>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</si>
  <si>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</si>
  <si>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</si>
  <si>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</si>
  <si>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</si>
  <si>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</si>
  <si>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</si>
  <si>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</si>
  <si>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</si>
  <si>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</si>
  <si>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</si>
  <si>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</si>
  <si>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</si>
  <si>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</si>
  <si>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</si>
  <si>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</si>
  <si>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</si>
  <si>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</si>
  <si>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</si>
  <si>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</si>
  <si>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</si>
  <si>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</si>
  <si>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</si>
  <si>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</si>
  <si>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</si>
  <si>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</si>
  <si>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</si>
  <si>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</si>
  <si>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</si>
  <si>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</si>
  <si>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</si>
  <si>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</si>
  <si>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</si>
  <si>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</si>
  <si>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</si>
  <si>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</si>
  <si>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</si>
  <si>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</si>
  <si>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</si>
  <si>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</si>
  <si>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</si>
  <si>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</si>
  <si>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</si>
  <si>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</si>
  <si>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</si>
  <si>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</si>
  <si>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</si>
  <si>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</si>
  <si>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</si>
  <si>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</si>
  <si>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</si>
  <si>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</si>
  <si>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</si>
  <si>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</si>
  <si>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</si>
  <si>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</si>
  <si>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</si>
  <si>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</si>
  <si>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</si>
  <si>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</si>
  <si>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</si>
  <si>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</si>
  <si>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</si>
  <si>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</si>
  <si>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</si>
  <si>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</si>
  <si>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</si>
  <si>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</si>
  <si>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</si>
  <si>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</si>
  <si>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</si>
  <si>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</si>
  <si>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</si>
  <si>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</si>
  <si>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</si>
  <si>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</si>
  <si>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</si>
  <si>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</si>
  <si>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</si>
  <si>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</si>
  <si>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</si>
  <si>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</si>
  <si>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</si>
  <si>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</si>
  <si>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</si>
  <si>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</si>
  <si>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</si>
  <si>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</si>
  <si>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</si>
  <si>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</si>
  <si>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</si>
  <si>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</si>
  <si>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</si>
  <si>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</si>
  <si>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</si>
  <si>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</si>
  <si>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</si>
  <si>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</si>
  <si>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</si>
  <si>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</si>
  <si>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</si>
  <si>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</si>
  <si>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</si>
  <si>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</si>
  <si>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</si>
  <si>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</si>
  <si>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</si>
  <si>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</si>
  <si>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</si>
  <si>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</si>
  <si>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</si>
  <si>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</si>
  <si>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</si>
  <si>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</si>
  <si>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</si>
  <si>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</si>
  <si>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</si>
  <si>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</si>
  <si>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</si>
  <si>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</si>
  <si>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</si>
  <si>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</si>
  <si>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</si>
  <si>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</si>
  <si>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</si>
  <si>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</si>
  <si>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</si>
  <si>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</si>
  <si>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</si>
  <si>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</si>
  <si>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</si>
  <si>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</si>
  <si>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</si>
  <si>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</si>
  <si>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</si>
  <si>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</si>
  <si>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</si>
  <si>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</si>
  <si>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</si>
  <si>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</si>
  <si>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</si>
  <si>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</si>
  <si>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</si>
  <si>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</si>
  <si>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</si>
  <si>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</si>
  <si>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</si>
  <si>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</si>
  <si>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</si>
  <si>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</si>
  <si>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</si>
  <si>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</si>
  <si>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</si>
  <si>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</si>
  <si>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</si>
  <si>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</si>
  <si>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</si>
  <si>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</si>
  <si>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</si>
  <si>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</si>
  <si>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</si>
  <si>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</si>
  <si>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</si>
  <si>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</si>
  <si>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</si>
  <si>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</si>
  <si>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</si>
  <si>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</si>
  <si>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</si>
  <si>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</si>
  <si>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</si>
  <si>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</si>
  <si>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</si>
  <si>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</si>
  <si>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</si>
  <si>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</si>
  <si>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</si>
  <si>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</si>
  <si>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</si>
  <si>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</si>
  <si>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</si>
  <si>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</si>
  <si>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</si>
  <si>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</si>
  <si>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</si>
  <si>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</si>
  <si>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</si>
  <si>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</si>
  <si>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</si>
  <si>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</si>
  <si>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</si>
  <si>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</si>
  <si>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</si>
  <si>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</si>
  <si>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</si>
  <si>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</si>
  <si>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</si>
  <si>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</si>
  <si>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</si>
  <si>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</si>
  <si>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</si>
  <si>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</si>
  <si>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</si>
  <si>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</si>
  <si>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</si>
  <si>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</si>
  <si>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</si>
  <si>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</si>
  <si>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</si>
  <si>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</si>
  <si>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</si>
  <si>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</si>
  <si>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</si>
  <si>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</si>
  <si>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</si>
  <si>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</si>
  <si>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</si>
  <si>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</si>
  <si>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</si>
  <si>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</si>
  <si>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</si>
  <si>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</si>
  <si>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</si>
  <si>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</si>
  <si>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</si>
  <si>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</si>
  <si>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</si>
  <si>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</si>
  <si>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</si>
  <si>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</si>
  <si>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</si>
  <si>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</si>
  <si>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</si>
  <si>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</si>
  <si>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</si>
  <si>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</si>
  <si>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</si>
  <si>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</si>
  <si>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</si>
  <si>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</si>
  <si>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</si>
  <si>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</si>
  <si>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</si>
  <si>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</si>
  <si>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</si>
  <si>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</si>
  <si>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</si>
  <si>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</si>
  <si>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</si>
  <si>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</si>
  <si>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</si>
  <si>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</si>
  <si>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</si>
  <si>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</si>
  <si>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</si>
  <si>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</si>
  <si>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</si>
  <si>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</si>
  <si>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</si>
  <si>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</si>
  <si>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</si>
  <si>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</si>
  <si>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</si>
  <si>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</si>
  <si>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</si>
  <si>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</si>
  <si>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</si>
  <si>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</si>
  <si>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</si>
  <si>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</si>
  <si>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</si>
  <si>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</si>
  <si>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</si>
  <si>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</si>
  <si>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</si>
  <si>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</si>
  <si>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</si>
  <si>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</si>
  <si>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</si>
  <si>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</si>
  <si>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</si>
  <si>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</si>
  <si>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</si>
  <si>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</si>
  <si>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</si>
  <si>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</si>
  <si>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</si>
  <si>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</si>
  <si>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</si>
  <si>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</si>
  <si>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</si>
  <si>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</si>
  <si>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</si>
  <si>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</si>
  <si>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</si>
  <si>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</si>
  <si>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</si>
  <si>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</si>
  <si>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</si>
  <si>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</si>
  <si>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</si>
  <si>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</si>
  <si>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</si>
  <si>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</si>
  <si>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</si>
  <si>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</si>
  <si>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</si>
  <si>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</si>
  <si>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</si>
  <si>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</si>
  <si>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</si>
  <si>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</si>
  <si>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</si>
  <si>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</si>
  <si>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</si>
  <si>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</si>
  <si>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</si>
  <si>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</si>
  <si>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</si>
  <si>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</si>
  <si>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</si>
  <si>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</si>
  <si>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</si>
  <si>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</si>
  <si>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</si>
  <si>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</si>
  <si>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</si>
  <si>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</si>
  <si>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</si>
  <si>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</si>
  <si>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</si>
  <si>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</si>
  <si>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</si>
  <si>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</si>
  <si>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</si>
  <si>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</si>
  <si>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</si>
  <si>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</si>
  <si>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</si>
  <si>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</si>
  <si>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</si>
  <si>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</si>
  <si>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</si>
  <si>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</si>
  <si>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</si>
  <si>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</si>
  <si>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</si>
  <si>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</si>
  <si>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</si>
  <si>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</si>
  <si>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</si>
  <si>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</si>
  <si>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</si>
  <si>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</si>
  <si>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</si>
  <si>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</si>
  <si>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</si>
  <si>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</si>
  <si>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</si>
  <si>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</si>
  <si>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</si>
  <si>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</si>
  <si>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</si>
  <si>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</si>
  <si>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</si>
  <si>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</si>
  <si>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</si>
  <si>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</si>
  <si>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</si>
  <si>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</si>
  <si>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</si>
  <si>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</si>
  <si>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</si>
  <si>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</si>
  <si>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</si>
  <si>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</si>
  <si>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</si>
  <si>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</si>
  <si>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</si>
  <si>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</si>
  <si>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</si>
  <si>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</si>
  <si>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</si>
  <si>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</si>
  <si>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</si>
  <si>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</si>
  <si>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</si>
  <si>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</si>
  <si>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</si>
  <si>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</si>
  <si>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</si>
  <si>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</si>
  <si>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</si>
  <si>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</si>
  <si>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</si>
  <si>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</si>
  <si>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</si>
  <si>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</si>
  <si>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</si>
  <si>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</si>
  <si>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</si>
  <si>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</si>
  <si>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</si>
  <si>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</si>
  <si>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</si>
  <si>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</si>
  <si>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</si>
  <si>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</si>
  <si>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</si>
  <si>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</si>
  <si>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</si>
  <si>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</si>
  <si>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</si>
  <si>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</si>
  <si>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</si>
  <si>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</si>
  <si>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</si>
  <si>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</si>
  <si>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</si>
  <si>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</si>
  <si>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</si>
  <si>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</si>
  <si>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</si>
  <si>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</si>
  <si>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</si>
  <si>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</si>
  <si>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</si>
  <si>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</si>
  <si>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</si>
  <si>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</si>
  <si>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</si>
  <si>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</si>
  <si>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</si>
  <si>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</si>
  <si>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</si>
  <si>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</si>
  <si>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</si>
  <si>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</si>
  <si>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</si>
  <si>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</si>
  <si>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</si>
  <si>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</si>
  <si>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</si>
  <si>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</si>
  <si>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</si>
  <si>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</si>
  <si>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</si>
  <si>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</si>
  <si>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</si>
  <si>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</si>
  <si>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</si>
  <si>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</si>
  <si>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</si>
  <si>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</si>
  <si>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</si>
  <si>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</si>
  <si>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</si>
  <si>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</si>
  <si>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</si>
  <si>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</si>
  <si>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</si>
  <si>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</si>
  <si>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</si>
  <si>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</si>
  <si>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</si>
  <si>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</si>
  <si>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</si>
  <si>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</si>
  <si>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</si>
  <si>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</si>
  <si>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</si>
  <si>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</si>
  <si>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</si>
  <si>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</si>
  <si>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</si>
  <si>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</si>
  <si>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</si>
  <si>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</si>
  <si>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</si>
  <si>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</si>
  <si>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</si>
  <si>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</si>
  <si>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</si>
  <si>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</si>
  <si>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</si>
  <si>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</si>
  <si>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</si>
  <si>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</si>
  <si>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</si>
  <si>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</si>
  <si>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</si>
  <si>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</si>
  <si>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</si>
  <si>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</si>
  <si>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</si>
  <si>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</si>
  <si>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</si>
  <si>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</si>
  <si>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</si>
  <si>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</si>
  <si>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</si>
  <si>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</si>
  <si>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</si>
  <si>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</si>
  <si>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</si>
  <si>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</si>
  <si>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</si>
  <si>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</si>
  <si>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</si>
  <si>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</si>
  <si>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</si>
  <si>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</si>
  <si>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</si>
  <si>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</si>
  <si>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</si>
  <si>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</si>
  <si>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</si>
  <si>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</si>
  <si>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</si>
  <si>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</si>
  <si>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</si>
  <si>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</si>
  <si>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</si>
  <si>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</si>
  <si>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</si>
  <si>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</si>
  <si>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</si>
  <si>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</si>
  <si>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</si>
  <si>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</si>
  <si>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</si>
  <si>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</si>
  <si>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</si>
  <si>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</si>
  <si>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</si>
  <si>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</si>
  <si>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</si>
  <si>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</si>
  <si>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</si>
  <si>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</si>
  <si>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</si>
  <si>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</si>
  <si>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</si>
  <si>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</si>
  <si>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</si>
  <si>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</si>
  <si>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</si>
  <si>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</si>
  <si>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</si>
  <si>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</si>
  <si>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</si>
  <si>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</si>
  <si>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</si>
  <si>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</si>
  <si>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</si>
  <si>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</si>
  <si>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</si>
  <si>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</si>
  <si>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</si>
  <si>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</si>
  <si>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</si>
  <si>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</si>
  <si>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</si>
  <si>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</si>
  <si>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</si>
  <si>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</si>
  <si>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</si>
  <si>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</si>
  <si>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</si>
  <si>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</si>
  <si>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</si>
  <si>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</si>
  <si>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</si>
  <si>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</si>
  <si>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</si>
  <si>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</si>
  <si>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</si>
  <si>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</si>
  <si>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</si>
  <si>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</si>
  <si>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</si>
  <si>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</si>
  <si>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</si>
  <si>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</si>
  <si>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</si>
  <si>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</si>
  <si>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</si>
  <si>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</si>
  <si>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</si>
  <si>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</si>
  <si>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</si>
  <si>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</si>
  <si>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</si>
  <si>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</si>
  <si>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</si>
  <si>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</si>
  <si>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</si>
  <si>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</si>
  <si>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</si>
  <si>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</si>
  <si>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</si>
  <si>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</si>
  <si>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</si>
  <si>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</si>
  <si>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</si>
  <si>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</si>
  <si>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</si>
  <si>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</si>
  <si>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</si>
  <si>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</si>
  <si>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</si>
  <si>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</si>
  <si>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</si>
  <si>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</si>
  <si>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</si>
  <si>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</si>
  <si>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</si>
  <si>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</si>
  <si>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</si>
  <si>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</si>
  <si>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</si>
  <si>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</si>
  <si>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</si>
  <si>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</si>
  <si>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</si>
  <si>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</si>
  <si>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</si>
  <si>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</si>
  <si>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</si>
  <si>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</si>
  <si>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</si>
  <si>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</si>
  <si>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</si>
  <si>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</si>
  <si>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</si>
  <si>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</si>
  <si>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</si>
  <si>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</si>
  <si>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</si>
  <si>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</si>
  <si>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</si>
  <si>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</si>
  <si>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</si>
  <si>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</si>
  <si>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</si>
  <si>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</si>
  <si>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</si>
  <si>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</si>
  <si>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</si>
  <si>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</si>
  <si>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</si>
  <si>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</si>
  <si>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</si>
  <si>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</si>
  <si>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</si>
  <si>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</si>
  <si>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</si>
  <si>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</si>
  <si>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</si>
  <si>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</si>
  <si>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</si>
  <si>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</si>
  <si>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</si>
  <si>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</si>
  <si>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</si>
  <si>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</si>
  <si>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</si>
  <si>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</si>
  <si>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</si>
  <si>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</si>
  <si>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</si>
  <si>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</si>
  <si>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</si>
  <si>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</si>
  <si>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</si>
  <si>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</si>
  <si>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</si>
  <si>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</si>
  <si>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</si>
  <si>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</si>
  <si>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</si>
  <si>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</si>
  <si>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</si>
  <si>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</si>
  <si>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</si>
  <si>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</si>
  <si>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</si>
  <si>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</si>
  <si>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</si>
  <si>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</si>
  <si>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</si>
  <si>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</si>
  <si>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</si>
  <si>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</si>
  <si>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</si>
  <si>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</si>
  <si>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</si>
  <si>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</si>
  <si>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</si>
  <si>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</si>
  <si>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</si>
  <si>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</si>
  <si>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</si>
  <si>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</si>
  <si>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</si>
  <si>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</si>
  <si>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</si>
  <si>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</si>
  <si>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</si>
  <si>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</si>
  <si>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</si>
  <si>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</si>
  <si>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</si>
  <si>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</si>
  <si>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</si>
  <si>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</si>
  <si>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</si>
  <si>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</si>
  <si>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</si>
  <si>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</si>
  <si>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</si>
  <si>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</si>
  <si>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</si>
  <si>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</si>
  <si>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</si>
  <si>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</si>
  <si>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</si>
  <si>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</si>
  <si>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</si>
  <si>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</si>
  <si>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</si>
  <si>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</si>
  <si>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</si>
  <si>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</si>
  <si>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</si>
  <si>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</si>
  <si>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</si>
  <si>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</si>
  <si>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</si>
  <si>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</si>
  <si>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</si>
  <si>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</si>
  <si>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</si>
  <si>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</si>
  <si>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</si>
  <si>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</si>
  <si>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</si>
  <si>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</si>
  <si>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</si>
  <si>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</si>
  <si>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</si>
  <si>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</si>
  <si>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</si>
  <si>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</si>
  <si>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</si>
  <si>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</si>
  <si>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</si>
  <si>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</si>
  <si>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</si>
  <si>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</si>
  <si>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</si>
  <si>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</si>
  <si>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</si>
  <si>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</si>
  <si>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</si>
  <si>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</si>
  <si>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</si>
  <si>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</si>
  <si>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</si>
  <si>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</si>
  <si>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</si>
  <si>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</si>
  <si>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</si>
  <si>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</si>
  <si>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</si>
  <si>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</si>
  <si>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</si>
  <si>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</si>
  <si>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</si>
  <si>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</si>
  <si>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</si>
  <si>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</si>
  <si>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</si>
  <si>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</si>
  <si>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</si>
  <si>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</si>
  <si>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</si>
  <si>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</si>
  <si>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</si>
  <si>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</si>
  <si>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</si>
  <si>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</si>
  <si>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</si>
  <si>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</si>
  <si>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</si>
  <si>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</si>
  <si>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</si>
  <si>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</si>
  <si>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</si>
  <si>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</si>
  <si>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</si>
  <si>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</si>
  <si>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</si>
  <si>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</si>
  <si>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</si>
  <si>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</si>
  <si>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</si>
  <si>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</si>
  <si>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</si>
  <si>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</si>
  <si>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</si>
  <si>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</si>
  <si>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</si>
  <si>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</si>
  <si>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</si>
  <si>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</si>
  <si>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</si>
  <si>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</si>
  <si>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</si>
  <si>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</si>
  <si>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</si>
  <si>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</si>
  <si>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</si>
  <si>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</si>
  <si>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</si>
  <si>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</si>
  <si>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</si>
  <si>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</si>
  <si>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</si>
  <si>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</si>
  <si>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</si>
  <si>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</si>
  <si>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</si>
  <si>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</si>
  <si>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</si>
  <si>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</si>
  <si>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</si>
  <si>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</si>
  <si>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</si>
  <si>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</si>
  <si>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</si>
  <si>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</si>
  <si>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</si>
  <si>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</si>
  <si>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</si>
  <si>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</si>
  <si>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</si>
  <si>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</si>
  <si>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</si>
  <si>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</si>
  <si>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</si>
  <si>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</si>
  <si>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</si>
  <si>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</si>
  <si>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</si>
  <si>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</si>
  <si>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</si>
  <si>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</si>
  <si>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</si>
  <si>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</si>
  <si>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</si>
  <si>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</si>
  <si>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</si>
  <si>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</si>
  <si>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</si>
  <si>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</si>
  <si>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</si>
  <si>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</si>
  <si>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</si>
  <si>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</si>
  <si>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</si>
  <si>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</si>
  <si>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</si>
  <si>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</si>
  <si>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</si>
  <si>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</si>
  <si>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</si>
  <si>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</si>
  <si>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</si>
  <si>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</si>
  <si>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</si>
  <si>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</si>
  <si>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</si>
  <si>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</si>
  <si>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</si>
  <si>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</si>
  <si>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</si>
  <si>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</si>
  <si>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</si>
  <si>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</si>
  <si>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</si>
  <si>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</si>
  <si>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</si>
  <si>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</si>
  <si>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</si>
  <si>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</si>
  <si>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</si>
  <si>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</si>
  <si>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</si>
  <si>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</si>
  <si>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</si>
  <si>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</si>
  <si>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</si>
  <si>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</si>
  <si>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</si>
  <si>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</si>
  <si>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</si>
  <si>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</si>
  <si>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</si>
  <si>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</si>
  <si>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</si>
  <si>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</si>
  <si>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</si>
  <si>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</si>
  <si>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</si>
  <si>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</si>
  <si>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</si>
  <si>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</si>
  <si>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</si>
  <si>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</si>
  <si>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</si>
  <si>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</si>
  <si>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</si>
  <si>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</si>
  <si>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</si>
  <si>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</si>
  <si>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</si>
  <si>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</si>
  <si>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</si>
  <si>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</si>
  <si>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</si>
  <si>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</si>
  <si>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</si>
  <si>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</si>
  <si>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</si>
  <si>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</si>
  <si>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</si>
  <si>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</si>
  <si>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</si>
  <si>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</si>
  <si>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</si>
  <si>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</si>
  <si>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</si>
  <si>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</si>
  <si>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</si>
  <si>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</si>
  <si>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</si>
  <si>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</si>
  <si>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</si>
  <si>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</si>
  <si>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</si>
  <si>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</si>
  <si>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</si>
  <si>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</si>
  <si>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</si>
  <si>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</si>
  <si>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</si>
  <si>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</si>
  <si>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</si>
  <si>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</si>
  <si>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</si>
  <si>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</si>
  <si>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</si>
  <si>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</si>
  <si>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</si>
  <si>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</si>
  <si>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</si>
  <si>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</si>
  <si>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</si>
  <si>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</si>
  <si>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</si>
  <si>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</si>
  <si>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</si>
  <si>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</si>
  <si>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</si>
  <si>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</si>
  <si>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</si>
  <si>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</si>
  <si>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</si>
  <si>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</si>
  <si>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</si>
  <si>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</si>
  <si>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</si>
  <si>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</si>
  <si>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</si>
  <si>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</si>
  <si>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</si>
  <si>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</si>
  <si>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</si>
  <si>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</si>
  <si>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</si>
  <si>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</si>
  <si>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</si>
  <si>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</si>
  <si>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</si>
  <si>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</si>
  <si>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</si>
  <si>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</si>
  <si>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</si>
  <si>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</si>
  <si>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</si>
  <si>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</si>
  <si>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</si>
  <si>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</si>
  <si>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</si>
  <si>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</si>
  <si>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</si>
  <si>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</si>
  <si>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</si>
  <si>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</si>
  <si>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</si>
  <si>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</si>
  <si>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</si>
  <si>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</si>
  <si>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</si>
  <si>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</si>
  <si>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</si>
  <si>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</si>
  <si>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</si>
  <si>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</si>
  <si>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</si>
  <si>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</si>
  <si>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</si>
  <si>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</si>
  <si>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</si>
  <si>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</si>
  <si>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</si>
  <si>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</si>
  <si>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</si>
  <si>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</si>
  <si>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</si>
  <si>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</si>
  <si>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</si>
  <si>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</si>
  <si>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</si>
  <si>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</si>
  <si>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</si>
  <si>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</si>
  <si>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</si>
  <si>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</si>
  <si>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</si>
  <si>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</si>
  <si>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</si>
  <si>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</si>
  <si>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</si>
  <si>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</si>
  <si>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</si>
  <si>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</si>
  <si>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</si>
  <si>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</si>
  <si>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</si>
  <si>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</si>
  <si>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</si>
  <si>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</si>
  <si>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</si>
  <si>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</si>
  <si>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</si>
  <si>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</si>
  <si>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</si>
  <si>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</si>
  <si>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</si>
  <si>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</si>
  <si>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</si>
  <si>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</si>
  <si>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</si>
  <si>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</si>
  <si>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</si>
  <si>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</si>
  <si>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</si>
  <si>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</si>
  <si>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</si>
  <si>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</si>
  <si>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</si>
  <si>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</si>
  <si>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</si>
  <si>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</si>
  <si>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</si>
  <si>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</si>
  <si>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</si>
  <si>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</si>
  <si>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</si>
  <si>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</si>
  <si>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</si>
  <si>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</si>
  <si>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</si>
  <si>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</si>
  <si>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</si>
  <si>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</si>
  <si>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</si>
  <si>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</si>
  <si>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</si>
  <si>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</si>
  <si>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</si>
  <si>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</si>
  <si>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</si>
  <si>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</si>
  <si>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</si>
  <si>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</si>
  <si>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</si>
  <si>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</si>
  <si>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</si>
  <si>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</si>
  <si>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</si>
  <si>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</si>
  <si>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</si>
  <si>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</si>
  <si>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</si>
  <si>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</si>
  <si>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</si>
  <si>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</si>
  <si>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</si>
  <si>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</si>
  <si>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</si>
  <si>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</si>
  <si>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</si>
  <si>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</si>
  <si>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</si>
  <si>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</si>
  <si>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</si>
  <si>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</si>
  <si>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</si>
  <si>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</si>
  <si>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</si>
  <si>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</si>
  <si>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</si>
  <si>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</si>
  <si>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</si>
  <si>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</si>
  <si>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</si>
  <si>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</si>
  <si>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</si>
  <si>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</si>
  <si>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</si>
  <si>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</si>
  <si>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</si>
  <si>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</si>
  <si>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</si>
  <si>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</si>
  <si>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</si>
  <si>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</si>
  <si>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</si>
  <si>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</si>
  <si>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</si>
  <si>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</si>
  <si>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</si>
  <si>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</si>
  <si>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</si>
  <si>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</si>
  <si>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</si>
  <si>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</si>
  <si>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</si>
  <si>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</si>
  <si>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</si>
  <si>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</si>
  <si>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</si>
  <si>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</si>
  <si>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</si>
  <si>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</si>
  <si>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</si>
  <si>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</si>
  <si>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</si>
  <si>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</si>
  <si>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</si>
  <si>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</si>
  <si>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</si>
  <si>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</si>
  <si>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</si>
  <si>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</si>
  <si>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</si>
  <si>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</si>
  <si>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</si>
  <si>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</si>
  <si>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</si>
  <si>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</si>
  <si>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</si>
  <si>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</si>
  <si>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</si>
  <si>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</si>
  <si>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</si>
  <si>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</si>
  <si>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</si>
  <si>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</si>
  <si>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</si>
  <si>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</si>
  <si>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</si>
  <si>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</si>
  <si>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</si>
  <si>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</si>
  <si>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</si>
  <si>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</si>
  <si>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</si>
  <si>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</si>
  <si>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</si>
  <si>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</si>
  <si>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</si>
  <si>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</si>
  <si>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</si>
  <si>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</si>
  <si>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</si>
  <si>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</si>
  <si>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</si>
  <si>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</si>
  <si>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</si>
  <si>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</si>
  <si>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</si>
  <si>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</si>
  <si>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</si>
  <si>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</si>
  <si>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</si>
  <si>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</si>
  <si>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</si>
  <si>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</si>
  <si>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</si>
  <si>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</si>
  <si>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</si>
  <si>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</si>
  <si>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</si>
  <si>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</si>
  <si>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</si>
  <si>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</si>
  <si>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</si>
  <si>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</si>
  <si>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</si>
  <si>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</si>
  <si>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</si>
  <si>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</si>
  <si>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</si>
  <si>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</si>
  <si>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</si>
  <si>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</si>
  <si>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</si>
  <si>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</si>
  <si>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</si>
  <si>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</si>
  <si>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</si>
  <si>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</si>
  <si>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</si>
  <si>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</si>
  <si>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</si>
  <si>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</si>
  <si>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</si>
  <si>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</si>
  <si>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</si>
  <si>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</si>
  <si>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</si>
  <si>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</si>
  <si>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</si>
  <si>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</si>
  <si>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</si>
  <si>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</si>
  <si>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</si>
  <si>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</si>
  <si>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</si>
  <si>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</si>
  <si>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</si>
  <si>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</si>
  <si>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</si>
  <si>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</si>
  <si>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</si>
  <si>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</si>
  <si>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</si>
  <si>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</si>
  <si>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</si>
  <si>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</si>
  <si>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</si>
  <si>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</si>
  <si>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</si>
  <si>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</si>
  <si>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</si>
  <si>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</si>
  <si>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</si>
  <si>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</si>
  <si>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</si>
  <si>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</si>
  <si>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</si>
  <si>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</si>
  <si>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</si>
  <si>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</si>
  <si>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</si>
  <si>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</si>
  <si>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</si>
  <si>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</si>
  <si>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</si>
  <si>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</si>
  <si>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</si>
  <si>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</si>
  <si>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</si>
  <si>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</si>
  <si>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</si>
  <si>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</si>
  <si>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</si>
  <si>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</si>
  <si>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</si>
  <si>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</si>
  <si>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</si>
  <si>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</si>
  <si>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</si>
  <si>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</si>
  <si>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</si>
  <si>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</si>
  <si>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</si>
  <si>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</si>
  <si>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</si>
  <si>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</si>
  <si>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</si>
  <si>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</si>
  <si>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</si>
  <si>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</si>
  <si>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</si>
  <si>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</si>
  <si>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</si>
  <si>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</si>
  <si>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</si>
  <si>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</si>
  <si>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</si>
  <si>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</si>
  <si>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</si>
  <si>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</si>
  <si>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</si>
  <si>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</si>
  <si>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</si>
  <si>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</si>
  <si>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</si>
  <si>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</si>
  <si>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</si>
  <si>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</si>
  <si>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</si>
  <si>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</si>
  <si>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</si>
  <si>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</si>
  <si>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</si>
  <si>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</si>
  <si>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</si>
  <si>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</si>
  <si>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</si>
  <si>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</si>
  <si>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</si>
  <si>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</si>
  <si>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</si>
  <si>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</si>
  <si>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</si>
  <si>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</si>
  <si>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</si>
  <si>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</si>
  <si>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</si>
  <si>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</si>
  <si>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</si>
  <si>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</si>
  <si>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</si>
  <si>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</si>
  <si>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</si>
  <si>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</si>
  <si>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</si>
  <si>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</si>
  <si>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</si>
  <si>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</si>
  <si>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</si>
  <si>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</si>
  <si>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</si>
  <si>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</si>
  <si>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</si>
  <si>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</si>
  <si>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</si>
  <si>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</si>
  <si>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</si>
  <si>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</si>
  <si>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</si>
  <si>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</si>
  <si>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</si>
  <si>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</si>
  <si>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</si>
  <si>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</si>
  <si>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</si>
  <si>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</si>
  <si>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</si>
  <si>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</si>
  <si>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</si>
  <si>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</si>
  <si>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</si>
  <si>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</si>
  <si>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</si>
  <si>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</si>
  <si>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</si>
  <si>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</si>
  <si>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</si>
  <si>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</si>
  <si>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</si>
  <si>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</si>
  <si>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</si>
  <si>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</si>
  <si>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</si>
  <si>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</si>
  <si>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</si>
  <si>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</si>
  <si>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</si>
  <si>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</si>
  <si>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</si>
  <si>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</si>
  <si>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</si>
  <si>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</si>
  <si>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</si>
  <si>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</si>
  <si>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</si>
  <si>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</si>
  <si>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</si>
  <si>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</si>
  <si>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</si>
  <si>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</si>
  <si>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</si>
  <si>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</si>
  <si>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</si>
  <si>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</si>
  <si>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</si>
  <si>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</si>
  <si>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</si>
  <si>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</si>
  <si>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</si>
  <si>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</si>
  <si>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</si>
  <si>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</si>
  <si>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</si>
  <si>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</si>
  <si>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</si>
  <si>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</si>
  <si>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</si>
  <si>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</si>
  <si>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</si>
  <si>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</si>
  <si>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</si>
  <si>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</si>
  <si>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</si>
  <si>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</si>
  <si>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</si>
  <si>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</si>
  <si>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</si>
  <si>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</si>
  <si>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</si>
  <si>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</si>
  <si>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</si>
  <si>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</si>
  <si>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</si>
  <si>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</si>
  <si>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</si>
  <si>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</si>
  <si>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</si>
  <si>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</si>
  <si>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</si>
  <si>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</si>
  <si>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</si>
  <si>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</si>
  <si>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</si>
  <si>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</si>
  <si>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</si>
  <si>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</si>
  <si>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</si>
  <si>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</si>
  <si>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</si>
  <si>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</si>
  <si>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</si>
  <si>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</si>
  <si>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</si>
  <si>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</si>
  <si>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</si>
  <si>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</si>
  <si>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</si>
  <si>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</si>
  <si>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</si>
  <si>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</si>
  <si>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</si>
  <si>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</si>
  <si>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</si>
  <si>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</si>
  <si>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</si>
  <si>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</si>
  <si>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</si>
  <si>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</si>
  <si>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</si>
  <si>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</si>
  <si>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</si>
  <si>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</si>
  <si>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</si>
  <si>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</si>
  <si>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</si>
  <si>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</si>
  <si>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</si>
  <si>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</si>
  <si>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</si>
  <si>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</si>
  <si>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</si>
  <si>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</si>
  <si>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</si>
  <si>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</si>
  <si>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</si>
  <si>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</si>
  <si>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</si>
  <si>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</si>
  <si>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</si>
  <si>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</si>
  <si>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</si>
  <si>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</si>
  <si>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</si>
  <si>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</si>
  <si>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</si>
  <si>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</si>
  <si>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</si>
  <si>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</si>
  <si>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</si>
  <si>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</si>
  <si>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</si>
  <si>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</si>
  <si>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</si>
  <si>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</si>
  <si>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</si>
  <si>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</si>
  <si>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</si>
  <si>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</si>
  <si>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</si>
  <si>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</si>
  <si>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</si>
  <si>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</si>
  <si>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</si>
  <si>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</si>
  <si>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</si>
  <si>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</si>
  <si>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</si>
  <si>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</si>
  <si>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</si>
  <si>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</si>
  <si>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</si>
  <si>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</si>
  <si>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</si>
  <si>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</si>
  <si>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</si>
  <si>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</si>
  <si>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</si>
  <si>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</si>
  <si>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</si>
  <si>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</si>
  <si>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</si>
  <si>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</si>
  <si>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</si>
  <si>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</si>
  <si>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</si>
  <si>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</si>
  <si>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</si>
  <si>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</si>
  <si>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</si>
  <si>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</si>
  <si>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</si>
  <si>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</si>
  <si>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</si>
  <si>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</si>
  <si>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</si>
  <si>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</si>
  <si>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</si>
  <si>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</si>
  <si>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</si>
  <si>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</si>
  <si>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</si>
  <si>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</si>
  <si>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</si>
  <si>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</si>
  <si>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</si>
  <si>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</si>
  <si>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</si>
  <si>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</si>
  <si>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</si>
  <si>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</si>
  <si>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</si>
  <si>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</si>
  <si>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</si>
  <si>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</si>
  <si>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</si>
  <si>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</si>
  <si>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</si>
  <si>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</si>
  <si>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</si>
  <si>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</si>
  <si>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</si>
  <si>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</si>
  <si>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</si>
  <si>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</si>
  <si>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</si>
  <si>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</si>
  <si>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</si>
  <si>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</si>
  <si>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</si>
  <si>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</si>
  <si>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</si>
  <si>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</si>
  <si>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</si>
  <si>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</si>
  <si>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</si>
  <si>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</si>
  <si>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</si>
  <si>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</si>
  <si>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</si>
  <si>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</si>
  <si>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</si>
  <si>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</si>
  <si>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</si>
  <si>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</si>
  <si>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</si>
  <si>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</si>
  <si>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</si>
  <si>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</si>
  <si>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</si>
  <si>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</si>
  <si>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</si>
  <si>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</si>
  <si>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</si>
  <si>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</si>
  <si>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</si>
  <si>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</si>
  <si>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</si>
  <si>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</si>
  <si>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</si>
  <si>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</si>
  <si>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</si>
  <si>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</si>
  <si>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</si>
  <si>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</si>
  <si>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</si>
  <si>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</si>
  <si>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</si>
  <si>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</si>
  <si>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</si>
  <si>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</si>
  <si>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</si>
  <si>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</si>
  <si>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</si>
  <si>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</si>
  <si>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</si>
  <si>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</si>
  <si>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</si>
  <si>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</si>
  <si>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</si>
  <si>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</si>
  <si>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</si>
  <si>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</si>
  <si>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</si>
  <si>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</si>
  <si>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</si>
  <si>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</si>
  <si>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</si>
  <si>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No donations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</si>
  <si>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</si>
  <si>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</si>
  <si>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</si>
  <si>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</si>
  <si>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</si>
  <si>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</si>
  <si>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</si>
  <si>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</si>
  <si>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</si>
  <si>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</si>
  <si>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</si>
  <si>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</si>
  <si>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</si>
  <si>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</si>
  <si>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</si>
  <si>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</si>
  <si>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</si>
  <si>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</si>
  <si>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</si>
  <si>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</si>
  <si>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</si>
  <si>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</si>
  <si>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</si>
  <si>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</si>
  <si>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</si>
  <si>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</si>
  <si>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</si>
  <si>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</si>
  <si>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</si>
  <si>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Goals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</si>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</sst>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9" fontId="1" fillId="0" borderId="0" xfId="1" applyFont="1" applyAlignment="1">
      <alignment horizontal="right"/>
    </xf>
    <xf numFmtId="9" fontId="0" fillId="0" borderId="0" xfId="1" applyFont="1" applyAlignment="1">
      <alignment horizontal="right"/>
    </xf>
    <xf numFmtId="10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</cellXfs>
  <cellStyles count="2">
    <cellStyle name="Normal" xfId="0" builtinId="0"/>
    <cellStyle name="Percent" xfId="1" builtinId="5"/>
  </cellStyles>
  <dxfs count="13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/>
              </a:rPr>
              <a:t>Theater Outcomes Based on Launch Date</a:t>
            </a:r>
            <a:endParaRPr lang="en-US" sz="1100" b="1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1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1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9-E24B-89B1-DF791A09F59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29-E24B-89B1-DF791A09F59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29-E24B-89B1-DF791A09F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016064"/>
        <c:axId val="707180128"/>
      </c:lineChart>
      <c:catAx>
        <c:axId val="70701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80128"/>
        <c:crosses val="autoZero"/>
        <c:auto val="1"/>
        <c:lblAlgn val="ctr"/>
        <c:lblOffset val="100"/>
        <c:noMultiLvlLbl val="0"/>
      </c:catAx>
      <c:valAx>
        <c:axId val="7071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1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688544813523108E-2"/>
          <c:y val="4.6544433942053681E-2"/>
          <c:w val="0.90219972688167394"/>
          <c:h val="0.75042954482075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2-B24D-A515-AAD5ACDC138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2-B24D-A515-AAD5ACDC138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82-B24D-A515-AAD5ACDC1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49513424"/>
        <c:axId val="245524144"/>
      </c:lineChart>
      <c:catAx>
        <c:axId val="24951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Outcomes</a:t>
                </a:r>
                <a:r>
                  <a:rPr lang="en-US" sz="1000" b="1" baseline="0"/>
                  <a:t> based on goals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0.42526328680538655"/>
              <c:y val="5.271448671351319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24144"/>
        <c:crosses val="autoZero"/>
        <c:auto val="1"/>
        <c:lblAlgn val="ctr"/>
        <c:lblOffset val="100"/>
        <c:noMultiLvlLbl val="0"/>
      </c:catAx>
      <c:valAx>
        <c:axId val="24552414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134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B-2748-BADC-36B1415385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B-2748-BADC-36B1415385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B-2748-BADC-36B1415385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B-2748-BADC-36B141538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493760"/>
        <c:axId val="862495408"/>
      </c:barChart>
      <c:catAx>
        <c:axId val="862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5408"/>
        <c:crosses val="autoZero"/>
        <c:auto val="1"/>
        <c:lblAlgn val="ctr"/>
        <c:lblOffset val="100"/>
        <c:noMultiLvlLbl val="0"/>
      </c:catAx>
      <c:valAx>
        <c:axId val="8624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B-B54A-8C1B-6FAE6C78E1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5B-B54A-8C1B-6FAE6C78E1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5B-B54A-8C1B-6FAE6C78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645696"/>
        <c:axId val="859829920"/>
      </c:barChart>
      <c:catAx>
        <c:axId val="8596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29920"/>
        <c:crosses val="autoZero"/>
        <c:auto val="1"/>
        <c:lblAlgn val="ctr"/>
        <c:lblOffset val="100"/>
        <c:noMultiLvlLbl val="0"/>
      </c:catAx>
      <c:valAx>
        <c:axId val="8598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Box &amp; Whiskers View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Whiskers View</a:t>
          </a:r>
        </a:p>
      </cx:txPr>
    </cx:title>
    <cx:plotArea>
      <cx:plotAreaRegion>
        <cx:series layoutId="boxWhisker" uniqueId="{57D1C632-6C53-EB4D-9E10-44E8F4A2E2C3}" formatIdx="0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0F9F2D-E071-0F4C-A39B-E1F0C048087B}" formatIdx="1">
          <cx:tx>
            <cx:txData>
              <cx:f>_xlchart.v1.3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27D695-4475-FF49-8CB5-A22D69C6C6F4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19050</xdr:rowOff>
    </xdr:from>
    <xdr:to>
      <xdr:col>13</xdr:col>
      <xdr:colOff>546100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B2B427-09D4-B54A-B0C5-FDAAE49C8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941915</xdr:colOff>
      <xdr:row>17</xdr:row>
      <xdr:rowOff>152399</xdr:rowOff>
    </xdr:from>
    <xdr:to>
      <xdr:col>7</xdr:col>
      <xdr:colOff>1143000</xdr:colOff>
      <xdr:row>33</xdr:row>
      <xdr:rowOff>105832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7F36-92D7-304B-8F59-DCBC3D2FE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F0C465-B8A9-1E45-BC0B-753DCADBAD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9D046F-9F3B-3C43-9D06-E399958A57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177800</xdr:rowOff>
    </xdr:from>
    <xdr:to>
      <xdr:col>12</xdr:col>
      <xdr:colOff>393700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31C6F-F604-EF40-B66A-017D2FA8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393700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FC004-CCA5-6545-89E7-01E7877A7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466476157409" createdVersion="7" refreshedVersion="7" minRefreshableVersion="3" recordCount="4114" xr:uid="{7195784D-906F-C84D-8016-E9A849332C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535657523149" createdVersion="7" refreshedVersion="7" minRefreshableVersion="3" recordCount="4114" xr:uid="{BC22F2DC-7960-3A48-B00B-51C382DFBD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973A0-3149-D940-BC54-10B38149F57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BEA75-BD44-9F4B-AC3E-56B2F48E426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29783-B5F0-E44B-B249-CD35BDA2A2F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BFB-A18D-AC47-951C-4C68F3663EBE}">
  <dimension ref="A1:E18"/>
  <sheetViews>
    <sheetView tabSelected="1" workbookViewId="0">
      <selection activeCell="P30" sqref="P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7E3FA-CF4D-2448-A274-638FF75DC03E}">
  <dimension ref="A1:H14"/>
  <sheetViews>
    <sheetView zoomScale="120" zoomScaleNormal="120" workbookViewId="0">
      <selection activeCell="B18" sqref="B18"/>
    </sheetView>
  </sheetViews>
  <sheetFormatPr baseColWidth="10" defaultRowHeight="15" x14ac:dyDescent="0.2"/>
  <cols>
    <col min="1" max="1" width="18.5" style="34" customWidth="1"/>
    <col min="2" max="2" width="19.33203125" style="34" customWidth="1"/>
    <col min="3" max="3" width="20.1640625" style="34" customWidth="1"/>
    <col min="4" max="4" width="20" style="34" customWidth="1"/>
    <col min="5" max="5" width="18.1640625" style="34" customWidth="1"/>
    <col min="6" max="6" width="20.6640625" style="35" customWidth="1"/>
    <col min="7" max="7" width="17.83203125" style="34" customWidth="1"/>
    <col min="8" max="8" width="22.33203125" style="37" customWidth="1"/>
    <col min="9" max="16384" width="10.83203125" style="34"/>
  </cols>
  <sheetData>
    <row r="1" spans="1:8" s="32" customFormat="1" x14ac:dyDescent="0.2">
      <c r="A1" s="32" t="s">
        <v>8414</v>
      </c>
      <c r="B1" s="32" t="s">
        <v>8395</v>
      </c>
      <c r="C1" s="32" t="s">
        <v>8396</v>
      </c>
      <c r="D1" s="32" t="s">
        <v>8397</v>
      </c>
      <c r="E1" s="32" t="s">
        <v>8398</v>
      </c>
      <c r="F1" s="33" t="s">
        <v>8399</v>
      </c>
      <c r="G1" s="32" t="s">
        <v>8400</v>
      </c>
      <c r="H1" s="36" t="s">
        <v>8401</v>
      </c>
    </row>
    <row r="2" spans="1:8" x14ac:dyDescent="0.2">
      <c r="A2" s="34" t="s">
        <v>8402</v>
      </c>
      <c r="B2" s="34">
        <f>COUNTIFS(Kickstarter!D2:D4115,"&lt;1000",Kickstarter!F2:F4115,"successful",Kickstarter!R2:R4115, "plays")</f>
        <v>141</v>
      </c>
      <c r="C2" s="34">
        <f xml:space="preserve"> COUNTIFS(Kickstarter!D1:D4115, "&lt;1000",Kickstarter!F1:F4115, "failed",Kickstarter!R1:R4115,"plays")</f>
        <v>45</v>
      </c>
      <c r="D2" s="34">
        <f xml:space="preserve"> COUNTIFS(Kickstarter!D2:D4115, "&lt;1000",Kickstarter!F2:F4115, "canceled",Kickstarter!R2:R4115,"plays")</f>
        <v>0</v>
      </c>
      <c r="E2" s="34">
        <f>SUM(B2:D2)</f>
        <v>186</v>
      </c>
      <c r="F2" s="35">
        <f>B2/E2</f>
        <v>0.75806451612903225</v>
      </c>
      <c r="G2" s="35">
        <f>C2/E2</f>
        <v>0.24193548387096775</v>
      </c>
      <c r="H2" s="37">
        <f>D2/E2</f>
        <v>0</v>
      </c>
    </row>
    <row r="3" spans="1:8" x14ac:dyDescent="0.2">
      <c r="A3" s="34" t="s">
        <v>8403</v>
      </c>
      <c r="B3" s="34">
        <f>COUNTIFS(Kickstarter!D2:D4115,"&gt;=1000", Kickstarter!D2:D4115,"&lt;5000",Kickstarter!F2:F4115,"successful",Kickstarter!R2:R4115, "plays")</f>
        <v>388</v>
      </c>
      <c r="C3" s="34">
        <f xml:space="preserve"> COUNTIFS(Kickstarter!D2:D4115, "&gt;=1000",Kickstarter!D2:D4115, "&lt;5000",Kickstarter!F2:F4115, "failed",Kickstarter!R2:R4115,"plays")</f>
        <v>146</v>
      </c>
      <c r="D3" s="34">
        <f xml:space="preserve"> COUNTIFS(Kickstarter!D2:D4115, "&lt;1000",Kickstarter!F2:F4115, "canceled",Kickstarter!R2:R4115,"plays")</f>
        <v>0</v>
      </c>
      <c r="E3" s="34">
        <f t="shared" ref="E3:E13" si="0">SUM(B3:D3)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7">
        <f t="shared" ref="H3:H13" si="3">D3/E3</f>
        <v>0</v>
      </c>
    </row>
    <row r="4" spans="1:8" x14ac:dyDescent="0.2">
      <c r="A4" s="34" t="s">
        <v>8404</v>
      </c>
      <c r="B4" s="34">
        <f>COUNTIFS(Kickstarter!D2:D4117,"&gt;=5000", Kickstarter!D2:D4117,"&lt;10000",Kickstarter!F2:F4117,"successful",Kickstarter!R2:R4117, "plays")</f>
        <v>93</v>
      </c>
      <c r="C4" s="34">
        <f xml:space="preserve"> COUNTIFS(Kickstarter!D2:D4115, "&gt;=5000",Kickstarter!D2:D4115, "&lt;10000",Kickstarter!F2:F4115, "failed",Kickstarter!R2:R4115,"plays")</f>
        <v>76</v>
      </c>
      <c r="D4" s="34">
        <f>COUNTIFS(Kickstarter!D:D,"&gt;=5000",Kickstarter!D:D,"&lt;10000",Kickstarter!F:F,"canceled", Kickstarter!R:R, "plays")</f>
        <v>0</v>
      </c>
      <c r="E4" s="34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7">
        <f t="shared" si="3"/>
        <v>0</v>
      </c>
    </row>
    <row r="5" spans="1:8" x14ac:dyDescent="0.2">
      <c r="A5" s="34" t="s">
        <v>8405</v>
      </c>
      <c r="B5" s="34">
        <f>COUNTIFS(Kickstarter!D2:D4115,"&gt;=10000", Kickstarter!D2:D4115,"&lt;15000",Kickstarter!F2:F4115,"successful",Kickstarter!R2:R4115, "plays")</f>
        <v>39</v>
      </c>
      <c r="C5" s="34">
        <f xml:space="preserve"> COUNTIFS(Kickstarter!D2:D4115, "&gt;=10000",Kickstarter!D2:D4115, "&lt;15000",Kickstarter!F2:F4115, "failed",Kickstarter!R2:R4115,"plays")</f>
        <v>33</v>
      </c>
      <c r="D5" s="34">
        <f>COUNTIFS(Kickstarter!D:D,"&gt;=10000",Kickstarter!D:D,"&lt;15000",Kickstarter!F:F,"canceled", Kickstarter!R:R, "plays")</f>
        <v>0</v>
      </c>
      <c r="E5" s="34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7">
        <f t="shared" si="3"/>
        <v>0</v>
      </c>
    </row>
    <row r="6" spans="1:8" x14ac:dyDescent="0.2">
      <c r="A6" s="34" t="s">
        <v>8406</v>
      </c>
      <c r="B6" s="34">
        <f>COUNTIFS(Kickstarter!D2:D4115,"&gt;=15000", Kickstarter!D2:D4115,"&lt;20000",Kickstarter!F2:F4115,"successful",Kickstarter!R2:R4115, "plays")</f>
        <v>12</v>
      </c>
      <c r="C6" s="34">
        <f xml:space="preserve"> COUNTIFS(Kickstarter!D2:D4115, "&gt;=15000",Kickstarter!D2:D4115, "&lt;20000",Kickstarter!F2:F4115, "failed",Kickstarter!R2:R4115,"plays")</f>
        <v>12</v>
      </c>
      <c r="D6" s="34">
        <f>COUNTIFS(Kickstarter!D:D,"&gt;=15000",Kickstarter!D:D,"&lt;20000",Kickstarter!F:F,"canceled", Kickstarter!R:R, "plays")</f>
        <v>0</v>
      </c>
      <c r="E6" s="34">
        <f t="shared" si="0"/>
        <v>24</v>
      </c>
      <c r="F6" s="35">
        <f t="shared" si="1"/>
        <v>0.5</v>
      </c>
      <c r="G6" s="35">
        <f t="shared" si="2"/>
        <v>0.5</v>
      </c>
      <c r="H6" s="37">
        <f t="shared" si="3"/>
        <v>0</v>
      </c>
    </row>
    <row r="7" spans="1:8" x14ac:dyDescent="0.2">
      <c r="A7" s="34" t="s">
        <v>8407</v>
      </c>
      <c r="B7" s="34">
        <f>COUNTIFS(Kickstarter!D2:D4115,"&gt;=20000", Kickstarter!D2:D4115,"&lt;25000",Kickstarter!F2:F4115,"successful",Kickstarter!R2:R4115, "plays")</f>
        <v>9</v>
      </c>
      <c r="C7" s="34">
        <f xml:space="preserve"> COUNTIFS(Kickstarter!D2:D4115, "&gt;=20000",Kickstarter!D2:D4115, "&lt;25000",Kickstarter!F2:F4115, "failed",Kickstarter!R2:R4115,"plays")</f>
        <v>11</v>
      </c>
      <c r="D7" s="34">
        <f>COUNTIFS(Kickstarter!D:D,"&gt;=20000",Kickstarter!D:D,"&lt;25000",Kickstarter!F:F,"canceled", Kickstarter!R:R, "plays")</f>
        <v>0</v>
      </c>
      <c r="E7" s="34">
        <f t="shared" si="0"/>
        <v>20</v>
      </c>
      <c r="F7" s="35">
        <f t="shared" si="1"/>
        <v>0.45</v>
      </c>
      <c r="G7" s="35">
        <f t="shared" si="2"/>
        <v>0.55000000000000004</v>
      </c>
      <c r="H7" s="37">
        <f t="shared" si="3"/>
        <v>0</v>
      </c>
    </row>
    <row r="8" spans="1:8" x14ac:dyDescent="0.2">
      <c r="A8" s="34" t="s">
        <v>8408</v>
      </c>
      <c r="B8" s="34">
        <f>COUNTIFS(Kickstarter!D2:D4115,"&gt;=25000", Kickstarter!D2:D4115,"&lt;30000",Kickstarter!F2:F4115,"successful",Kickstarter!R2:R4115, "plays")</f>
        <v>1</v>
      </c>
      <c r="C8" s="34">
        <f xml:space="preserve"> COUNTIFS(Kickstarter!D2:D4115, "&gt;=25000",Kickstarter!D2:D4115, "&lt;30000",Kickstarter!F2:F4115, "failed",Kickstarter!R2:R4115,"plays")</f>
        <v>4</v>
      </c>
      <c r="D8" s="34">
        <f>COUNTIFS(Kickstarter!D:D,"&gt;=25000",Kickstarter!D:D,"&lt;30000",Kickstarter!F:F,"canceled", Kickstarter!R:R, "plays")</f>
        <v>0</v>
      </c>
      <c r="E8" s="34">
        <f t="shared" si="0"/>
        <v>5</v>
      </c>
      <c r="F8" s="35">
        <f t="shared" si="1"/>
        <v>0.2</v>
      </c>
      <c r="G8" s="35">
        <f t="shared" si="2"/>
        <v>0.8</v>
      </c>
      <c r="H8" s="37">
        <f t="shared" si="3"/>
        <v>0</v>
      </c>
    </row>
    <row r="9" spans="1:8" x14ac:dyDescent="0.2">
      <c r="A9" s="34" t="s">
        <v>8409</v>
      </c>
      <c r="B9" s="34">
        <f>COUNTIFS(Kickstarter!D2:D4115,"&gt;=30000", Kickstarter!D2:D4115,"&lt;35000",Kickstarter!F2:F4115,"successful",Kickstarter!R2:R4115, "plays")</f>
        <v>3</v>
      </c>
      <c r="C9" s="34">
        <f xml:space="preserve"> COUNTIFS(Kickstarter!D2:D4115, "&gt;=30000",Kickstarter!D2:D4115, "&lt;35000",Kickstarter!F2:F4115, "failed",Kickstarter!R2:R4115,"plays")</f>
        <v>8</v>
      </c>
      <c r="D9" s="34">
        <f>COUNTIFS(Kickstarter!F:F,"&gt;=30000",Kickstarter!F:F,"&lt;35000",Kickstarter!F:F,"canceled", Kickstarter!R:R, "plays")</f>
        <v>0</v>
      </c>
      <c r="E9" s="34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7">
        <f t="shared" si="3"/>
        <v>0</v>
      </c>
    </row>
    <row r="10" spans="1:8" x14ac:dyDescent="0.2">
      <c r="A10" s="34" t="s">
        <v>8410</v>
      </c>
      <c r="B10" s="34">
        <f>COUNTIFS(Kickstarter!D2:D4115,"&gt;=35000", Kickstarter!D2:D4115,"&lt;40000",Kickstarter!F2:F4115,"successful",Kickstarter!R2:R4115, "plays")</f>
        <v>4</v>
      </c>
      <c r="C10" s="34">
        <f xml:space="preserve"> COUNTIFS(Kickstarter!D2:D4115, "&gt;=35000",Kickstarter!D2:D4115, "&lt;40000",Kickstarter!F2:F4115, "failed",Kickstarter!R2:R4115,"plays")</f>
        <v>2</v>
      </c>
      <c r="D10" s="34">
        <f>COUNTIFS(Kickstarter!F:F,"&gt;=35000",Kickstarter!F:F,"&lt;40000",Kickstarter!F:F,"canceled", Kickstarter!R:R, "plays")</f>
        <v>0</v>
      </c>
      <c r="E10" s="34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7">
        <f t="shared" si="3"/>
        <v>0</v>
      </c>
    </row>
    <row r="11" spans="1:8" x14ac:dyDescent="0.2">
      <c r="A11" s="34" t="s">
        <v>8413</v>
      </c>
      <c r="B11" s="34">
        <f>COUNTIFS(Kickstarter!D2:D4115,"&gt;=40000", Kickstarter!D2:D4115,"&lt;45000",Kickstarter!F2:F4115,"successful",Kickstarter!R2:R4115, "plays")</f>
        <v>2</v>
      </c>
      <c r="C11" s="34">
        <f xml:space="preserve"> COUNTIFS(Kickstarter!D2:D4115, "&gt;=40000",Kickstarter!D2:D4115, "&lt;45000",Kickstarter!F2:F4115, "failed",Kickstarter!R2:R4115,"plays")</f>
        <v>1</v>
      </c>
      <c r="D11" s="34">
        <f>COUNTIFS(Kickstarter!F:F,"&gt;=40000",Kickstarter!F:F,"&lt;45000",Kickstarter!F:F,"canceled", Kickstarter!R:R, "plays")</f>
        <v>0</v>
      </c>
      <c r="E11" s="34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7">
        <f t="shared" si="3"/>
        <v>0</v>
      </c>
    </row>
    <row r="12" spans="1:8" x14ac:dyDescent="0.2">
      <c r="A12" s="34" t="s">
        <v>8411</v>
      </c>
      <c r="B12" s="34">
        <f>COUNTIFS(Kickstarter!D2:D4115,"&gt;=45000", Kickstarter!D2:D4115,"&lt;50000",Kickstarter!F2:F4115,"successful",Kickstarter!R2:R4115, "plays")</f>
        <v>0</v>
      </c>
      <c r="C12" s="34">
        <f xml:space="preserve"> COUNTIFS(Kickstarter!D2:D4115, "&gt;=45000",Kickstarter!D2:D4115, "&lt;50000",Kickstarter!F2:F4115, "failed",Kickstarter!R2:R4115,"plays")</f>
        <v>1</v>
      </c>
      <c r="D12" s="34">
        <f>COUNTIFS(Kickstarter!F:F,"&gt;=45000",Kickstarter!F:F,"&lt;50000",Kickstarter!F:F,"canceled", Kickstarter!R:R, "plays")</f>
        <v>0</v>
      </c>
      <c r="E12" s="34">
        <f t="shared" si="0"/>
        <v>1</v>
      </c>
      <c r="F12" s="35">
        <f t="shared" si="1"/>
        <v>0</v>
      </c>
      <c r="G12" s="35">
        <f t="shared" si="2"/>
        <v>1</v>
      </c>
      <c r="H12" s="37">
        <f t="shared" si="3"/>
        <v>0</v>
      </c>
    </row>
    <row r="13" spans="1:8" x14ac:dyDescent="0.2">
      <c r="A13" s="34" t="s">
        <v>8412</v>
      </c>
      <c r="B13" s="34">
        <f>COUNTIFS( Kickstarter!D2:D4115,"&gt;50000",Kickstarter!F2:F4115,"successful",Kickstarter!R2:R4115, "plays")</f>
        <v>2</v>
      </c>
      <c r="C13" s="34">
        <f xml:space="preserve"> COUNTIFS(Kickstarter!D2:D4115, "&gt;50000",Kickstarter!F2:F4115, "failed",Kickstarter!R2:R4115,"plays")</f>
        <v>10</v>
      </c>
      <c r="D13" s="34">
        <f>COUNTIFS(Kickstarter!F:F,"&gt;=50000",Kickstarter!F:F,"canceled", Kickstarter!R:R, "plays")</f>
        <v>0</v>
      </c>
      <c r="E13" s="34">
        <f t="shared" si="0"/>
        <v>12</v>
      </c>
      <c r="F13" s="35">
        <f t="shared" si="1"/>
        <v>0.16666666666666666</v>
      </c>
      <c r="G13" s="35">
        <f t="shared" si="2"/>
        <v>0.83333333333333337</v>
      </c>
      <c r="H13" s="37">
        <f t="shared" si="3"/>
        <v>0</v>
      </c>
    </row>
    <row r="14" spans="1:8" s="12" customFormat="1" x14ac:dyDescent="0.2">
      <c r="F14" s="38"/>
      <c r="G14" s="38"/>
      <c r="H14" s="3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1" zoomScaleNormal="151" workbookViewId="0">
      <pane ySplit="1" topLeftCell="A25" activePane="bottomLeft" state="frozen"/>
      <selection activeCell="B1" sqref="B1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2.5" customWidth="1"/>
    <col min="15" max="15" width="22.6640625" customWidth="1"/>
    <col min="16" max="16" width="17.5" style="8" customWidth="1"/>
    <col min="17" max="17" width="32.5" customWidth="1"/>
    <col min="18" max="18" width="14.5" bestFit="1" customWidth="1"/>
    <col min="19" max="19" width="19.83203125" bestFit="1" customWidth="1"/>
    <col min="20" max="20" width="18.6640625" bestFit="1" customWidth="1"/>
    <col min="21" max="21" width="12.6640625" customWidth="1"/>
  </cols>
  <sheetData>
    <row r="1" spans="1:21" ht="3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  <c r="U1" s="30" t="s">
        <v>8415</v>
      </c>
    </row>
    <row r="2" spans="1:21" ht="48" x14ac:dyDescent="0.2">
      <c r="A2">
        <v>2243</v>
      </c>
      <c r="B2" s="3" t="s">
        <v>2244</v>
      </c>
      <c r="C2" s="3" t="s">
        <v>6353</v>
      </c>
      <c r="D2" s="6">
        <v>1</v>
      </c>
      <c r="E2" s="6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 s="8">
        <f>IFERROR(ROUND(E2/L2,2),"No donations")</f>
        <v>4.57</v>
      </c>
      <c r="Q2" s="10" t="s">
        <v>8331</v>
      </c>
      <c r="R2" t="s">
        <v>8349</v>
      </c>
      <c r="S2" s="14">
        <f>(((J2/60)/60)/24)+DATE(1970,1,1)</f>
        <v>42800.751041666663</v>
      </c>
      <c r="T2" s="14">
        <f>(((I2/60)/60)/24)+DATE(1970,1,1)</f>
        <v>42807.125</v>
      </c>
      <c r="U2">
        <f xml:space="preserve"> YEAR(S2)</f>
        <v>2017</v>
      </c>
    </row>
    <row r="3" spans="1:21" ht="48" x14ac:dyDescent="0.2">
      <c r="A3">
        <v>2734</v>
      </c>
      <c r="B3" s="3" t="s">
        <v>2734</v>
      </c>
      <c r="C3" s="3" t="s">
        <v>6844</v>
      </c>
      <c r="D3" s="6">
        <v>1</v>
      </c>
      <c r="E3" s="6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 s="8">
        <f>IFERROR(ROUND(E3/L3,2),"No donations")</f>
        <v>138.66999999999999</v>
      </c>
      <c r="Q3" s="10" t="s">
        <v>8317</v>
      </c>
      <c r="R3" t="s">
        <v>8347</v>
      </c>
      <c r="S3" s="14">
        <f>(((J3/60)/60)/24)+DATE(1970,1,1)</f>
        <v>42626.668888888889</v>
      </c>
      <c r="T3" s="14">
        <f>(((I3/60)/60)/24)+DATE(1970,1,1)</f>
        <v>42656.915972222225</v>
      </c>
      <c r="U3">
        <f xml:space="preserve"> YEAR(S3)</f>
        <v>2016</v>
      </c>
    </row>
    <row r="4" spans="1:21" ht="48" x14ac:dyDescent="0.2">
      <c r="A4">
        <v>3840</v>
      </c>
      <c r="B4" s="3" t="s">
        <v>3837</v>
      </c>
      <c r="C4" s="3" t="s">
        <v>7949</v>
      </c>
      <c r="D4" s="6">
        <v>1</v>
      </c>
      <c r="E4" s="6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 s="8">
        <f>IFERROR(ROUND(E4/L4,2),"No donations")</f>
        <v>21.67</v>
      </c>
      <c r="Q4" s="10" t="s">
        <v>8315</v>
      </c>
      <c r="R4" t="s">
        <v>8316</v>
      </c>
      <c r="S4" s="14">
        <f>(((J4/60)/60)/24)+DATE(1970,1,1)</f>
        <v>42432.701724537037</v>
      </c>
      <c r="T4" s="14">
        <f>(((I4/60)/60)/24)+DATE(1970,1,1)</f>
        <v>42457.660057870366</v>
      </c>
      <c r="U4">
        <f xml:space="preserve"> YEAR(S4)</f>
        <v>2016</v>
      </c>
    </row>
    <row r="5" spans="1:21" ht="48" x14ac:dyDescent="0.2">
      <c r="A5">
        <v>2213</v>
      </c>
      <c r="B5" s="3" t="s">
        <v>2214</v>
      </c>
      <c r="C5" s="3" t="s">
        <v>6323</v>
      </c>
      <c r="D5" s="6">
        <v>5</v>
      </c>
      <c r="E5" s="6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>ROUND(E5/D5*100,0)</f>
        <v>200</v>
      </c>
      <c r="P5" s="8">
        <f>IFERROR(ROUND(E5/L5,2),"No donations")</f>
        <v>10</v>
      </c>
      <c r="Q5" s="10" t="s">
        <v>8323</v>
      </c>
      <c r="R5" t="s">
        <v>8328</v>
      </c>
      <c r="S5" s="14">
        <f>(((J5/60)/60)/24)+DATE(1970,1,1)</f>
        <v>42109.826145833329</v>
      </c>
      <c r="T5" s="14">
        <f>(((I5/60)/60)/24)+DATE(1970,1,1)</f>
        <v>42139.826145833329</v>
      </c>
      <c r="U5">
        <f xml:space="preserve"> YEAR(S5)</f>
        <v>2015</v>
      </c>
    </row>
    <row r="6" spans="1:21" ht="16" x14ac:dyDescent="0.2">
      <c r="A6">
        <v>847</v>
      </c>
      <c r="B6" s="3" t="s">
        <v>848</v>
      </c>
      <c r="C6" s="3" t="s">
        <v>4957</v>
      </c>
      <c r="D6" s="6">
        <v>10</v>
      </c>
      <c r="E6" s="6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>
        <f>ROUND(E6/D6*100,0)</f>
        <v>100</v>
      </c>
      <c r="P6" s="8">
        <f>IFERROR(ROUND(E6/L6,2),"No donations")</f>
        <v>10</v>
      </c>
      <c r="Q6" s="10" t="s">
        <v>8323</v>
      </c>
      <c r="R6" t="s">
        <v>8325</v>
      </c>
      <c r="S6" s="14">
        <f>(((J6/60)/60)/24)+DATE(1970,1,1)</f>
        <v>42165.79833333334</v>
      </c>
      <c r="T6" s="14">
        <f>(((I6/60)/60)/24)+DATE(1970,1,1)</f>
        <v>42195.79833333334</v>
      </c>
      <c r="U6">
        <f xml:space="preserve"> YEAR(S6)</f>
        <v>2015</v>
      </c>
    </row>
    <row r="7" spans="1:21" ht="48" x14ac:dyDescent="0.2">
      <c r="A7">
        <v>1253</v>
      </c>
      <c r="B7" s="3" t="s">
        <v>1254</v>
      </c>
      <c r="C7" s="3" t="s">
        <v>5363</v>
      </c>
      <c r="D7" s="6">
        <v>10</v>
      </c>
      <c r="E7" s="6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>ROUND(E7/D7*100,0)</f>
        <v>303833</v>
      </c>
      <c r="P7" s="8">
        <f>IFERROR(ROUND(E7/L7,2),"No donations")</f>
        <v>42.73</v>
      </c>
      <c r="Q7" s="10" t="s">
        <v>8323</v>
      </c>
      <c r="R7" t="s">
        <v>8324</v>
      </c>
      <c r="S7" s="14">
        <f>(((J7/60)/60)/24)+DATE(1970,1,1)</f>
        <v>41855.783645833333</v>
      </c>
      <c r="T7" s="14">
        <f>(((I7/60)/60)/24)+DATE(1970,1,1)</f>
        <v>41885.783645833333</v>
      </c>
      <c r="U7">
        <f xml:space="preserve"> YEAR(S7)</f>
        <v>2014</v>
      </c>
    </row>
    <row r="8" spans="1:21" ht="32" x14ac:dyDescent="0.2">
      <c r="A8">
        <v>3600</v>
      </c>
      <c r="B8" s="3" t="s">
        <v>3599</v>
      </c>
      <c r="C8" s="3" t="s">
        <v>7710</v>
      </c>
      <c r="D8" s="6">
        <v>10</v>
      </c>
      <c r="E8" s="6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>ROUND(E8/D8*100,0)</f>
        <v>130</v>
      </c>
      <c r="P8" s="8">
        <f>IFERROR(ROUND(E8/L8,2),"No donations")</f>
        <v>3.25</v>
      </c>
      <c r="Q8" s="10" t="s">
        <v>8315</v>
      </c>
      <c r="R8" t="s">
        <v>8316</v>
      </c>
      <c r="S8" s="14">
        <f>(((J8/60)/60)/24)+DATE(1970,1,1)</f>
        <v>42628.849120370374</v>
      </c>
      <c r="T8" s="14">
        <f>(((I8/60)/60)/24)+DATE(1970,1,1)</f>
        <v>42656.849120370374</v>
      </c>
      <c r="U8">
        <f xml:space="preserve"> YEAR(S8)</f>
        <v>2016</v>
      </c>
    </row>
    <row r="9" spans="1:21" ht="48" x14ac:dyDescent="0.2">
      <c r="A9">
        <v>31</v>
      </c>
      <c r="B9" s="3" t="s">
        <v>33</v>
      </c>
      <c r="C9" s="3" t="s">
        <v>4142</v>
      </c>
      <c r="D9" s="6">
        <v>13</v>
      </c>
      <c r="E9" s="6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>ROUND(E9/D9*100,0)</f>
        <v>100</v>
      </c>
      <c r="P9" s="8">
        <f>IFERROR(ROUND(E9/L9,2),"No donations")</f>
        <v>13</v>
      </c>
      <c r="Q9" s="10" t="s">
        <v>8308</v>
      </c>
      <c r="R9" t="s">
        <v>8309</v>
      </c>
      <c r="S9" s="14">
        <f>(((J9/60)/60)/24)+DATE(1970,1,1)</f>
        <v>42376.79206018518</v>
      </c>
      <c r="T9" s="14">
        <f>(((I9/60)/60)/24)+DATE(1970,1,1)</f>
        <v>42394.79206018518</v>
      </c>
      <c r="U9">
        <f xml:space="preserve"> YEAR(S9)</f>
        <v>2016</v>
      </c>
    </row>
    <row r="10" spans="1:21" ht="32" x14ac:dyDescent="0.2">
      <c r="A10">
        <v>1380</v>
      </c>
      <c r="B10" s="3" t="s">
        <v>1381</v>
      </c>
      <c r="C10" s="3" t="s">
        <v>5490</v>
      </c>
      <c r="D10" s="6">
        <v>25</v>
      </c>
      <c r="E10" s="6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>ROUND(E10/D10*100,0)</f>
        <v>424</v>
      </c>
      <c r="P10" s="8">
        <f>IFERROR(ROUND(E10/L10,2),"No donations")</f>
        <v>21.2</v>
      </c>
      <c r="Q10" s="10" t="s">
        <v>8323</v>
      </c>
      <c r="R10" t="s">
        <v>8324</v>
      </c>
      <c r="S10" s="14">
        <f>(((J10/60)/60)/24)+DATE(1970,1,1)</f>
        <v>42141.762800925921</v>
      </c>
      <c r="T10" s="14">
        <f>(((I10/60)/60)/24)+DATE(1970,1,1)</f>
        <v>42164.083333333328</v>
      </c>
      <c r="U10">
        <f xml:space="preserve"> YEAR(S10)</f>
        <v>2015</v>
      </c>
    </row>
    <row r="11" spans="1:21" ht="48" x14ac:dyDescent="0.2">
      <c r="A11">
        <v>1755</v>
      </c>
      <c r="B11" s="3" t="s">
        <v>1756</v>
      </c>
      <c r="C11" s="3" t="s">
        <v>5865</v>
      </c>
      <c r="D11" s="6">
        <v>25</v>
      </c>
      <c r="E11" s="6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>ROUND(E11/D11*100,0)</f>
        <v>120</v>
      </c>
      <c r="P11" s="8">
        <f>IFERROR(ROUND(E11/L11,2),"No donations")</f>
        <v>7.5</v>
      </c>
      <c r="Q11" s="10" t="s">
        <v>8336</v>
      </c>
      <c r="R11" t="s">
        <v>8337</v>
      </c>
      <c r="S11" s="14">
        <f>(((J11/60)/60)/24)+DATE(1970,1,1)</f>
        <v>42252.788900462961</v>
      </c>
      <c r="T11" s="14">
        <f>(((I11/60)/60)/24)+DATE(1970,1,1)</f>
        <v>42282.788900462961</v>
      </c>
      <c r="U11">
        <f xml:space="preserve"> YEAR(S11)</f>
        <v>2015</v>
      </c>
    </row>
    <row r="12" spans="1:21" ht="48" x14ac:dyDescent="0.2">
      <c r="A12">
        <v>2536</v>
      </c>
      <c r="B12" s="3" t="s">
        <v>2536</v>
      </c>
      <c r="C12" s="3" t="s">
        <v>6646</v>
      </c>
      <c r="D12" s="6">
        <v>25</v>
      </c>
      <c r="E12" s="6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>ROUND(E12/D12*100,0)</f>
        <v>116</v>
      </c>
      <c r="P12" s="8">
        <f>IFERROR(ROUND(E12/L12,2),"No donations")</f>
        <v>7.25</v>
      </c>
      <c r="Q12" s="10" t="s">
        <v>8323</v>
      </c>
      <c r="R12" t="s">
        <v>8352</v>
      </c>
      <c r="S12" s="14">
        <f>(((J12/60)/60)/24)+DATE(1970,1,1)</f>
        <v>41464.106087962966</v>
      </c>
      <c r="T12" s="14">
        <f>(((I12/60)/60)/24)+DATE(1970,1,1)</f>
        <v>41485.106087962966</v>
      </c>
      <c r="U12">
        <f xml:space="preserve"> YEAR(S12)</f>
        <v>2013</v>
      </c>
    </row>
    <row r="13" spans="1:21" ht="48" x14ac:dyDescent="0.2">
      <c r="A13">
        <v>732</v>
      </c>
      <c r="B13" s="3" t="s">
        <v>733</v>
      </c>
      <c r="C13" s="3" t="s">
        <v>4842</v>
      </c>
      <c r="D13" s="6">
        <v>40</v>
      </c>
      <c r="E13" s="6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>ROUND(E13/D13*100,0)</f>
        <v>160</v>
      </c>
      <c r="P13" s="8">
        <f>IFERROR(ROUND(E13/L13,2),"No donations")</f>
        <v>4.92</v>
      </c>
      <c r="Q13" s="10" t="s">
        <v>8320</v>
      </c>
      <c r="R13" t="s">
        <v>8321</v>
      </c>
      <c r="S13" s="14">
        <f>(((J13/60)/60)/24)+DATE(1970,1,1)</f>
        <v>41486.424317129626</v>
      </c>
      <c r="T13" s="14">
        <f>(((I13/60)/60)/24)+DATE(1970,1,1)</f>
        <v>41546.424317129626</v>
      </c>
      <c r="U13">
        <f xml:space="preserve"> YEAR(S13)</f>
        <v>2013</v>
      </c>
    </row>
    <row r="14" spans="1:21" ht="96" x14ac:dyDescent="0.2">
      <c r="A14">
        <v>78</v>
      </c>
      <c r="B14" s="3" t="s">
        <v>80</v>
      </c>
      <c r="C14" s="3" t="s">
        <v>4189</v>
      </c>
      <c r="D14" s="6">
        <v>50</v>
      </c>
      <c r="E14" s="6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>ROUND(E14/D14*100,0)</f>
        <v>2702</v>
      </c>
      <c r="P14" s="8">
        <f>IFERROR(ROUND(E14/L14,2),"No donations")</f>
        <v>38.6</v>
      </c>
      <c r="Q14" s="10" t="s">
        <v>8308</v>
      </c>
      <c r="R14" t="s">
        <v>8310</v>
      </c>
      <c r="S14" s="14">
        <f>(((J14/60)/60)/24)+DATE(1970,1,1)</f>
        <v>42604.730567129634</v>
      </c>
      <c r="T14" s="14">
        <f>(((I14/60)/60)/24)+DATE(1970,1,1)</f>
        <v>42614.730567129634</v>
      </c>
      <c r="U14">
        <f xml:space="preserve"> YEAR(S14)</f>
        <v>2016</v>
      </c>
    </row>
    <row r="15" spans="1:21" ht="48" x14ac:dyDescent="0.2">
      <c r="A15">
        <v>2794</v>
      </c>
      <c r="B15" s="3" t="s">
        <v>2794</v>
      </c>
      <c r="C15" s="3" t="s">
        <v>6904</v>
      </c>
      <c r="D15" s="6">
        <v>50</v>
      </c>
      <c r="E15" s="6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>
        <f>ROUND(E15/D15*100,0)</f>
        <v>150</v>
      </c>
      <c r="P15" s="8">
        <f>IFERROR(ROUND(E15/L15,2),"No donations")</f>
        <v>25</v>
      </c>
      <c r="Q15" s="10" t="s">
        <v>8315</v>
      </c>
      <c r="R15" t="s">
        <v>8316</v>
      </c>
      <c r="S15" s="14">
        <f>(((J15/60)/60)/24)+DATE(1970,1,1)</f>
        <v>42416.691655092596</v>
      </c>
      <c r="T15" s="14">
        <f>(((I15/60)/60)/24)+DATE(1970,1,1)</f>
        <v>42432.791666666672</v>
      </c>
      <c r="U15">
        <f xml:space="preserve"> YEAR(S15)</f>
        <v>2016</v>
      </c>
    </row>
    <row r="16" spans="1:21" ht="48" x14ac:dyDescent="0.2">
      <c r="A16">
        <v>3675</v>
      </c>
      <c r="B16" s="3" t="s">
        <v>3672</v>
      </c>
      <c r="C16" s="3" t="s">
        <v>7785</v>
      </c>
      <c r="D16" s="6">
        <v>50</v>
      </c>
      <c r="E16" s="6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>
        <f>ROUND(E16/D16*100,0)</f>
        <v>140</v>
      </c>
      <c r="P16" s="8">
        <f>IFERROR(ROUND(E16/L16,2),"No donations")</f>
        <v>23.33</v>
      </c>
      <c r="Q16" s="10" t="s">
        <v>8315</v>
      </c>
      <c r="R16" t="s">
        <v>8316</v>
      </c>
      <c r="S16" s="14">
        <f>(((J16/60)/60)/24)+DATE(1970,1,1)</f>
        <v>42493.597013888888</v>
      </c>
      <c r="T16" s="14">
        <f>(((I16/60)/60)/24)+DATE(1970,1,1)</f>
        <v>42505.958333333328</v>
      </c>
      <c r="U16">
        <f xml:space="preserve"> YEAR(S16)</f>
        <v>2016</v>
      </c>
    </row>
    <row r="17" spans="1:21" ht="48" x14ac:dyDescent="0.2">
      <c r="A17">
        <v>640</v>
      </c>
      <c r="B17" s="3" t="s">
        <v>641</v>
      </c>
      <c r="C17" s="3" t="s">
        <v>4750</v>
      </c>
      <c r="D17" s="6">
        <v>70</v>
      </c>
      <c r="E17" s="6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>
        <f>ROUND(E17/D17*100,0)</f>
        <v>144</v>
      </c>
      <c r="P17" s="8">
        <f>IFERROR(ROUND(E17/L17,2),"No donations")</f>
        <v>50.5</v>
      </c>
      <c r="Q17" s="10" t="s">
        <v>8317</v>
      </c>
      <c r="R17" t="s">
        <v>8319</v>
      </c>
      <c r="S17" s="14">
        <f>(((J17/60)/60)/24)+DATE(1970,1,1)</f>
        <v>42683.420312500006</v>
      </c>
      <c r="T17" s="14">
        <f>(((I17/60)/60)/24)+DATE(1970,1,1)</f>
        <v>42698.958333333328</v>
      </c>
      <c r="U17">
        <f xml:space="preserve"> YEAR(S17)</f>
        <v>2016</v>
      </c>
    </row>
    <row r="18" spans="1:21" ht="48" x14ac:dyDescent="0.2">
      <c r="A18">
        <v>2976</v>
      </c>
      <c r="B18" s="3" t="s">
        <v>2976</v>
      </c>
      <c r="C18" s="3" t="s">
        <v>7086</v>
      </c>
      <c r="D18" s="6">
        <v>70</v>
      </c>
      <c r="E18" s="6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>ROUND(E18/D18*100,0)</f>
        <v>171</v>
      </c>
      <c r="P18" s="8">
        <f>IFERROR(ROUND(E18/L18,2),"No donations")</f>
        <v>8.57</v>
      </c>
      <c r="Q18" s="10" t="s">
        <v>8315</v>
      </c>
      <c r="R18" t="s">
        <v>8316</v>
      </c>
      <c r="S18" s="14">
        <f>(((J18/60)/60)/24)+DATE(1970,1,1)</f>
        <v>42425.730671296296</v>
      </c>
      <c r="T18" s="14">
        <f>(((I18/60)/60)/24)+DATE(1970,1,1)</f>
        <v>42442.5</v>
      </c>
      <c r="U18">
        <f xml:space="preserve"> YEAR(S18)</f>
        <v>2016</v>
      </c>
    </row>
    <row r="19" spans="1:21" ht="48" x14ac:dyDescent="0.2">
      <c r="A19">
        <v>1660</v>
      </c>
      <c r="B19" s="3" t="s">
        <v>1661</v>
      </c>
      <c r="C19" s="3" t="s">
        <v>5770</v>
      </c>
      <c r="D19" s="6">
        <v>80</v>
      </c>
      <c r="E19" s="6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>ROUND(E19/D19*100,0)</f>
        <v>1254</v>
      </c>
      <c r="P19" s="8">
        <f>IFERROR(ROUND(E19/L19,2),"No donations")</f>
        <v>27.86</v>
      </c>
      <c r="Q19" s="10" t="s">
        <v>8323</v>
      </c>
      <c r="R19" t="s">
        <v>8344</v>
      </c>
      <c r="S19" s="14">
        <f>(((J19/60)/60)/24)+DATE(1970,1,1)</f>
        <v>42459.693865740745</v>
      </c>
      <c r="T19" s="14">
        <f>(((I19/60)/60)/24)+DATE(1970,1,1)</f>
        <v>42490.915972222225</v>
      </c>
      <c r="U19">
        <f xml:space="preserve"> YEAR(S19)</f>
        <v>2016</v>
      </c>
    </row>
    <row r="20" spans="1:21" ht="32" x14ac:dyDescent="0.2">
      <c r="A20">
        <v>1192</v>
      </c>
      <c r="B20" s="3" t="s">
        <v>1193</v>
      </c>
      <c r="C20" s="3" t="s">
        <v>5302</v>
      </c>
      <c r="D20" s="6">
        <v>100</v>
      </c>
      <c r="E20" s="6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>
        <f>ROUND(E20/D20*100,0)</f>
        <v>290</v>
      </c>
      <c r="P20" s="8">
        <f>IFERROR(ROUND(E20/L20,2),"No donations")</f>
        <v>19.329999999999998</v>
      </c>
      <c r="Q20" s="10" t="s">
        <v>8336</v>
      </c>
      <c r="R20" t="s">
        <v>8337</v>
      </c>
      <c r="S20" s="14">
        <f>(((J20/60)/60)/24)+DATE(1970,1,1)</f>
        <v>42747.506689814814</v>
      </c>
      <c r="T20" s="14">
        <f>(((I20/60)/60)/24)+DATE(1970,1,1)</f>
        <v>42777.506689814814</v>
      </c>
      <c r="U20">
        <f xml:space="preserve"> YEAR(S20)</f>
        <v>2017</v>
      </c>
    </row>
    <row r="21" spans="1:21" ht="32" x14ac:dyDescent="0.2">
      <c r="A21">
        <v>1761</v>
      </c>
      <c r="B21" s="3" t="s">
        <v>1762</v>
      </c>
      <c r="C21" s="3" t="s">
        <v>5871</v>
      </c>
      <c r="D21" s="6">
        <v>100</v>
      </c>
      <c r="E21" s="6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>
        <f>ROUND(E21/D21*100,0)</f>
        <v>155</v>
      </c>
      <c r="P21" s="8">
        <f>IFERROR(ROUND(E21/L21,2),"No donations")</f>
        <v>51.67</v>
      </c>
      <c r="Q21" s="10" t="s">
        <v>8336</v>
      </c>
      <c r="R21" t="s">
        <v>8337</v>
      </c>
      <c r="S21" s="14">
        <f>(((J21/60)/60)/24)+DATE(1970,1,1)</f>
        <v>42209.567824074074</v>
      </c>
      <c r="T21" s="14">
        <f>(((I21/60)/60)/24)+DATE(1970,1,1)</f>
        <v>42259.567824074074</v>
      </c>
      <c r="U21">
        <f xml:space="preserve"> YEAR(S21)</f>
        <v>2015</v>
      </c>
    </row>
    <row r="22" spans="1:21" ht="16" x14ac:dyDescent="0.2">
      <c r="A22">
        <v>1762</v>
      </c>
      <c r="B22" s="3" t="s">
        <v>1763</v>
      </c>
      <c r="C22" s="3" t="s">
        <v>5872</v>
      </c>
      <c r="D22" s="6">
        <v>100</v>
      </c>
      <c r="E22" s="6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>
        <f>ROUND(E22/D22*100,0)</f>
        <v>885</v>
      </c>
      <c r="P22" s="8">
        <f>IFERROR(ROUND(E22/L22,2),"No donations")</f>
        <v>35.4</v>
      </c>
      <c r="Q22" s="10" t="s">
        <v>8336</v>
      </c>
      <c r="R22" t="s">
        <v>8337</v>
      </c>
      <c r="S22" s="14">
        <f>(((J22/60)/60)/24)+DATE(1970,1,1)</f>
        <v>42410.982002314813</v>
      </c>
      <c r="T22" s="14">
        <f>(((I22/60)/60)/24)+DATE(1970,1,1)</f>
        <v>42440.982002314813</v>
      </c>
      <c r="U22">
        <f xml:space="preserve"> YEAR(S22)</f>
        <v>2016</v>
      </c>
    </row>
    <row r="23" spans="1:21" ht="48" x14ac:dyDescent="0.2">
      <c r="A23">
        <v>2234</v>
      </c>
      <c r="B23" s="3" t="s">
        <v>2235</v>
      </c>
      <c r="C23" s="3" t="s">
        <v>6344</v>
      </c>
      <c r="D23" s="6">
        <v>100</v>
      </c>
      <c r="E23" s="6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>
        <f>ROUND(E23/D23*100,0)</f>
        <v>1165</v>
      </c>
      <c r="P23" s="8">
        <f>IFERROR(ROUND(E23/L23,2),"No donations")</f>
        <v>41.61</v>
      </c>
      <c r="Q23" s="10" t="s">
        <v>8331</v>
      </c>
      <c r="R23" t="s">
        <v>8349</v>
      </c>
      <c r="S23" s="14">
        <f>(((J23/60)/60)/24)+DATE(1970,1,1)</f>
        <v>42710.824618055558</v>
      </c>
      <c r="T23" s="14">
        <f>(((I23/60)/60)/24)+DATE(1970,1,1)</f>
        <v>42740.824618055558</v>
      </c>
      <c r="U23">
        <f xml:space="preserve"> YEAR(S23)</f>
        <v>2016</v>
      </c>
    </row>
    <row r="24" spans="1:21" ht="48" x14ac:dyDescent="0.2">
      <c r="A24">
        <v>2823</v>
      </c>
      <c r="B24" s="3" t="s">
        <v>2823</v>
      </c>
      <c r="C24" s="3" t="s">
        <v>6933</v>
      </c>
      <c r="D24" s="6">
        <v>100</v>
      </c>
      <c r="E24" s="6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>
        <f>ROUND(E24/D24*100,0)</f>
        <v>124</v>
      </c>
      <c r="P24" s="8">
        <f>IFERROR(ROUND(E24/L24,2),"No donations")</f>
        <v>8.86</v>
      </c>
      <c r="Q24" s="10" t="s">
        <v>8315</v>
      </c>
      <c r="R24" t="s">
        <v>8316</v>
      </c>
      <c r="S24" s="14">
        <f>(((J24/60)/60)/24)+DATE(1970,1,1)</f>
        <v>42067.011643518519</v>
      </c>
      <c r="T24" s="14">
        <f>(((I24/60)/60)/24)+DATE(1970,1,1)</f>
        <v>42094.957638888889</v>
      </c>
      <c r="U24">
        <f xml:space="preserve"> YEAR(S24)</f>
        <v>2015</v>
      </c>
    </row>
    <row r="25" spans="1:21" ht="32" x14ac:dyDescent="0.2">
      <c r="A25">
        <v>2921</v>
      </c>
      <c r="B25" s="3" t="s">
        <v>2921</v>
      </c>
      <c r="C25" s="3" t="s">
        <v>7031</v>
      </c>
      <c r="D25" s="6">
        <v>100</v>
      </c>
      <c r="E25" s="6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>ROUND(E25/D25*100,0)</f>
        <v>129</v>
      </c>
      <c r="P25" s="8">
        <f>IFERROR(ROUND(E25/L25,2),"No donations")</f>
        <v>43</v>
      </c>
      <c r="Q25" s="10" t="s">
        <v>8315</v>
      </c>
      <c r="R25" t="s">
        <v>8357</v>
      </c>
      <c r="S25" s="14">
        <f>(((J25/60)/60)/24)+DATE(1970,1,1)</f>
        <v>41877.886620370373</v>
      </c>
      <c r="T25" s="14">
        <f>(((I25/60)/60)/24)+DATE(1970,1,1)</f>
        <v>41907.886620370373</v>
      </c>
      <c r="U25">
        <f xml:space="preserve"> YEAR(S25)</f>
        <v>2014</v>
      </c>
    </row>
    <row r="26" spans="1:21" ht="48" x14ac:dyDescent="0.2">
      <c r="A26">
        <v>3508</v>
      </c>
      <c r="B26" s="3" t="s">
        <v>3507</v>
      </c>
      <c r="C26" s="3" t="s">
        <v>7618</v>
      </c>
      <c r="D26" s="6">
        <v>100</v>
      </c>
      <c r="E26" s="6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>ROUND(E26/D26*100,0)</f>
        <v>180</v>
      </c>
      <c r="P26" s="8">
        <f>IFERROR(ROUND(E26/L26,2),"No donations")</f>
        <v>12</v>
      </c>
      <c r="Q26" s="10" t="s">
        <v>8315</v>
      </c>
      <c r="R26" t="s">
        <v>8316</v>
      </c>
      <c r="S26" s="14">
        <f>(((J26/60)/60)/24)+DATE(1970,1,1)</f>
        <v>42477.729780092588</v>
      </c>
      <c r="T26" s="14">
        <f>(((I26/60)/60)/24)+DATE(1970,1,1)</f>
        <v>42500.875</v>
      </c>
      <c r="U26">
        <f xml:space="preserve"> YEAR(S26)</f>
        <v>2016</v>
      </c>
    </row>
    <row r="27" spans="1:21" ht="48" x14ac:dyDescent="0.2">
      <c r="A27">
        <v>3576</v>
      </c>
      <c r="B27" s="3" t="s">
        <v>3575</v>
      </c>
      <c r="C27" s="3" t="s">
        <v>7686</v>
      </c>
      <c r="D27" s="6">
        <v>100</v>
      </c>
      <c r="E27" s="6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>ROUND(E27/D27*100,0)</f>
        <v>100</v>
      </c>
      <c r="P27" s="8">
        <f>IFERROR(ROUND(E27/L27,2),"No donations")</f>
        <v>20</v>
      </c>
      <c r="Q27" s="10" t="s">
        <v>8315</v>
      </c>
      <c r="R27" t="s">
        <v>8316</v>
      </c>
      <c r="S27" s="14">
        <f>(((J27/60)/60)/24)+DATE(1970,1,1)</f>
        <v>42649.54923611111</v>
      </c>
      <c r="T27" s="14">
        <f>(((I27/60)/60)/24)+DATE(1970,1,1)</f>
        <v>42709.590902777782</v>
      </c>
      <c r="U27">
        <f xml:space="preserve"> YEAR(S27)</f>
        <v>2016</v>
      </c>
    </row>
    <row r="28" spans="1:21" ht="48" x14ac:dyDescent="0.2">
      <c r="A28">
        <v>3830</v>
      </c>
      <c r="B28" s="3" t="s">
        <v>3827</v>
      </c>
      <c r="C28" s="3" t="s">
        <v>7939</v>
      </c>
      <c r="D28" s="6">
        <v>100</v>
      </c>
      <c r="E28" s="6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>ROUND(E28/D28*100,0)</f>
        <v>225</v>
      </c>
      <c r="P28" s="8">
        <f>IFERROR(ROUND(E28/L28,2),"No donations")</f>
        <v>75</v>
      </c>
      <c r="Q28" s="10" t="s">
        <v>8315</v>
      </c>
      <c r="R28" t="s">
        <v>8316</v>
      </c>
      <c r="S28" s="14">
        <f>(((J28/60)/60)/24)+DATE(1970,1,1)</f>
        <v>42503.740868055553</v>
      </c>
      <c r="T28" s="14">
        <f>(((I28/60)/60)/24)+DATE(1970,1,1)</f>
        <v>42517.740868055553</v>
      </c>
      <c r="U28">
        <f xml:space="preserve"> YEAR(S28)</f>
        <v>2016</v>
      </c>
    </row>
    <row r="29" spans="1:21" ht="48" x14ac:dyDescent="0.2">
      <c r="A29">
        <v>3292</v>
      </c>
      <c r="B29" s="3" t="s">
        <v>3292</v>
      </c>
      <c r="C29" s="3" t="s">
        <v>7402</v>
      </c>
      <c r="D29" s="6">
        <v>101</v>
      </c>
      <c r="E29" s="6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>
        <f>ROUND(E29/D29*100,0)</f>
        <v>286</v>
      </c>
      <c r="P29" s="8">
        <f>IFERROR(ROUND(E29/L29,2),"No donations")</f>
        <v>19.27</v>
      </c>
      <c r="Q29" s="10" t="s">
        <v>8315</v>
      </c>
      <c r="R29" t="s">
        <v>8316</v>
      </c>
      <c r="S29" s="14">
        <f>(((J29/60)/60)/24)+DATE(1970,1,1)</f>
        <v>42282.770231481481</v>
      </c>
      <c r="T29" s="14">
        <f>(((I29/60)/60)/24)+DATE(1970,1,1)</f>
        <v>42342.811898148153</v>
      </c>
      <c r="U29">
        <f xml:space="preserve"> YEAR(S29)</f>
        <v>2015</v>
      </c>
    </row>
    <row r="30" spans="1:21" ht="48" x14ac:dyDescent="0.2">
      <c r="A30">
        <v>2201</v>
      </c>
      <c r="B30" s="3" t="s">
        <v>2202</v>
      </c>
      <c r="C30" s="3" t="s">
        <v>6311</v>
      </c>
      <c r="D30" s="6">
        <v>110</v>
      </c>
      <c r="E30" s="6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>ROUND(E30/D30*100,0)</f>
        <v>383</v>
      </c>
      <c r="P30" s="8">
        <f>IFERROR(ROUND(E30/L30,2),"No donations")</f>
        <v>15.04</v>
      </c>
      <c r="Q30" s="10" t="s">
        <v>8323</v>
      </c>
      <c r="R30" t="s">
        <v>8328</v>
      </c>
      <c r="S30" s="14">
        <f>(((J30/60)/60)/24)+DATE(1970,1,1)</f>
        <v>41276.846817129634</v>
      </c>
      <c r="T30" s="14">
        <f>(((I30/60)/60)/24)+DATE(1970,1,1)</f>
        <v>41290.846817129634</v>
      </c>
      <c r="U30">
        <f xml:space="preserve"> YEAR(S30)</f>
        <v>2013</v>
      </c>
    </row>
    <row r="31" spans="1:21" ht="48" x14ac:dyDescent="0.2">
      <c r="A31">
        <v>1923</v>
      </c>
      <c r="B31" s="3" t="s">
        <v>1924</v>
      </c>
      <c r="C31" s="3" t="s">
        <v>6033</v>
      </c>
      <c r="D31" s="6">
        <v>125</v>
      </c>
      <c r="E31" s="6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>ROUND(E31/D31*100,0)</f>
        <v>241</v>
      </c>
      <c r="P31" s="8">
        <f>IFERROR(ROUND(E31/L31,2),"No donations")</f>
        <v>23.15</v>
      </c>
      <c r="Q31" s="10" t="s">
        <v>8323</v>
      </c>
      <c r="R31" t="s">
        <v>8327</v>
      </c>
      <c r="S31" s="14">
        <f>(((J31/60)/60)/24)+DATE(1970,1,1)</f>
        <v>40772.848749999997</v>
      </c>
      <c r="T31" s="14">
        <f>(((I31/60)/60)/24)+DATE(1970,1,1)</f>
        <v>40813.207638888889</v>
      </c>
      <c r="U31">
        <f xml:space="preserve"> YEAR(S31)</f>
        <v>2011</v>
      </c>
    </row>
    <row r="32" spans="1:21" ht="32" x14ac:dyDescent="0.2">
      <c r="A32">
        <v>2167</v>
      </c>
      <c r="B32" s="3" t="s">
        <v>2168</v>
      </c>
      <c r="C32" s="3" t="s">
        <v>6277</v>
      </c>
      <c r="D32" s="6">
        <v>150</v>
      </c>
      <c r="E32" s="6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>
        <f>ROUND(E32/D32*100,0)</f>
        <v>120</v>
      </c>
      <c r="P32" s="8">
        <f>IFERROR(ROUND(E32/L32,2),"No donations")</f>
        <v>22.5</v>
      </c>
      <c r="Q32" s="10" t="s">
        <v>8323</v>
      </c>
      <c r="R32" t="s">
        <v>8324</v>
      </c>
      <c r="S32" s="14">
        <f>(((J32/60)/60)/24)+DATE(1970,1,1)</f>
        <v>41153.066400462965</v>
      </c>
      <c r="T32" s="14">
        <f>(((I32/60)/60)/24)+DATE(1970,1,1)</f>
        <v>41167.066400462965</v>
      </c>
      <c r="U32">
        <f xml:space="preserve"> YEAR(S32)</f>
        <v>2012</v>
      </c>
    </row>
    <row r="33" spans="1:21" ht="48" x14ac:dyDescent="0.2">
      <c r="A33">
        <v>2625</v>
      </c>
      <c r="B33" s="3" t="s">
        <v>2625</v>
      </c>
      <c r="C33" s="3" t="s">
        <v>6735</v>
      </c>
      <c r="D33" s="6">
        <v>150</v>
      </c>
      <c r="E33" s="6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>
        <f>ROUND(E33/D33*100,0)</f>
        <v>956</v>
      </c>
      <c r="P33" s="8">
        <f>IFERROR(ROUND(E33/L33,2),"No donations")</f>
        <v>27.58</v>
      </c>
      <c r="Q33" s="10" t="s">
        <v>8317</v>
      </c>
      <c r="R33" t="s">
        <v>8353</v>
      </c>
      <c r="S33" s="14">
        <f>(((J33/60)/60)/24)+DATE(1970,1,1)</f>
        <v>42658.810277777782</v>
      </c>
      <c r="T33" s="14">
        <f>(((I33/60)/60)/24)+DATE(1970,1,1)</f>
        <v>42683.851944444439</v>
      </c>
      <c r="U33">
        <f xml:space="preserve"> YEAR(S33)</f>
        <v>2016</v>
      </c>
    </row>
    <row r="34" spans="1:21" ht="48" x14ac:dyDescent="0.2">
      <c r="A34">
        <v>2627</v>
      </c>
      <c r="B34" s="3" t="s">
        <v>2627</v>
      </c>
      <c r="C34" s="3" t="s">
        <v>6737</v>
      </c>
      <c r="D34" s="6">
        <v>150</v>
      </c>
      <c r="E34" s="6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>
        <f>ROUND(E34/D34*100,0)</f>
        <v>647</v>
      </c>
      <c r="P34" s="8">
        <f>IFERROR(ROUND(E34/L34,2),"No donations")</f>
        <v>21.56</v>
      </c>
      <c r="Q34" s="10" t="s">
        <v>8317</v>
      </c>
      <c r="R34" t="s">
        <v>8353</v>
      </c>
      <c r="S34" s="14">
        <f>(((J34/60)/60)/24)+DATE(1970,1,1)</f>
        <v>42304.829409722224</v>
      </c>
      <c r="T34" s="14">
        <f>(((I34/60)/60)/24)+DATE(1970,1,1)</f>
        <v>42334.871076388896</v>
      </c>
      <c r="U34">
        <f xml:space="preserve"> YEAR(S34)</f>
        <v>2015</v>
      </c>
    </row>
    <row r="35" spans="1:21" ht="48" x14ac:dyDescent="0.2">
      <c r="A35">
        <v>3429</v>
      </c>
      <c r="B35" s="3" t="s">
        <v>3428</v>
      </c>
      <c r="C35" s="3" t="s">
        <v>7539</v>
      </c>
      <c r="D35" s="6">
        <v>150</v>
      </c>
      <c r="E35" s="6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>
        <f>ROUND(E35/D35*100,0)</f>
        <v>130</v>
      </c>
      <c r="P35" s="8">
        <f>IFERROR(ROUND(E35/L35,2),"No donations")</f>
        <v>16.25</v>
      </c>
      <c r="Q35" s="10" t="s">
        <v>8315</v>
      </c>
      <c r="R35" t="s">
        <v>8316</v>
      </c>
      <c r="S35" s="14">
        <f>(((J35/60)/60)/24)+DATE(1970,1,1)</f>
        <v>42662.021539351852</v>
      </c>
      <c r="T35" s="14">
        <f>(((I35/60)/60)/24)+DATE(1970,1,1)</f>
        <v>42676.021539351852</v>
      </c>
      <c r="U35">
        <f xml:space="preserve"> YEAR(S35)</f>
        <v>2016</v>
      </c>
    </row>
    <row r="36" spans="1:21" ht="48" x14ac:dyDescent="0.2">
      <c r="A36">
        <v>3536</v>
      </c>
      <c r="B36" s="3" t="s">
        <v>3535</v>
      </c>
      <c r="C36" s="3" t="s">
        <v>7646</v>
      </c>
      <c r="D36" s="6">
        <v>150</v>
      </c>
      <c r="E36" s="6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>
        <f>ROUND(E36/D36*100,0)</f>
        <v>153</v>
      </c>
      <c r="P36" s="8">
        <f>IFERROR(ROUND(E36/L36,2),"No donations")</f>
        <v>13.53</v>
      </c>
      <c r="Q36" s="10" t="s">
        <v>8315</v>
      </c>
      <c r="R36" t="s">
        <v>8316</v>
      </c>
      <c r="S36" s="14">
        <f>(((J36/60)/60)/24)+DATE(1970,1,1)</f>
        <v>42328.727141203708</v>
      </c>
      <c r="T36" s="14">
        <f>(((I36/60)/60)/24)+DATE(1970,1,1)</f>
        <v>42358.499305555553</v>
      </c>
      <c r="U36">
        <f xml:space="preserve"> YEAR(S36)</f>
        <v>2015</v>
      </c>
    </row>
    <row r="37" spans="1:21" ht="48" x14ac:dyDescent="0.2">
      <c r="A37">
        <v>2169</v>
      </c>
      <c r="B37" s="3" t="s">
        <v>2170</v>
      </c>
      <c r="C37" s="3" t="s">
        <v>6279</v>
      </c>
      <c r="D37" s="6">
        <v>153</v>
      </c>
      <c r="E37" s="6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>ROUND(E37/D37*100,0)</f>
        <v>100</v>
      </c>
      <c r="P37" s="8">
        <f>IFERROR(ROUND(E37/L37,2),"No donations")</f>
        <v>21.86</v>
      </c>
      <c r="Q37" s="10" t="s">
        <v>8323</v>
      </c>
      <c r="R37" t="s">
        <v>8324</v>
      </c>
      <c r="S37" s="14">
        <f>(((J37/60)/60)/24)+DATE(1970,1,1)</f>
        <v>42793.700821759259</v>
      </c>
      <c r="T37" s="14">
        <f>(((I37/60)/60)/24)+DATE(1970,1,1)</f>
        <v>42796.700821759259</v>
      </c>
      <c r="U37">
        <f xml:space="preserve"> YEAR(S37)</f>
        <v>2017</v>
      </c>
    </row>
    <row r="38" spans="1:21" ht="48" x14ac:dyDescent="0.2">
      <c r="A38">
        <v>83</v>
      </c>
      <c r="B38" s="3" t="s">
        <v>85</v>
      </c>
      <c r="C38" s="3" t="s">
        <v>4194</v>
      </c>
      <c r="D38" s="6">
        <v>200</v>
      </c>
      <c r="E38" s="6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>ROUND(E38/D38*100,0)</f>
        <v>103</v>
      </c>
      <c r="P38" s="8">
        <f>IFERROR(ROUND(E38/L38,2),"No donations")</f>
        <v>15.77</v>
      </c>
      <c r="Q38" s="10" t="s">
        <v>8308</v>
      </c>
      <c r="R38" t="s">
        <v>8310</v>
      </c>
      <c r="S38" s="14">
        <f>(((J38/60)/60)/24)+DATE(1970,1,1)</f>
        <v>42042.615613425922</v>
      </c>
      <c r="T38" s="14">
        <f>(((I38/60)/60)/24)+DATE(1970,1,1)</f>
        <v>42057.479166666672</v>
      </c>
      <c r="U38">
        <f xml:space="preserve"> YEAR(S38)</f>
        <v>2015</v>
      </c>
    </row>
    <row r="39" spans="1:21" ht="48" x14ac:dyDescent="0.2">
      <c r="A39">
        <v>1363</v>
      </c>
      <c r="B39" s="3" t="s">
        <v>1364</v>
      </c>
      <c r="C39" s="3" t="s">
        <v>5473</v>
      </c>
      <c r="D39" s="6">
        <v>200</v>
      </c>
      <c r="E39" s="6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>
        <f>ROUND(E39/D39*100,0)</f>
        <v>100</v>
      </c>
      <c r="P39" s="8">
        <f>IFERROR(ROUND(E39/L39,2),"No donations")</f>
        <v>40</v>
      </c>
      <c r="Q39" s="10" t="s">
        <v>8320</v>
      </c>
      <c r="R39" t="s">
        <v>8321</v>
      </c>
      <c r="S39" s="14">
        <f>(((J39/60)/60)/24)+DATE(1970,1,1)</f>
        <v>42396.8440625</v>
      </c>
      <c r="T39" s="14">
        <f>(((I39/60)/60)/24)+DATE(1970,1,1)</f>
        <v>42415.332638888889</v>
      </c>
      <c r="U39">
        <f xml:space="preserve"> YEAR(S39)</f>
        <v>2016</v>
      </c>
    </row>
    <row r="40" spans="1:21" ht="48" x14ac:dyDescent="0.2">
      <c r="A40">
        <v>2265</v>
      </c>
      <c r="B40" s="3" t="s">
        <v>2266</v>
      </c>
      <c r="C40" s="3" t="s">
        <v>6375</v>
      </c>
      <c r="D40" s="6">
        <v>200</v>
      </c>
      <c r="E40" s="6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>
        <f>ROUND(E40/D40*100,0)</f>
        <v>299</v>
      </c>
      <c r="P40" s="8">
        <f>IFERROR(ROUND(E40/L40,2),"No donations")</f>
        <v>35.119999999999997</v>
      </c>
      <c r="Q40" s="10" t="s">
        <v>8331</v>
      </c>
      <c r="R40" t="s">
        <v>8349</v>
      </c>
      <c r="S40" s="14">
        <f>(((J40/60)/60)/24)+DATE(1970,1,1)</f>
        <v>42689.853090277778</v>
      </c>
      <c r="T40" s="14">
        <f>(((I40/60)/60)/24)+DATE(1970,1,1)</f>
        <v>42696.853090277778</v>
      </c>
      <c r="U40">
        <f xml:space="preserve"> YEAR(S40)</f>
        <v>2016</v>
      </c>
    </row>
    <row r="41" spans="1:21" ht="48" x14ac:dyDescent="0.2">
      <c r="A41">
        <v>2820</v>
      </c>
      <c r="B41" s="3" t="s">
        <v>2820</v>
      </c>
      <c r="C41" s="3" t="s">
        <v>6930</v>
      </c>
      <c r="D41" s="6">
        <v>200</v>
      </c>
      <c r="E41" s="6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>
        <f>ROUND(E41/D41*100,0)</f>
        <v>136</v>
      </c>
      <c r="P41" s="8">
        <f>IFERROR(ROUND(E41/L41,2),"No donations")</f>
        <v>13.6</v>
      </c>
      <c r="Q41" s="10" t="s">
        <v>8315</v>
      </c>
      <c r="R41" t="s">
        <v>8316</v>
      </c>
      <c r="S41" s="14">
        <f>(((J41/60)/60)/24)+DATE(1970,1,1)</f>
        <v>42401.610983796301</v>
      </c>
      <c r="T41" s="14">
        <f>(((I41/60)/60)/24)+DATE(1970,1,1)</f>
        <v>42426</v>
      </c>
      <c r="U41">
        <f xml:space="preserve"> YEAR(S41)</f>
        <v>2016</v>
      </c>
    </row>
    <row r="42" spans="1:21" ht="32" x14ac:dyDescent="0.2">
      <c r="A42">
        <v>3371</v>
      </c>
      <c r="B42" s="3" t="s">
        <v>3370</v>
      </c>
      <c r="C42" s="3" t="s">
        <v>7481</v>
      </c>
      <c r="D42" s="6">
        <v>200</v>
      </c>
      <c r="E42" s="6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>
        <f>ROUND(E42/D42*100,0)</f>
        <v>139</v>
      </c>
      <c r="P42" s="8">
        <f>IFERROR(ROUND(E42/L42,2),"No donations")</f>
        <v>30.78</v>
      </c>
      <c r="Q42" s="10" t="s">
        <v>8315</v>
      </c>
      <c r="R42" t="s">
        <v>8316</v>
      </c>
      <c r="S42" s="14">
        <f>(((J42/60)/60)/24)+DATE(1970,1,1)</f>
        <v>42312.874594907407</v>
      </c>
      <c r="T42" s="14">
        <f>(((I42/60)/60)/24)+DATE(1970,1,1)</f>
        <v>42340.874594907407</v>
      </c>
      <c r="U42">
        <f xml:space="preserve"> YEAR(S42)</f>
        <v>2015</v>
      </c>
    </row>
    <row r="43" spans="1:21" ht="32" x14ac:dyDescent="0.2">
      <c r="A43">
        <v>3415</v>
      </c>
      <c r="B43" s="3" t="s">
        <v>3414</v>
      </c>
      <c r="C43" s="3" t="s">
        <v>7525</v>
      </c>
      <c r="D43" s="6">
        <v>200</v>
      </c>
      <c r="E43" s="6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>
        <f>ROUND(E43/D43*100,0)</f>
        <v>100</v>
      </c>
      <c r="P43" s="8">
        <f>IFERROR(ROUND(E43/L43,2),"No donations")</f>
        <v>22.22</v>
      </c>
      <c r="Q43" s="10" t="s">
        <v>8315</v>
      </c>
      <c r="R43" t="s">
        <v>8316</v>
      </c>
      <c r="S43" s="14">
        <f>(((J43/60)/60)/24)+DATE(1970,1,1)</f>
        <v>42467.144166666665</v>
      </c>
      <c r="T43" s="14">
        <f>(((I43/60)/60)/24)+DATE(1970,1,1)</f>
        <v>42477.979166666672</v>
      </c>
      <c r="U43">
        <f xml:space="preserve"> YEAR(S43)</f>
        <v>2016</v>
      </c>
    </row>
    <row r="44" spans="1:21" ht="48" x14ac:dyDescent="0.2">
      <c r="A44">
        <v>3588</v>
      </c>
      <c r="B44" s="3" t="s">
        <v>3587</v>
      </c>
      <c r="C44" s="3" t="s">
        <v>7698</v>
      </c>
      <c r="D44" s="6">
        <v>200</v>
      </c>
      <c r="E44" s="6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>
        <f>ROUND(E44/D44*100,0)</f>
        <v>101</v>
      </c>
      <c r="P44" s="8">
        <f>IFERROR(ROUND(E44/L44,2),"No donations")</f>
        <v>18.27</v>
      </c>
      <c r="Q44" s="10" t="s">
        <v>8315</v>
      </c>
      <c r="R44" t="s">
        <v>8316</v>
      </c>
      <c r="S44" s="14">
        <f>(((J44/60)/60)/24)+DATE(1970,1,1)</f>
        <v>42101.828819444447</v>
      </c>
      <c r="T44" s="14">
        <f>(((I44/60)/60)/24)+DATE(1970,1,1)</f>
        <v>42123.958333333328</v>
      </c>
      <c r="U44">
        <f xml:space="preserve"> YEAR(S44)</f>
        <v>2015</v>
      </c>
    </row>
    <row r="45" spans="1:21" ht="32" x14ac:dyDescent="0.2">
      <c r="A45">
        <v>3719</v>
      </c>
      <c r="B45" s="3" t="s">
        <v>3716</v>
      </c>
      <c r="C45" s="3" t="s">
        <v>7829</v>
      </c>
      <c r="D45" s="6">
        <v>200</v>
      </c>
      <c r="E45" s="6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>
        <f>ROUND(E45/D45*100,0)</f>
        <v>210</v>
      </c>
      <c r="P45" s="8">
        <f>IFERROR(ROUND(E45/L45,2),"No donations")</f>
        <v>105</v>
      </c>
      <c r="Q45" s="10" t="s">
        <v>8315</v>
      </c>
      <c r="R45" t="s">
        <v>8316</v>
      </c>
      <c r="S45" s="14">
        <f>(((J45/60)/60)/24)+DATE(1970,1,1)</f>
        <v>42147.729930555557</v>
      </c>
      <c r="T45" s="14">
        <f>(((I45/60)/60)/24)+DATE(1970,1,1)</f>
        <v>42177.729930555557</v>
      </c>
      <c r="U45">
        <f xml:space="preserve"> YEAR(S45)</f>
        <v>2015</v>
      </c>
    </row>
    <row r="46" spans="1:21" ht="48" x14ac:dyDescent="0.2">
      <c r="A46">
        <v>3835</v>
      </c>
      <c r="B46" s="3" t="s">
        <v>3832</v>
      </c>
      <c r="C46" s="3" t="s">
        <v>7944</v>
      </c>
      <c r="D46" s="6">
        <v>200</v>
      </c>
      <c r="E46" s="6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>
        <f>ROUND(E46/D46*100,0)</f>
        <v>160</v>
      </c>
      <c r="P46" s="8">
        <f>IFERROR(ROUND(E46/L46,2),"No donations")</f>
        <v>40</v>
      </c>
      <c r="Q46" s="10" t="s">
        <v>8315</v>
      </c>
      <c r="R46" t="s">
        <v>8316</v>
      </c>
      <c r="S46" s="14">
        <f>(((J46/60)/60)/24)+DATE(1970,1,1)</f>
        <v>42460.94222222222</v>
      </c>
      <c r="T46" s="14">
        <f>(((I46/60)/60)/24)+DATE(1970,1,1)</f>
        <v>42481.94222222222</v>
      </c>
      <c r="U46">
        <f xml:space="preserve"> YEAR(S46)</f>
        <v>2016</v>
      </c>
    </row>
    <row r="47" spans="1:21" ht="48" x14ac:dyDescent="0.2">
      <c r="A47">
        <v>3670</v>
      </c>
      <c r="B47" s="3" t="s">
        <v>3667</v>
      </c>
      <c r="C47" s="3" t="s">
        <v>7780</v>
      </c>
      <c r="D47" s="6">
        <v>220</v>
      </c>
      <c r="E47" s="6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>
        <f>ROUND(E47/D47*100,0)</f>
        <v>110</v>
      </c>
      <c r="P47" s="8">
        <f>IFERROR(ROUND(E47/L47,2),"No donations")</f>
        <v>20.079999999999998</v>
      </c>
      <c r="Q47" s="10" t="s">
        <v>8315</v>
      </c>
      <c r="R47" t="s">
        <v>8316</v>
      </c>
      <c r="S47" s="14">
        <f>(((J47/60)/60)/24)+DATE(1970,1,1)</f>
        <v>42142.514016203699</v>
      </c>
      <c r="T47" s="14">
        <f>(((I47/60)/60)/24)+DATE(1970,1,1)</f>
        <v>42155.958333333328</v>
      </c>
      <c r="U47">
        <f xml:space="preserve"> YEAR(S47)</f>
        <v>2015</v>
      </c>
    </row>
    <row r="48" spans="1:21" ht="48" x14ac:dyDescent="0.2">
      <c r="A48">
        <v>3663</v>
      </c>
      <c r="B48" s="3" t="s">
        <v>3660</v>
      </c>
      <c r="C48" s="3" t="s">
        <v>7773</v>
      </c>
      <c r="D48" s="6">
        <v>225</v>
      </c>
      <c r="E48" s="6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>
        <f>ROUND(E48/D48*100,0)</f>
        <v>104</v>
      </c>
      <c r="P48" s="8">
        <f>IFERROR(ROUND(E48/L48,2),"No donations")</f>
        <v>26</v>
      </c>
      <c r="Q48" s="10" t="s">
        <v>8315</v>
      </c>
      <c r="R48" t="s">
        <v>8316</v>
      </c>
      <c r="S48" s="14">
        <f>(((J48/60)/60)/24)+DATE(1970,1,1)</f>
        <v>42665.451736111107</v>
      </c>
      <c r="T48" s="14">
        <f>(((I48/60)/60)/24)+DATE(1970,1,1)</f>
        <v>42725.493402777778</v>
      </c>
      <c r="U48">
        <f xml:space="preserve"> YEAR(S48)</f>
        <v>2016</v>
      </c>
    </row>
    <row r="49" spans="1:21" ht="48" x14ac:dyDescent="0.2">
      <c r="A49">
        <v>94</v>
      </c>
      <c r="B49" s="3" t="s">
        <v>96</v>
      </c>
      <c r="C49" s="3" t="s">
        <v>4205</v>
      </c>
      <c r="D49" s="6">
        <v>250</v>
      </c>
      <c r="E49" s="6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>ROUND(E49/D49*100,0)</f>
        <v>104</v>
      </c>
      <c r="P49" s="8">
        <f>IFERROR(ROUND(E49/L49,2),"No donations")</f>
        <v>21.67</v>
      </c>
      <c r="Q49" s="10" t="s">
        <v>8308</v>
      </c>
      <c r="R49" t="s">
        <v>8310</v>
      </c>
      <c r="S49" s="14">
        <f>(((J49/60)/60)/24)+DATE(1970,1,1)</f>
        <v>41716.717847222222</v>
      </c>
      <c r="T49" s="14">
        <f>(((I49/60)/60)/24)+DATE(1970,1,1)</f>
        <v>41736.717847222222</v>
      </c>
      <c r="U49">
        <f xml:space="preserve"> YEAR(S49)</f>
        <v>2014</v>
      </c>
    </row>
    <row r="50" spans="1:21" ht="48" x14ac:dyDescent="0.2">
      <c r="A50">
        <v>757</v>
      </c>
      <c r="B50" s="3" t="s">
        <v>758</v>
      </c>
      <c r="C50" s="3" t="s">
        <v>4867</v>
      </c>
      <c r="D50" s="6">
        <v>250</v>
      </c>
      <c r="E50" s="6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>ROUND(E50/D50*100,0)</f>
        <v>238</v>
      </c>
      <c r="P50" s="8">
        <f>IFERROR(ROUND(E50/L50,2),"No donations")</f>
        <v>33.06</v>
      </c>
      <c r="Q50" s="10" t="s">
        <v>8320</v>
      </c>
      <c r="R50" t="s">
        <v>8321</v>
      </c>
      <c r="S50" s="14">
        <f>(((J50/60)/60)/24)+DATE(1970,1,1)</f>
        <v>41235.054560185185</v>
      </c>
      <c r="T50" s="14">
        <f>(((I50/60)/60)/24)+DATE(1970,1,1)</f>
        <v>41249.054560185185</v>
      </c>
      <c r="U50">
        <f xml:space="preserve"> YEAR(S50)</f>
        <v>2012</v>
      </c>
    </row>
    <row r="51" spans="1:21" ht="48" x14ac:dyDescent="0.2">
      <c r="A51">
        <v>856</v>
      </c>
      <c r="B51" s="3" t="s">
        <v>857</v>
      </c>
      <c r="C51" s="3" t="s">
        <v>4966</v>
      </c>
      <c r="D51" s="6">
        <v>250</v>
      </c>
      <c r="E51" s="6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>ROUND(E51/D51*100,0)</f>
        <v>218</v>
      </c>
      <c r="P51" s="8">
        <f>IFERROR(ROUND(E51/L51,2),"No donations")</f>
        <v>19.46</v>
      </c>
      <c r="Q51" s="10" t="s">
        <v>8323</v>
      </c>
      <c r="R51" t="s">
        <v>8325</v>
      </c>
      <c r="S51" s="14">
        <f>(((J51/60)/60)/24)+DATE(1970,1,1)</f>
        <v>42609.311990740738</v>
      </c>
      <c r="T51" s="14">
        <f>(((I51/60)/60)/24)+DATE(1970,1,1)</f>
        <v>42668.791666666672</v>
      </c>
      <c r="U51">
        <f xml:space="preserve"> YEAR(S51)</f>
        <v>2016</v>
      </c>
    </row>
    <row r="52" spans="1:21" ht="64" x14ac:dyDescent="0.2">
      <c r="A52">
        <v>1287</v>
      </c>
      <c r="B52" s="3" t="s">
        <v>1288</v>
      </c>
      <c r="C52" s="3" t="s">
        <v>5397</v>
      </c>
      <c r="D52" s="6">
        <v>250</v>
      </c>
      <c r="E52" s="6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>
        <f>ROUND(E52/D52*100,0)</f>
        <v>242</v>
      </c>
      <c r="P52" s="8">
        <f>IFERROR(ROUND(E52/L52,2),"No donations")</f>
        <v>24.2</v>
      </c>
      <c r="Q52" s="10" t="s">
        <v>8315</v>
      </c>
      <c r="R52" t="s">
        <v>8316</v>
      </c>
      <c r="S52" s="14">
        <f>(((J52/60)/60)/24)+DATE(1970,1,1)</f>
        <v>42107.621018518519</v>
      </c>
      <c r="T52" s="14">
        <f>(((I52/60)/60)/24)+DATE(1970,1,1)</f>
        <v>42167.621018518519</v>
      </c>
      <c r="U52">
        <f xml:space="preserve"> YEAR(S52)</f>
        <v>2015</v>
      </c>
    </row>
    <row r="53" spans="1:21" ht="48" x14ac:dyDescent="0.2">
      <c r="A53">
        <v>2543</v>
      </c>
      <c r="B53" s="3" t="s">
        <v>2543</v>
      </c>
      <c r="C53" s="3" t="s">
        <v>6653</v>
      </c>
      <c r="D53" s="6">
        <v>250</v>
      </c>
      <c r="E53" s="6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>
        <f>ROUND(E53/D53*100,0)</f>
        <v>156</v>
      </c>
      <c r="P53" s="8">
        <f>IFERROR(ROUND(E53/L53,2),"No donations")</f>
        <v>30.08</v>
      </c>
      <c r="Q53" s="10" t="s">
        <v>8323</v>
      </c>
      <c r="R53" t="s">
        <v>8352</v>
      </c>
      <c r="S53" s="14">
        <f>(((J53/60)/60)/24)+DATE(1970,1,1)</f>
        <v>40514.107615740737</v>
      </c>
      <c r="T53" s="14">
        <f>(((I53/60)/60)/24)+DATE(1970,1,1)</f>
        <v>40545.125</v>
      </c>
      <c r="U53">
        <f xml:space="preserve"> YEAR(S53)</f>
        <v>2010</v>
      </c>
    </row>
    <row r="54" spans="1:21" ht="48" x14ac:dyDescent="0.2">
      <c r="A54">
        <v>2815</v>
      </c>
      <c r="B54" s="3" t="s">
        <v>2815</v>
      </c>
      <c r="C54" s="3" t="s">
        <v>6925</v>
      </c>
      <c r="D54" s="6">
        <v>250</v>
      </c>
      <c r="E54" s="6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>
        <f>ROUND(E54/D54*100,0)</f>
        <v>242</v>
      </c>
      <c r="P54" s="8">
        <f>IFERROR(ROUND(E54/L54,2),"No donations")</f>
        <v>43.21</v>
      </c>
      <c r="Q54" s="10" t="s">
        <v>8315</v>
      </c>
      <c r="R54" t="s">
        <v>8316</v>
      </c>
      <c r="S54" s="14">
        <f>(((J54/60)/60)/24)+DATE(1970,1,1)</f>
        <v>42559.776724537034</v>
      </c>
      <c r="T54" s="14">
        <f>(((I54/60)/60)/24)+DATE(1970,1,1)</f>
        <v>42589.776724537034</v>
      </c>
      <c r="U54">
        <f xml:space="preserve"> YEAR(S54)</f>
        <v>2016</v>
      </c>
    </row>
    <row r="55" spans="1:21" ht="48" x14ac:dyDescent="0.2">
      <c r="A55">
        <v>3336</v>
      </c>
      <c r="B55" s="3" t="s">
        <v>3336</v>
      </c>
      <c r="C55" s="3" t="s">
        <v>7446</v>
      </c>
      <c r="D55" s="6">
        <v>250</v>
      </c>
      <c r="E55" s="6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>
        <f>ROUND(E55/D55*100,0)</f>
        <v>100</v>
      </c>
      <c r="P55" s="8">
        <f>IFERROR(ROUND(E55/L55,2),"No donations")</f>
        <v>27.78</v>
      </c>
      <c r="Q55" s="10" t="s">
        <v>8315</v>
      </c>
      <c r="R55" t="s">
        <v>8316</v>
      </c>
      <c r="S55" s="14">
        <f>(((J55/60)/60)/24)+DATE(1970,1,1)</f>
        <v>42437.398680555561</v>
      </c>
      <c r="T55" s="14">
        <f>(((I55/60)/60)/24)+DATE(1970,1,1)</f>
        <v>42465.35701388889</v>
      </c>
      <c r="U55">
        <f xml:space="preserve"> YEAR(S55)</f>
        <v>2016</v>
      </c>
    </row>
    <row r="56" spans="1:21" ht="32" x14ac:dyDescent="0.2">
      <c r="A56">
        <v>3397</v>
      </c>
      <c r="B56" s="3" t="s">
        <v>3396</v>
      </c>
      <c r="C56" s="3" t="s">
        <v>7507</v>
      </c>
      <c r="D56" s="6">
        <v>250</v>
      </c>
      <c r="E56" s="6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>
        <f>ROUND(E56/D56*100,0)</f>
        <v>112</v>
      </c>
      <c r="P56" s="8">
        <f>IFERROR(ROUND(E56/L56,2),"No donations")</f>
        <v>11.67</v>
      </c>
      <c r="Q56" s="10" t="s">
        <v>8315</v>
      </c>
      <c r="R56" t="s">
        <v>8316</v>
      </c>
      <c r="S56" s="14">
        <f>(((J56/60)/60)/24)+DATE(1970,1,1)</f>
        <v>42378.478344907402</v>
      </c>
      <c r="T56" s="14">
        <f>(((I56/60)/60)/24)+DATE(1970,1,1)</f>
        <v>42418.916666666672</v>
      </c>
      <c r="U56">
        <f xml:space="preserve"> YEAR(S56)</f>
        <v>2016</v>
      </c>
    </row>
    <row r="57" spans="1:21" ht="48" x14ac:dyDescent="0.2">
      <c r="A57">
        <v>3423</v>
      </c>
      <c r="B57" s="3" t="s">
        <v>3422</v>
      </c>
      <c r="C57" s="3" t="s">
        <v>7533</v>
      </c>
      <c r="D57" s="6">
        <v>250</v>
      </c>
      <c r="E57" s="6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>
        <f>ROUND(E57/D57*100,0)</f>
        <v>140</v>
      </c>
      <c r="P57" s="8">
        <f>IFERROR(ROUND(E57/L57,2),"No donations")</f>
        <v>35</v>
      </c>
      <c r="Q57" s="10" t="s">
        <v>8315</v>
      </c>
      <c r="R57" t="s">
        <v>8316</v>
      </c>
      <c r="S57" s="14">
        <f>(((J57/60)/60)/24)+DATE(1970,1,1)</f>
        <v>42088.911354166667</v>
      </c>
      <c r="T57" s="14">
        <f>(((I57/60)/60)/24)+DATE(1970,1,1)</f>
        <v>42118.911354166667</v>
      </c>
      <c r="U57">
        <f xml:space="preserve"> YEAR(S57)</f>
        <v>2015</v>
      </c>
    </row>
    <row r="58" spans="1:21" ht="48" x14ac:dyDescent="0.2">
      <c r="A58">
        <v>3442</v>
      </c>
      <c r="B58" s="3" t="s">
        <v>3441</v>
      </c>
      <c r="C58" s="3" t="s">
        <v>7552</v>
      </c>
      <c r="D58" s="6">
        <v>250</v>
      </c>
      <c r="E58" s="6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>
        <f>ROUND(E58/D58*100,0)</f>
        <v>100</v>
      </c>
      <c r="P58" s="8">
        <f>IFERROR(ROUND(E58/L58,2),"No donations")</f>
        <v>31.25</v>
      </c>
      <c r="Q58" s="10" t="s">
        <v>8315</v>
      </c>
      <c r="R58" t="s">
        <v>8316</v>
      </c>
      <c r="S58" s="14">
        <f>(((J58/60)/60)/24)+DATE(1970,1,1)</f>
        <v>42124.841111111105</v>
      </c>
      <c r="T58" s="14">
        <f>(((I58/60)/60)/24)+DATE(1970,1,1)</f>
        <v>42154.841111111105</v>
      </c>
      <c r="U58">
        <f xml:space="preserve"> YEAR(S58)</f>
        <v>2015</v>
      </c>
    </row>
    <row r="59" spans="1:21" ht="48" x14ac:dyDescent="0.2">
      <c r="A59">
        <v>3462</v>
      </c>
      <c r="B59" s="3" t="s">
        <v>3461</v>
      </c>
      <c r="C59" s="3" t="s">
        <v>7572</v>
      </c>
      <c r="D59" s="6">
        <v>250</v>
      </c>
      <c r="E59" s="6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>
        <f>ROUND(E59/D59*100,0)</f>
        <v>202</v>
      </c>
      <c r="P59" s="8">
        <f>IFERROR(ROUND(E59/L59,2),"No donations")</f>
        <v>29.71</v>
      </c>
      <c r="Q59" s="10" t="s">
        <v>8315</v>
      </c>
      <c r="R59" t="s">
        <v>8316</v>
      </c>
      <c r="S59" s="14">
        <f>(((J59/60)/60)/24)+DATE(1970,1,1)</f>
        <v>42179.898472222223</v>
      </c>
      <c r="T59" s="14">
        <f>(((I59/60)/60)/24)+DATE(1970,1,1)</f>
        <v>42195.75</v>
      </c>
      <c r="U59">
        <f xml:space="preserve"> YEAR(S59)</f>
        <v>2015</v>
      </c>
    </row>
    <row r="60" spans="1:21" ht="32" x14ac:dyDescent="0.2">
      <c r="A60">
        <v>3470</v>
      </c>
      <c r="B60" s="3" t="s">
        <v>3469</v>
      </c>
      <c r="C60" s="3" t="s">
        <v>7580</v>
      </c>
      <c r="D60" s="6">
        <v>250</v>
      </c>
      <c r="E60" s="6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>
        <f>ROUND(E60/D60*100,0)</f>
        <v>150</v>
      </c>
      <c r="P60" s="8">
        <f>IFERROR(ROUND(E60/L60,2),"No donations")</f>
        <v>41.67</v>
      </c>
      <c r="Q60" s="10" t="s">
        <v>8315</v>
      </c>
      <c r="R60" t="s">
        <v>8316</v>
      </c>
      <c r="S60" s="14">
        <f>(((J60/60)/60)/24)+DATE(1970,1,1)</f>
        <v>42529.022013888884</v>
      </c>
      <c r="T60" s="14">
        <f>(((I60/60)/60)/24)+DATE(1970,1,1)</f>
        <v>42566.901388888888</v>
      </c>
      <c r="U60">
        <f xml:space="preserve"> YEAR(S60)</f>
        <v>2016</v>
      </c>
    </row>
    <row r="61" spans="1:21" ht="48" x14ac:dyDescent="0.2">
      <c r="A61">
        <v>3545</v>
      </c>
      <c r="B61" s="3" t="s">
        <v>3544</v>
      </c>
      <c r="C61" s="3" t="s">
        <v>7655</v>
      </c>
      <c r="D61" s="6">
        <v>250</v>
      </c>
      <c r="E61" s="6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>
        <f>ROUND(E61/D61*100,0)</f>
        <v>100</v>
      </c>
      <c r="P61" s="8">
        <f>IFERROR(ROUND(E61/L61,2),"No donations")</f>
        <v>31.38</v>
      </c>
      <c r="Q61" s="10" t="s">
        <v>8315</v>
      </c>
      <c r="R61" t="s">
        <v>8316</v>
      </c>
      <c r="S61" s="14">
        <f>(((J61/60)/60)/24)+DATE(1970,1,1)</f>
        <v>42075.807395833333</v>
      </c>
      <c r="T61" s="14">
        <f>(((I61/60)/60)/24)+DATE(1970,1,1)</f>
        <v>42105.807395833333</v>
      </c>
      <c r="U61">
        <f xml:space="preserve"> YEAR(S61)</f>
        <v>2015</v>
      </c>
    </row>
    <row r="62" spans="1:21" ht="48" x14ac:dyDescent="0.2">
      <c r="A62">
        <v>3605</v>
      </c>
      <c r="B62" s="3" t="s">
        <v>3604</v>
      </c>
      <c r="C62" s="3" t="s">
        <v>7715</v>
      </c>
      <c r="D62" s="6">
        <v>250</v>
      </c>
      <c r="E62" s="6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>
        <f>ROUND(E62/D62*100,0)</f>
        <v>184</v>
      </c>
      <c r="P62" s="8">
        <f>IFERROR(ROUND(E62/L62,2),"No donations")</f>
        <v>30.67</v>
      </c>
      <c r="Q62" s="10" t="s">
        <v>8315</v>
      </c>
      <c r="R62" t="s">
        <v>8316</v>
      </c>
      <c r="S62" s="14">
        <f>(((J62/60)/60)/24)+DATE(1970,1,1)</f>
        <v>42383.793124999997</v>
      </c>
      <c r="T62" s="14">
        <f>(((I62/60)/60)/24)+DATE(1970,1,1)</f>
        <v>42413.793124999997</v>
      </c>
      <c r="U62">
        <f xml:space="preserve"> YEAR(S62)</f>
        <v>2016</v>
      </c>
    </row>
    <row r="63" spans="1:21" ht="48" x14ac:dyDescent="0.2">
      <c r="A63">
        <v>3660</v>
      </c>
      <c r="B63" s="3" t="s">
        <v>3657</v>
      </c>
      <c r="C63" s="3" t="s">
        <v>7770</v>
      </c>
      <c r="D63" s="6">
        <v>250</v>
      </c>
      <c r="E63" s="6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>ROUND(E63/D63*100,0)</f>
        <v>100</v>
      </c>
      <c r="P63" s="8">
        <f>IFERROR(ROUND(E63/L63,2),"No donations")</f>
        <v>11.36</v>
      </c>
      <c r="Q63" s="10" t="s">
        <v>8315</v>
      </c>
      <c r="R63" t="s">
        <v>8316</v>
      </c>
      <c r="S63" s="14">
        <f>(((J63/60)/60)/24)+DATE(1970,1,1)</f>
        <v>41971.881076388891</v>
      </c>
      <c r="T63" s="14">
        <f>(((I63/60)/60)/24)+DATE(1970,1,1)</f>
        <v>41996.881076388891</v>
      </c>
      <c r="U63">
        <f xml:space="preserve"> YEAR(S63)</f>
        <v>2014</v>
      </c>
    </row>
    <row r="64" spans="1:21" ht="48" x14ac:dyDescent="0.2">
      <c r="A64">
        <v>3811</v>
      </c>
      <c r="B64" s="3" t="s">
        <v>3808</v>
      </c>
      <c r="C64" s="3" t="s">
        <v>7921</v>
      </c>
      <c r="D64" s="6">
        <v>250</v>
      </c>
      <c r="E64" s="6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>
        <f>ROUND(E64/D64*100,0)</f>
        <v>330</v>
      </c>
      <c r="P64" s="8">
        <f>IFERROR(ROUND(E64/L64,2),"No donations")</f>
        <v>43.42</v>
      </c>
      <c r="Q64" s="10" t="s">
        <v>8315</v>
      </c>
      <c r="R64" t="s">
        <v>8316</v>
      </c>
      <c r="S64" s="14">
        <f>(((J64/60)/60)/24)+DATE(1970,1,1)</f>
        <v>42487.62700231481</v>
      </c>
      <c r="T64" s="14">
        <f>(((I64/60)/60)/24)+DATE(1970,1,1)</f>
        <v>42521.458333333328</v>
      </c>
      <c r="U64">
        <f xml:space="preserve"> YEAR(S64)</f>
        <v>2016</v>
      </c>
    </row>
    <row r="65" spans="1:21" ht="48" x14ac:dyDescent="0.2">
      <c r="A65">
        <v>3818</v>
      </c>
      <c r="B65" s="3" t="s">
        <v>3815</v>
      </c>
      <c r="C65" s="3" t="s">
        <v>7928</v>
      </c>
      <c r="D65" s="6">
        <v>250</v>
      </c>
      <c r="E65" s="6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>
        <f>ROUND(E65/D65*100,0)</f>
        <v>228</v>
      </c>
      <c r="P65" s="8">
        <f>IFERROR(ROUND(E65/L65,2),"No donations")</f>
        <v>57</v>
      </c>
      <c r="Q65" s="10" t="s">
        <v>8315</v>
      </c>
      <c r="R65" t="s">
        <v>8316</v>
      </c>
      <c r="S65" s="14">
        <f>(((J65/60)/60)/24)+DATE(1970,1,1)</f>
        <v>42045.84238425926</v>
      </c>
      <c r="T65" s="14">
        <f>(((I65/60)/60)/24)+DATE(1970,1,1)</f>
        <v>42075.800717592589</v>
      </c>
      <c r="U65">
        <f xml:space="preserve"> YEAR(S65)</f>
        <v>2015</v>
      </c>
    </row>
    <row r="66" spans="1:21" ht="48" x14ac:dyDescent="0.2">
      <c r="A66">
        <v>3824</v>
      </c>
      <c r="B66" s="3" t="s">
        <v>3821</v>
      </c>
      <c r="C66" s="3" t="s">
        <v>7933</v>
      </c>
      <c r="D66" s="6">
        <v>250</v>
      </c>
      <c r="E66" s="6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>ROUND(E66/D66*100,0)</f>
        <v>108</v>
      </c>
      <c r="P66" s="8">
        <f>IFERROR(ROUND(E66/L66,2),"No donations")</f>
        <v>38.57</v>
      </c>
      <c r="Q66" s="10" t="s">
        <v>8315</v>
      </c>
      <c r="R66" t="s">
        <v>8316</v>
      </c>
      <c r="S66" s="14">
        <f>(((J66/60)/60)/24)+DATE(1970,1,1)</f>
        <v>42571.626192129625</v>
      </c>
      <c r="T66" s="14">
        <f>(((I66/60)/60)/24)+DATE(1970,1,1)</f>
        <v>42583.570138888885</v>
      </c>
      <c r="U66">
        <f xml:space="preserve"> YEAR(S66)</f>
        <v>2016</v>
      </c>
    </row>
    <row r="67" spans="1:21" ht="48" x14ac:dyDescent="0.2">
      <c r="A67">
        <v>76</v>
      </c>
      <c r="B67" s="3" t="s">
        <v>78</v>
      </c>
      <c r="C67" s="3" t="s">
        <v>4187</v>
      </c>
      <c r="D67" s="6">
        <v>300</v>
      </c>
      <c r="E67" s="6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>ROUND(E67/D67*100,0)</f>
        <v>153</v>
      </c>
      <c r="P67" s="8">
        <f>IFERROR(ROUND(E67/L67,2),"No donations")</f>
        <v>30.67</v>
      </c>
      <c r="Q67" s="10" t="s">
        <v>8308</v>
      </c>
      <c r="R67" t="s">
        <v>8310</v>
      </c>
      <c r="S67" s="14">
        <f>(((J67/60)/60)/24)+DATE(1970,1,1)</f>
        <v>40844.691643518519</v>
      </c>
      <c r="T67" s="14">
        <f>(((I67/60)/60)/24)+DATE(1970,1,1)</f>
        <v>40904.733310185184</v>
      </c>
      <c r="U67">
        <f xml:space="preserve"> YEAR(S67)</f>
        <v>2011</v>
      </c>
    </row>
    <row r="68" spans="1:21" ht="32" x14ac:dyDescent="0.2">
      <c r="A68">
        <v>372</v>
      </c>
      <c r="B68" s="3" t="s">
        <v>373</v>
      </c>
      <c r="C68" s="3" t="s">
        <v>4482</v>
      </c>
      <c r="D68" s="6">
        <v>300</v>
      </c>
      <c r="E68" s="6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>ROUND(E68/D68*100,0)</f>
        <v>125</v>
      </c>
      <c r="P68" s="8">
        <f>IFERROR(ROUND(E68/L68,2),"No donations")</f>
        <v>41.78</v>
      </c>
      <c r="Q68" s="10" t="s">
        <v>8308</v>
      </c>
      <c r="R68" t="s">
        <v>8313</v>
      </c>
      <c r="S68" s="14">
        <f>(((J68/60)/60)/24)+DATE(1970,1,1)</f>
        <v>42425.576898148152</v>
      </c>
      <c r="T68" s="14">
        <f>(((I68/60)/60)/24)+DATE(1970,1,1)</f>
        <v>42465.666666666672</v>
      </c>
      <c r="U68">
        <f xml:space="preserve"> YEAR(S68)</f>
        <v>2016</v>
      </c>
    </row>
    <row r="69" spans="1:21" ht="48" x14ac:dyDescent="0.2">
      <c r="A69">
        <v>827</v>
      </c>
      <c r="B69" s="3" t="s">
        <v>828</v>
      </c>
      <c r="C69" s="3" t="s">
        <v>4937</v>
      </c>
      <c r="D69" s="6">
        <v>300</v>
      </c>
      <c r="E69" s="6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>ROUND(E69/D69*100,0)</f>
        <v>103</v>
      </c>
      <c r="P69" s="8">
        <f>IFERROR(ROUND(E69/L69,2),"No donations")</f>
        <v>28.18</v>
      </c>
      <c r="Q69" s="10" t="s">
        <v>8323</v>
      </c>
      <c r="R69" t="s">
        <v>8324</v>
      </c>
      <c r="S69" s="14">
        <f>(((J69/60)/60)/24)+DATE(1970,1,1)</f>
        <v>40927.473460648151</v>
      </c>
      <c r="T69" s="14">
        <f>(((I69/60)/60)/24)+DATE(1970,1,1)</f>
        <v>40953.825694444444</v>
      </c>
      <c r="U69">
        <f xml:space="preserve"> YEAR(S69)</f>
        <v>2012</v>
      </c>
    </row>
    <row r="70" spans="1:21" ht="48" x14ac:dyDescent="0.2">
      <c r="A70">
        <v>848</v>
      </c>
      <c r="B70" s="3" t="s">
        <v>849</v>
      </c>
      <c r="C70" s="3" t="s">
        <v>4958</v>
      </c>
      <c r="D70" s="6">
        <v>300</v>
      </c>
      <c r="E70" s="6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>ROUND(E70/D70*100,0)</f>
        <v>100</v>
      </c>
      <c r="P70" s="8">
        <f>IFERROR(ROUND(E70/L70,2),"No donations")</f>
        <v>18.75</v>
      </c>
      <c r="Q70" s="10" t="s">
        <v>8323</v>
      </c>
      <c r="R70" t="s">
        <v>8325</v>
      </c>
      <c r="S70" s="14">
        <f>(((J70/60)/60)/24)+DATE(1970,1,1)</f>
        <v>42078.792048611111</v>
      </c>
      <c r="T70" s="14">
        <f>(((I70/60)/60)/24)+DATE(1970,1,1)</f>
        <v>42108.792048611111</v>
      </c>
      <c r="U70">
        <f xml:space="preserve"> YEAR(S70)</f>
        <v>2015</v>
      </c>
    </row>
    <row r="71" spans="1:21" ht="48" x14ac:dyDescent="0.2">
      <c r="A71">
        <v>853</v>
      </c>
      <c r="B71" s="3" t="s">
        <v>854</v>
      </c>
      <c r="C71" s="3" t="s">
        <v>4963</v>
      </c>
      <c r="D71" s="6">
        <v>300</v>
      </c>
      <c r="E71" s="6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>ROUND(E71/D71*100,0)</f>
        <v>100</v>
      </c>
      <c r="P71" s="8">
        <f>IFERROR(ROUND(E71/L71,2),"No donations")</f>
        <v>30</v>
      </c>
      <c r="Q71" s="10" t="s">
        <v>8323</v>
      </c>
      <c r="R71" t="s">
        <v>8325</v>
      </c>
      <c r="S71" s="14">
        <f>(((J71/60)/60)/24)+DATE(1970,1,1)</f>
        <v>42021.832280092596</v>
      </c>
      <c r="T71" s="14">
        <f>(((I71/60)/60)/24)+DATE(1970,1,1)</f>
        <v>42051.832280092596</v>
      </c>
      <c r="U71">
        <f xml:space="preserve"> YEAR(S71)</f>
        <v>2015</v>
      </c>
    </row>
    <row r="72" spans="1:21" ht="48" x14ac:dyDescent="0.2">
      <c r="A72">
        <v>1345</v>
      </c>
      <c r="B72" s="3" t="s">
        <v>1346</v>
      </c>
      <c r="C72" s="3" t="s">
        <v>5455</v>
      </c>
      <c r="D72" s="6">
        <v>300</v>
      </c>
      <c r="E72" s="6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>ROUND(E72/D72*100,0)</f>
        <v>125</v>
      </c>
      <c r="P72" s="8">
        <f>IFERROR(ROUND(E72/L72,2),"No donations")</f>
        <v>53.57</v>
      </c>
      <c r="Q72" s="10" t="s">
        <v>8320</v>
      </c>
      <c r="R72" t="s">
        <v>8321</v>
      </c>
      <c r="S72" s="14">
        <f>(((J72/60)/60)/24)+DATE(1970,1,1)</f>
        <v>41799.814340277779</v>
      </c>
      <c r="T72" s="14">
        <f>(((I72/60)/60)/24)+DATE(1970,1,1)</f>
        <v>41834.814340277779</v>
      </c>
      <c r="U72">
        <f xml:space="preserve"> YEAR(S72)</f>
        <v>2014</v>
      </c>
    </row>
    <row r="73" spans="1:21" ht="32" x14ac:dyDescent="0.2">
      <c r="A73">
        <v>1822</v>
      </c>
      <c r="B73" s="3" t="s">
        <v>1823</v>
      </c>
      <c r="C73" s="3" t="s">
        <v>5932</v>
      </c>
      <c r="D73" s="6">
        <v>300</v>
      </c>
      <c r="E73" s="6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>ROUND(E73/D73*100,0)</f>
        <v>100</v>
      </c>
      <c r="P73" s="8">
        <f>IFERROR(ROUND(E73/L73,2),"No donations")</f>
        <v>27.27</v>
      </c>
      <c r="Q73" s="10" t="s">
        <v>8323</v>
      </c>
      <c r="R73" t="s">
        <v>8324</v>
      </c>
      <c r="S73" s="14">
        <f>(((J73/60)/60)/24)+DATE(1970,1,1)</f>
        <v>41634.797013888885</v>
      </c>
      <c r="T73" s="14">
        <f>(((I73/60)/60)/24)+DATE(1970,1,1)</f>
        <v>41670.792361111111</v>
      </c>
      <c r="U73">
        <f xml:space="preserve"> YEAR(S73)</f>
        <v>2013</v>
      </c>
    </row>
    <row r="74" spans="1:21" ht="32" x14ac:dyDescent="0.2">
      <c r="A74">
        <v>1849</v>
      </c>
      <c r="B74" s="3" t="s">
        <v>1850</v>
      </c>
      <c r="C74" s="3" t="s">
        <v>5959</v>
      </c>
      <c r="D74" s="6">
        <v>300</v>
      </c>
      <c r="E74" s="6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>ROUND(E74/D74*100,0)</f>
        <v>100</v>
      </c>
      <c r="P74" s="8">
        <f>IFERROR(ROUND(E74/L74,2),"No donations")</f>
        <v>37.630000000000003</v>
      </c>
      <c r="Q74" s="10" t="s">
        <v>8323</v>
      </c>
      <c r="R74" t="s">
        <v>8324</v>
      </c>
      <c r="S74" s="14">
        <f>(((J74/60)/60)/24)+DATE(1970,1,1)</f>
        <v>41169.845590277779</v>
      </c>
      <c r="T74" s="14">
        <f>(((I74/60)/60)/24)+DATE(1970,1,1)</f>
        <v>41199.845590277779</v>
      </c>
      <c r="U74">
        <f xml:space="preserve"> YEAR(S74)</f>
        <v>2012</v>
      </c>
    </row>
    <row r="75" spans="1:21" ht="48" x14ac:dyDescent="0.2">
      <c r="A75">
        <v>2112</v>
      </c>
      <c r="B75" s="3" t="s">
        <v>2113</v>
      </c>
      <c r="C75" s="3" t="s">
        <v>6222</v>
      </c>
      <c r="D75" s="6">
        <v>300</v>
      </c>
      <c r="E75" s="6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>ROUND(E75/D75*100,0)</f>
        <v>100</v>
      </c>
      <c r="P75" s="8">
        <f>IFERROR(ROUND(E75/L75,2),"No donations")</f>
        <v>27.27</v>
      </c>
      <c r="Q75" s="10" t="s">
        <v>8323</v>
      </c>
      <c r="R75" t="s">
        <v>8327</v>
      </c>
      <c r="S75" s="14">
        <f>(((J75/60)/60)/24)+DATE(1970,1,1)</f>
        <v>41365.928159722222</v>
      </c>
      <c r="T75" s="14">
        <f>(((I75/60)/60)/24)+DATE(1970,1,1)</f>
        <v>41379.928159722222</v>
      </c>
      <c r="U75">
        <f xml:space="preserve"> YEAR(S75)</f>
        <v>2013</v>
      </c>
    </row>
    <row r="76" spans="1:21" ht="48" x14ac:dyDescent="0.2">
      <c r="A76">
        <v>2216</v>
      </c>
      <c r="B76" s="3" t="s">
        <v>2217</v>
      </c>
      <c r="C76" s="3" t="s">
        <v>6326</v>
      </c>
      <c r="D76" s="6">
        <v>300</v>
      </c>
      <c r="E76" s="6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>ROUND(E76/D76*100,0)</f>
        <v>106</v>
      </c>
      <c r="P76" s="8">
        <f>IFERROR(ROUND(E76/L76,2),"No donations")</f>
        <v>22.64</v>
      </c>
      <c r="Q76" s="10" t="s">
        <v>8323</v>
      </c>
      <c r="R76" t="s">
        <v>8328</v>
      </c>
      <c r="S76" s="14">
        <f>(((J76/60)/60)/24)+DATE(1970,1,1)</f>
        <v>42194.751678240747</v>
      </c>
      <c r="T76" s="14">
        <f>(((I76/60)/60)/24)+DATE(1970,1,1)</f>
        <v>42208.751678240747</v>
      </c>
      <c r="U76">
        <f xml:space="preserve"> YEAR(S76)</f>
        <v>2015</v>
      </c>
    </row>
    <row r="77" spans="1:21" ht="48" x14ac:dyDescent="0.2">
      <c r="A77">
        <v>2281</v>
      </c>
      <c r="B77" s="3" t="s">
        <v>2282</v>
      </c>
      <c r="C77" s="3" t="s">
        <v>6391</v>
      </c>
      <c r="D77" s="6">
        <v>300</v>
      </c>
      <c r="E77" s="6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>ROUND(E77/D77*100,0)</f>
        <v>185</v>
      </c>
      <c r="P77" s="8">
        <f>IFERROR(ROUND(E77/L77,2),"No donations")</f>
        <v>50.45</v>
      </c>
      <c r="Q77" s="10" t="s">
        <v>8323</v>
      </c>
      <c r="R77" t="s">
        <v>8324</v>
      </c>
      <c r="S77" s="14">
        <f>(((J77/60)/60)/24)+DATE(1970,1,1)</f>
        <v>40687.285844907405</v>
      </c>
      <c r="T77" s="14">
        <f>(((I77/60)/60)/24)+DATE(1970,1,1)</f>
        <v>40749.284722222219</v>
      </c>
      <c r="U77">
        <f xml:space="preserve"> YEAR(S77)</f>
        <v>2011</v>
      </c>
    </row>
    <row r="78" spans="1:21" ht="48" x14ac:dyDescent="0.2">
      <c r="A78">
        <v>2299</v>
      </c>
      <c r="B78" s="3" t="s">
        <v>2300</v>
      </c>
      <c r="C78" s="3" t="s">
        <v>6409</v>
      </c>
      <c r="D78" s="6">
        <v>300</v>
      </c>
      <c r="E78" s="6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>ROUND(E78/D78*100,0)</f>
        <v>350</v>
      </c>
      <c r="P78" s="8">
        <f>IFERROR(ROUND(E78/L78,2),"No donations")</f>
        <v>75.040000000000006</v>
      </c>
      <c r="Q78" s="10" t="s">
        <v>8323</v>
      </c>
      <c r="R78" t="s">
        <v>8324</v>
      </c>
      <c r="S78" s="14">
        <f>(((J78/60)/60)/24)+DATE(1970,1,1)</f>
        <v>40565.032511574071</v>
      </c>
      <c r="T78" s="14">
        <f>(((I78/60)/60)/24)+DATE(1970,1,1)</f>
        <v>40580.032511574071</v>
      </c>
      <c r="U78">
        <f xml:space="preserve"> YEAR(S78)</f>
        <v>2011</v>
      </c>
    </row>
    <row r="79" spans="1:21" ht="48" x14ac:dyDescent="0.2">
      <c r="A79">
        <v>2455</v>
      </c>
      <c r="B79" s="3" t="s">
        <v>2456</v>
      </c>
      <c r="C79" s="3" t="s">
        <v>6565</v>
      </c>
      <c r="D79" s="6">
        <v>300</v>
      </c>
      <c r="E79" s="6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>ROUND(E79/D79*100,0)</f>
        <v>182</v>
      </c>
      <c r="P79" s="8">
        <f>IFERROR(ROUND(E79/L79,2),"No donations")</f>
        <v>34.130000000000003</v>
      </c>
      <c r="Q79" s="10" t="s">
        <v>8334</v>
      </c>
      <c r="R79" t="s">
        <v>8350</v>
      </c>
      <c r="S79" s="14">
        <f>(((J79/60)/60)/24)+DATE(1970,1,1)</f>
        <v>42452.781828703708</v>
      </c>
      <c r="T79" s="14">
        <f>(((I79/60)/60)/24)+DATE(1970,1,1)</f>
        <v>42480.781828703708</v>
      </c>
      <c r="U79">
        <f xml:space="preserve"> YEAR(S79)</f>
        <v>2016</v>
      </c>
    </row>
    <row r="80" spans="1:21" ht="32" x14ac:dyDescent="0.2">
      <c r="A80">
        <v>2479</v>
      </c>
      <c r="B80" s="3" t="s">
        <v>2479</v>
      </c>
      <c r="C80" s="3" t="s">
        <v>6589</v>
      </c>
      <c r="D80" s="6">
        <v>300</v>
      </c>
      <c r="E80" s="6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>ROUND(E80/D80*100,0)</f>
        <v>133</v>
      </c>
      <c r="P80" s="8">
        <f>IFERROR(ROUND(E80/L80,2),"No donations")</f>
        <v>25.02</v>
      </c>
      <c r="Q80" s="10" t="s">
        <v>8323</v>
      </c>
      <c r="R80" t="s">
        <v>8327</v>
      </c>
      <c r="S80" s="14">
        <f>(((J80/60)/60)/24)+DATE(1970,1,1)</f>
        <v>41107.726782407408</v>
      </c>
      <c r="T80" s="14">
        <f>(((I80/60)/60)/24)+DATE(1970,1,1)</f>
        <v>41118.083333333336</v>
      </c>
      <c r="U80">
        <f xml:space="preserve"> YEAR(S80)</f>
        <v>2012</v>
      </c>
    </row>
    <row r="81" spans="1:21" ht="48" x14ac:dyDescent="0.2">
      <c r="A81">
        <v>2486</v>
      </c>
      <c r="B81" s="3" t="s">
        <v>2486</v>
      </c>
      <c r="C81" s="3" t="s">
        <v>6596</v>
      </c>
      <c r="D81" s="6">
        <v>300</v>
      </c>
      <c r="E81" s="6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>ROUND(E81/D81*100,0)</f>
        <v>266</v>
      </c>
      <c r="P81" s="8">
        <f>IFERROR(ROUND(E81/L81,2),"No donations")</f>
        <v>26.57</v>
      </c>
      <c r="Q81" s="10" t="s">
        <v>8323</v>
      </c>
      <c r="R81" t="s">
        <v>8327</v>
      </c>
      <c r="S81" s="14">
        <f>(((J81/60)/60)/24)+DATE(1970,1,1)</f>
        <v>40991.708055555559</v>
      </c>
      <c r="T81" s="14">
        <f>(((I81/60)/60)/24)+DATE(1970,1,1)</f>
        <v>41021.708055555559</v>
      </c>
      <c r="U81">
        <f xml:space="preserve"> YEAR(S81)</f>
        <v>2012</v>
      </c>
    </row>
    <row r="82" spans="1:21" ht="48" x14ac:dyDescent="0.2">
      <c r="A82">
        <v>2639</v>
      </c>
      <c r="B82" s="3" t="s">
        <v>2639</v>
      </c>
      <c r="C82" s="3" t="s">
        <v>6749</v>
      </c>
      <c r="D82" s="6">
        <v>300</v>
      </c>
      <c r="E82" s="6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>ROUND(E82/D82*100,0)</f>
        <v>164</v>
      </c>
      <c r="P82" s="8">
        <f>IFERROR(ROUND(E82/L82,2),"No donations")</f>
        <v>10.039999999999999</v>
      </c>
      <c r="Q82" s="10" t="s">
        <v>8317</v>
      </c>
      <c r="R82" t="s">
        <v>8353</v>
      </c>
      <c r="S82" s="14">
        <f>(((J82/60)/60)/24)+DATE(1970,1,1)</f>
        <v>42024.86513888889</v>
      </c>
      <c r="T82" s="14">
        <f>(((I82/60)/60)/24)+DATE(1970,1,1)</f>
        <v>42054.86513888889</v>
      </c>
      <c r="U82">
        <f xml:space="preserve"> YEAR(S82)</f>
        <v>2015</v>
      </c>
    </row>
    <row r="83" spans="1:21" ht="32" x14ac:dyDescent="0.2">
      <c r="A83">
        <v>2740</v>
      </c>
      <c r="B83" s="3" t="s">
        <v>2740</v>
      </c>
      <c r="C83" s="3" t="s">
        <v>6850</v>
      </c>
      <c r="D83" s="6">
        <v>300</v>
      </c>
      <c r="E83" s="6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>ROUND(E83/D83*100,0)</f>
        <v>103</v>
      </c>
      <c r="P83" s="8">
        <f>IFERROR(ROUND(E83/L83,2),"No donations")</f>
        <v>18.239999999999998</v>
      </c>
      <c r="Q83" s="10" t="s">
        <v>8317</v>
      </c>
      <c r="R83" t="s">
        <v>8347</v>
      </c>
      <c r="S83" s="14">
        <f>(((J83/60)/60)/24)+DATE(1970,1,1)</f>
        <v>42045.031851851847</v>
      </c>
      <c r="T83" s="14">
        <f>(((I83/60)/60)/24)+DATE(1970,1,1)</f>
        <v>42074.99018518519</v>
      </c>
      <c r="U83">
        <f xml:space="preserve"> YEAR(S83)</f>
        <v>2015</v>
      </c>
    </row>
    <row r="84" spans="1:21" ht="48" x14ac:dyDescent="0.2">
      <c r="A84">
        <v>2923</v>
      </c>
      <c r="B84" s="3" t="s">
        <v>2923</v>
      </c>
      <c r="C84" s="3" t="s">
        <v>7033</v>
      </c>
      <c r="D84" s="6">
        <v>300</v>
      </c>
      <c r="E84" s="6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>
        <f>ROUND(E84/D84*100,0)</f>
        <v>100</v>
      </c>
      <c r="P84" s="8">
        <f>IFERROR(ROUND(E84/L84,2),"No donations")</f>
        <v>30</v>
      </c>
      <c r="Q84" s="10" t="s">
        <v>8315</v>
      </c>
      <c r="R84" t="s">
        <v>8357</v>
      </c>
      <c r="S84" s="14">
        <f>(((J84/60)/60)/24)+DATE(1970,1,1)</f>
        <v>42013.15253472222</v>
      </c>
      <c r="T84" s="14">
        <f>(((I84/60)/60)/24)+DATE(1970,1,1)</f>
        <v>42028.125</v>
      </c>
      <c r="U84">
        <f xml:space="preserve"> YEAR(S84)</f>
        <v>2015</v>
      </c>
    </row>
    <row r="85" spans="1:21" ht="48" x14ac:dyDescent="0.2">
      <c r="A85">
        <v>2994</v>
      </c>
      <c r="B85" s="3" t="s">
        <v>2994</v>
      </c>
      <c r="C85" s="3" t="s">
        <v>7104</v>
      </c>
      <c r="D85" s="6">
        <v>300</v>
      </c>
      <c r="E85" s="6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>
        <f>ROUND(E85/D85*100,0)</f>
        <v>458</v>
      </c>
      <c r="P85" s="8">
        <f>IFERROR(ROUND(E85/L85,2),"No donations")</f>
        <v>23.28</v>
      </c>
      <c r="Q85" s="10" t="s">
        <v>8315</v>
      </c>
      <c r="R85" t="s">
        <v>8355</v>
      </c>
      <c r="S85" s="14">
        <f>(((J85/60)/60)/24)+DATE(1970,1,1)</f>
        <v>41885.478842592594</v>
      </c>
      <c r="T85" s="14">
        <f>(((I85/60)/60)/24)+DATE(1970,1,1)</f>
        <v>41915.478842592594</v>
      </c>
      <c r="U85">
        <f xml:space="preserve"> YEAR(S85)</f>
        <v>2014</v>
      </c>
    </row>
    <row r="86" spans="1:21" ht="48" x14ac:dyDescent="0.2">
      <c r="A86">
        <v>3011</v>
      </c>
      <c r="B86" s="3" t="s">
        <v>3011</v>
      </c>
      <c r="C86" s="3" t="s">
        <v>7121</v>
      </c>
      <c r="D86" s="6">
        <v>300</v>
      </c>
      <c r="E86" s="6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>
        <f>ROUND(E86/D86*100,0)</f>
        <v>124</v>
      </c>
      <c r="P86" s="8">
        <f>IFERROR(ROUND(E86/L86,2),"No donations")</f>
        <v>14.84</v>
      </c>
      <c r="Q86" s="10" t="s">
        <v>8315</v>
      </c>
      <c r="R86" t="s">
        <v>8355</v>
      </c>
      <c r="S86" s="14">
        <f>(((J86/60)/60)/24)+DATE(1970,1,1)</f>
        <v>42334.468935185185</v>
      </c>
      <c r="T86" s="14">
        <f>(((I86/60)/60)/24)+DATE(1970,1,1)</f>
        <v>42361.957638888889</v>
      </c>
      <c r="U86">
        <f xml:space="preserve"> YEAR(S86)</f>
        <v>2015</v>
      </c>
    </row>
    <row r="87" spans="1:21" ht="48" x14ac:dyDescent="0.2">
      <c r="A87">
        <v>3255</v>
      </c>
      <c r="B87" s="3" t="s">
        <v>3255</v>
      </c>
      <c r="C87" s="3" t="s">
        <v>7365</v>
      </c>
      <c r="D87" s="6">
        <v>300</v>
      </c>
      <c r="E87" s="6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>
        <f>ROUND(E87/D87*100,0)</f>
        <v>175</v>
      </c>
      <c r="P87" s="8">
        <f>IFERROR(ROUND(E87/L87,2),"No donations")</f>
        <v>29.17</v>
      </c>
      <c r="Q87" s="10" t="s">
        <v>8315</v>
      </c>
      <c r="R87" t="s">
        <v>8316</v>
      </c>
      <c r="S87" s="14">
        <f>(((J87/60)/60)/24)+DATE(1970,1,1)</f>
        <v>41889.768229166664</v>
      </c>
      <c r="T87" s="14">
        <f>(((I87/60)/60)/24)+DATE(1970,1,1)</f>
        <v>41919.768229166664</v>
      </c>
      <c r="U87">
        <f xml:space="preserve"> YEAR(S87)</f>
        <v>2014</v>
      </c>
    </row>
    <row r="88" spans="1:21" ht="48" x14ac:dyDescent="0.2">
      <c r="A88">
        <v>3444</v>
      </c>
      <c r="B88" s="3" t="s">
        <v>3443</v>
      </c>
      <c r="C88" s="3" t="s">
        <v>7554</v>
      </c>
      <c r="D88" s="6">
        <v>300</v>
      </c>
      <c r="E88" s="6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>
        <f>ROUND(E88/D88*100,0)</f>
        <v>289</v>
      </c>
      <c r="P88" s="8">
        <f>IFERROR(ROUND(E88/L88,2),"No donations")</f>
        <v>43.35</v>
      </c>
      <c r="Q88" s="10" t="s">
        <v>8315</v>
      </c>
      <c r="R88" t="s">
        <v>8316</v>
      </c>
      <c r="S88" s="14">
        <f>(((J88/60)/60)/24)+DATE(1970,1,1)</f>
        <v>42521.291504629626</v>
      </c>
      <c r="T88" s="14">
        <f>(((I88/60)/60)/24)+DATE(1970,1,1)</f>
        <v>42529.582638888889</v>
      </c>
      <c r="U88">
        <f xml:space="preserve"> YEAR(S88)</f>
        <v>2016</v>
      </c>
    </row>
    <row r="89" spans="1:21" ht="48" x14ac:dyDescent="0.2">
      <c r="A89">
        <v>3453</v>
      </c>
      <c r="B89" s="3" t="s">
        <v>3452</v>
      </c>
      <c r="C89" s="3" t="s">
        <v>7563</v>
      </c>
      <c r="D89" s="6">
        <v>300</v>
      </c>
      <c r="E89" s="6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>
        <f>ROUND(E89/D89*100,0)</f>
        <v>128</v>
      </c>
      <c r="P89" s="8">
        <f>IFERROR(ROUND(E89/L89,2),"No donations")</f>
        <v>27.5</v>
      </c>
      <c r="Q89" s="10" t="s">
        <v>8315</v>
      </c>
      <c r="R89" t="s">
        <v>8316</v>
      </c>
      <c r="S89" s="14">
        <f>(((J89/60)/60)/24)+DATE(1970,1,1)</f>
        <v>42535.97865740741</v>
      </c>
      <c r="T89" s="14">
        <f>(((I89/60)/60)/24)+DATE(1970,1,1)</f>
        <v>42595.97865740741</v>
      </c>
      <c r="U89">
        <f xml:space="preserve"> YEAR(S89)</f>
        <v>2016</v>
      </c>
    </row>
    <row r="90" spans="1:21" ht="48" x14ac:dyDescent="0.2">
      <c r="A90">
        <v>3475</v>
      </c>
      <c r="B90" s="3" t="s">
        <v>3474</v>
      </c>
      <c r="C90" s="3" t="s">
        <v>7585</v>
      </c>
      <c r="D90" s="6">
        <v>300</v>
      </c>
      <c r="E90" s="6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>
        <f>ROUND(E90/D90*100,0)</f>
        <v>113</v>
      </c>
      <c r="P90" s="8">
        <f>IFERROR(ROUND(E90/L90,2),"No donations")</f>
        <v>20</v>
      </c>
      <c r="Q90" s="10" t="s">
        <v>8315</v>
      </c>
      <c r="R90" t="s">
        <v>8316</v>
      </c>
      <c r="S90" s="14">
        <f>(((J90/60)/60)/24)+DATE(1970,1,1)</f>
        <v>41918.880833333329</v>
      </c>
      <c r="T90" s="14">
        <f>(((I90/60)/60)/24)+DATE(1970,1,1)</f>
        <v>41946</v>
      </c>
      <c r="U90">
        <f xml:space="preserve"> YEAR(S90)</f>
        <v>2014</v>
      </c>
    </row>
    <row r="91" spans="1:21" ht="48" x14ac:dyDescent="0.2">
      <c r="A91">
        <v>3476</v>
      </c>
      <c r="B91" s="3" t="s">
        <v>3475</v>
      </c>
      <c r="C91" s="3" t="s">
        <v>7586</v>
      </c>
      <c r="D91" s="6">
        <v>300</v>
      </c>
      <c r="E91" s="6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>
        <f>ROUND(E91/D91*100,0)</f>
        <v>104</v>
      </c>
      <c r="P91" s="8">
        <f>IFERROR(ROUND(E91/L91,2),"No donations")</f>
        <v>52</v>
      </c>
      <c r="Q91" s="10" t="s">
        <v>8315</v>
      </c>
      <c r="R91" t="s">
        <v>8316</v>
      </c>
      <c r="S91" s="14">
        <f>(((J91/60)/60)/24)+DATE(1970,1,1)</f>
        <v>41921.279976851853</v>
      </c>
      <c r="T91" s="14">
        <f>(((I91/60)/60)/24)+DATE(1970,1,1)</f>
        <v>41939.125</v>
      </c>
      <c r="U91">
        <f xml:space="preserve"> YEAR(S91)</f>
        <v>2014</v>
      </c>
    </row>
    <row r="92" spans="1:21" ht="48" x14ac:dyDescent="0.2">
      <c r="A92">
        <v>3540</v>
      </c>
      <c r="B92" s="3" t="s">
        <v>3539</v>
      </c>
      <c r="C92" s="3" t="s">
        <v>7650</v>
      </c>
      <c r="D92" s="6">
        <v>300</v>
      </c>
      <c r="E92" s="6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>
        <f>ROUND(E92/D92*100,0)</f>
        <v>123</v>
      </c>
      <c r="P92" s="8">
        <f>IFERROR(ROUND(E92/L92,2),"No donations")</f>
        <v>46.13</v>
      </c>
      <c r="Q92" s="10" t="s">
        <v>8315</v>
      </c>
      <c r="R92" t="s">
        <v>8316</v>
      </c>
      <c r="S92" s="14">
        <f>(((J92/60)/60)/24)+DATE(1970,1,1)</f>
        <v>42517.003368055557</v>
      </c>
      <c r="T92" s="14">
        <f>(((I92/60)/60)/24)+DATE(1970,1,1)</f>
        <v>42547.003368055557</v>
      </c>
      <c r="U92">
        <f xml:space="preserve"> YEAR(S92)</f>
        <v>2016</v>
      </c>
    </row>
    <row r="93" spans="1:21" ht="48" x14ac:dyDescent="0.2">
      <c r="A93">
        <v>3652</v>
      </c>
      <c r="B93" s="3" t="s">
        <v>2867</v>
      </c>
      <c r="C93" s="3" t="s">
        <v>7762</v>
      </c>
      <c r="D93" s="6">
        <v>300</v>
      </c>
      <c r="E93" s="6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>
        <f>ROUND(E93/D93*100,0)</f>
        <v>251</v>
      </c>
      <c r="P93" s="8">
        <f>IFERROR(ROUND(E93/L93,2),"No donations")</f>
        <v>44.24</v>
      </c>
      <c r="Q93" s="10" t="s">
        <v>8315</v>
      </c>
      <c r="R93" t="s">
        <v>8316</v>
      </c>
      <c r="S93" s="14">
        <f>(((J93/60)/60)/24)+DATE(1970,1,1)</f>
        <v>42596.644699074073</v>
      </c>
      <c r="T93" s="14">
        <f>(((I93/60)/60)/24)+DATE(1970,1,1)</f>
        <v>42607.165972222225</v>
      </c>
      <c r="U93">
        <f xml:space="preserve"> YEAR(S93)</f>
        <v>2016</v>
      </c>
    </row>
    <row r="94" spans="1:21" ht="48" x14ac:dyDescent="0.2">
      <c r="A94">
        <v>3704</v>
      </c>
      <c r="B94" s="3" t="s">
        <v>3701</v>
      </c>
      <c r="C94" s="3" t="s">
        <v>7814</v>
      </c>
      <c r="D94" s="6">
        <v>300</v>
      </c>
      <c r="E94" s="6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>
        <f>ROUND(E94/D94*100,0)</f>
        <v>136</v>
      </c>
      <c r="P94" s="8">
        <f>IFERROR(ROUND(E94/L94,2),"No donations")</f>
        <v>15.15</v>
      </c>
      <c r="Q94" s="10" t="s">
        <v>8315</v>
      </c>
      <c r="R94" t="s">
        <v>8316</v>
      </c>
      <c r="S94" s="14">
        <f>(((J94/60)/60)/24)+DATE(1970,1,1)</f>
        <v>42461.689745370371</v>
      </c>
      <c r="T94" s="14">
        <f>(((I94/60)/60)/24)+DATE(1970,1,1)</f>
        <v>42521.689745370371</v>
      </c>
      <c r="U94">
        <f xml:space="preserve"> YEAR(S94)</f>
        <v>2016</v>
      </c>
    </row>
    <row r="95" spans="1:21" ht="48" x14ac:dyDescent="0.2">
      <c r="A95">
        <v>3725</v>
      </c>
      <c r="B95" s="3" t="s">
        <v>3722</v>
      </c>
      <c r="C95" s="3" t="s">
        <v>7835</v>
      </c>
      <c r="D95" s="6">
        <v>300</v>
      </c>
      <c r="E95" s="6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>
        <f>ROUND(E95/D95*100,0)</f>
        <v>127</v>
      </c>
      <c r="P95" s="8">
        <f>IFERROR(ROUND(E95/L95,2),"No donations")</f>
        <v>25.4</v>
      </c>
      <c r="Q95" s="10" t="s">
        <v>8315</v>
      </c>
      <c r="R95" t="s">
        <v>8316</v>
      </c>
      <c r="S95" s="14">
        <f>(((J95/60)/60)/24)+DATE(1970,1,1)</f>
        <v>42401.945219907408</v>
      </c>
      <c r="T95" s="14">
        <f>(((I95/60)/60)/24)+DATE(1970,1,1)</f>
        <v>42418.895833333328</v>
      </c>
      <c r="U95">
        <f xml:space="preserve"> YEAR(S95)</f>
        <v>2016</v>
      </c>
    </row>
    <row r="96" spans="1:21" ht="48" x14ac:dyDescent="0.2">
      <c r="A96">
        <v>3820</v>
      </c>
      <c r="B96" s="3" t="s">
        <v>3817</v>
      </c>
      <c r="C96" s="3" t="s">
        <v>7929</v>
      </c>
      <c r="D96" s="6">
        <v>300</v>
      </c>
      <c r="E96" s="6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>
        <f>ROUND(E96/D96*100,0)</f>
        <v>143</v>
      </c>
      <c r="P96" s="8">
        <f>IFERROR(ROUND(E96/L96,2),"No donations")</f>
        <v>21.5</v>
      </c>
      <c r="Q96" s="10" t="s">
        <v>8315</v>
      </c>
      <c r="R96" t="s">
        <v>8316</v>
      </c>
      <c r="S96" s="14">
        <f>(((J96/60)/60)/24)+DATE(1970,1,1)</f>
        <v>42160.651817129634</v>
      </c>
      <c r="T96" s="14">
        <f>(((I96/60)/60)/24)+DATE(1970,1,1)</f>
        <v>42190.651817129634</v>
      </c>
      <c r="U96">
        <f xml:space="preserve"> YEAR(S96)</f>
        <v>2015</v>
      </c>
    </row>
    <row r="97" spans="1:21" ht="48" x14ac:dyDescent="0.2">
      <c r="A97">
        <v>3562</v>
      </c>
      <c r="B97" s="3" t="s">
        <v>3561</v>
      </c>
      <c r="C97" s="3" t="s">
        <v>7672</v>
      </c>
      <c r="D97" s="6">
        <v>315</v>
      </c>
      <c r="E97" s="6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>
        <f>ROUND(E97/D97*100,0)</f>
        <v>149</v>
      </c>
      <c r="P97" s="8">
        <f>IFERROR(ROUND(E97/L97,2),"No donations")</f>
        <v>15.13</v>
      </c>
      <c r="Q97" s="10" t="s">
        <v>8315</v>
      </c>
      <c r="R97" t="s">
        <v>8316</v>
      </c>
      <c r="S97" s="14">
        <f>(((J97/60)/60)/24)+DATE(1970,1,1)</f>
        <v>42433.761886574073</v>
      </c>
      <c r="T97" s="14">
        <f>(((I97/60)/60)/24)+DATE(1970,1,1)</f>
        <v>42442.916666666672</v>
      </c>
      <c r="U97">
        <f xml:space="preserve"> YEAR(S97)</f>
        <v>2016</v>
      </c>
    </row>
    <row r="98" spans="1:21" ht="48" x14ac:dyDescent="0.2">
      <c r="A98">
        <v>3693</v>
      </c>
      <c r="B98" s="3" t="s">
        <v>3690</v>
      </c>
      <c r="C98" s="3" t="s">
        <v>7803</v>
      </c>
      <c r="D98" s="6">
        <v>333</v>
      </c>
      <c r="E98" s="6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>
        <f>ROUND(E98/D98*100,0)</f>
        <v>129</v>
      </c>
      <c r="P98" s="8">
        <f>IFERROR(ROUND(E98/L98,2),"No donations")</f>
        <v>30.71</v>
      </c>
      <c r="Q98" s="10" t="s">
        <v>8315</v>
      </c>
      <c r="R98" t="s">
        <v>8316</v>
      </c>
      <c r="S98" s="14">
        <f>(((J98/60)/60)/24)+DATE(1970,1,1)</f>
        <v>42309.191307870366</v>
      </c>
      <c r="T98" s="14">
        <f>(((I98/60)/60)/24)+DATE(1970,1,1)</f>
        <v>42338.9375</v>
      </c>
      <c r="U98">
        <f xml:space="preserve"> YEAR(S98)</f>
        <v>2015</v>
      </c>
    </row>
    <row r="99" spans="1:21" ht="48" x14ac:dyDescent="0.2">
      <c r="A99">
        <v>2638</v>
      </c>
      <c r="B99" s="3" t="s">
        <v>2638</v>
      </c>
      <c r="C99" s="3" t="s">
        <v>6748</v>
      </c>
      <c r="D99" s="6">
        <v>347</v>
      </c>
      <c r="E99" s="6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>ROUND(E99/D99*100,0)</f>
        <v>102</v>
      </c>
      <c r="P99" s="8">
        <f>IFERROR(ROUND(E99/L99,2),"No donations")</f>
        <v>25.21</v>
      </c>
      <c r="Q99" s="10" t="s">
        <v>8317</v>
      </c>
      <c r="R99" t="s">
        <v>8353</v>
      </c>
      <c r="S99" s="14">
        <f>(((J99/60)/60)/24)+DATE(1970,1,1)</f>
        <v>41989.913136574076</v>
      </c>
      <c r="T99" s="14">
        <f>(((I99/60)/60)/24)+DATE(1970,1,1)</f>
        <v>42019.913136574076</v>
      </c>
      <c r="U99">
        <f xml:space="preserve"> YEAR(S99)</f>
        <v>2014</v>
      </c>
    </row>
    <row r="100" spans="1:21" ht="32" x14ac:dyDescent="0.2">
      <c r="A100">
        <v>22</v>
      </c>
      <c r="B100" s="3" t="s">
        <v>24</v>
      </c>
      <c r="C100" s="3" t="s">
        <v>4133</v>
      </c>
      <c r="D100" s="6">
        <v>350</v>
      </c>
      <c r="E100" s="6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>ROUND(E100/D100*100,0)</f>
        <v>117</v>
      </c>
      <c r="P100" s="8">
        <f>IFERROR(ROUND(E100/L100,2),"No donations")</f>
        <v>51.25</v>
      </c>
      <c r="Q100" s="10" t="s">
        <v>8308</v>
      </c>
      <c r="R100" t="s">
        <v>8309</v>
      </c>
      <c r="S100" s="14">
        <f>(((J100/60)/60)/24)+DATE(1970,1,1)</f>
        <v>41989.91134259259</v>
      </c>
      <c r="T100" s="14">
        <f>(((I100/60)/60)/24)+DATE(1970,1,1)</f>
        <v>42005.332638888889</v>
      </c>
      <c r="U100">
        <f xml:space="preserve"> YEAR(S100)</f>
        <v>2014</v>
      </c>
    </row>
    <row r="101" spans="1:21" ht="48" x14ac:dyDescent="0.2">
      <c r="A101">
        <v>95</v>
      </c>
      <c r="B101" s="3" t="s">
        <v>97</v>
      </c>
      <c r="C101" s="3" t="s">
        <v>4206</v>
      </c>
      <c r="D101" s="6">
        <v>350</v>
      </c>
      <c r="E101" s="6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>ROUND(E101/D101*100,0)</f>
        <v>131</v>
      </c>
      <c r="P101" s="8">
        <f>IFERROR(ROUND(E101/L101,2),"No donations")</f>
        <v>21.9</v>
      </c>
      <c r="Q101" s="10" t="s">
        <v>8308</v>
      </c>
      <c r="R101" t="s">
        <v>8310</v>
      </c>
      <c r="S101" s="14">
        <f>(((J101/60)/60)/24)+DATE(1970,1,1)</f>
        <v>40935.005104166667</v>
      </c>
      <c r="T101" s="14">
        <f>(((I101/60)/60)/24)+DATE(1970,1,1)</f>
        <v>40965.005104166667</v>
      </c>
      <c r="U101">
        <f xml:space="preserve"> YEAR(S101)</f>
        <v>2012</v>
      </c>
    </row>
    <row r="102" spans="1:21" ht="48" x14ac:dyDescent="0.2">
      <c r="A102">
        <v>818</v>
      </c>
      <c r="B102" s="3" t="s">
        <v>819</v>
      </c>
      <c r="C102" s="3" t="s">
        <v>4928</v>
      </c>
      <c r="D102" s="6">
        <v>350</v>
      </c>
      <c r="E102" s="6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>ROUND(E102/D102*100,0)</f>
        <v>156</v>
      </c>
      <c r="P102" s="8">
        <f>IFERROR(ROUND(E102/L102,2),"No donations")</f>
        <v>28.68</v>
      </c>
      <c r="Q102" s="10" t="s">
        <v>8323</v>
      </c>
      <c r="R102" t="s">
        <v>8324</v>
      </c>
      <c r="S102" s="14">
        <f>(((J102/60)/60)/24)+DATE(1970,1,1)</f>
        <v>41120.882881944446</v>
      </c>
      <c r="T102" s="14">
        <f>(((I102/60)/60)/24)+DATE(1970,1,1)</f>
        <v>41128.709027777775</v>
      </c>
      <c r="U102">
        <f xml:space="preserve"> YEAR(S102)</f>
        <v>2012</v>
      </c>
    </row>
    <row r="103" spans="1:21" ht="48" x14ac:dyDescent="0.2">
      <c r="A103">
        <v>1400</v>
      </c>
      <c r="B103" s="3" t="s">
        <v>1401</v>
      </c>
      <c r="C103" s="3" t="s">
        <v>5510</v>
      </c>
      <c r="D103" s="6">
        <v>350</v>
      </c>
      <c r="E103" s="6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>ROUND(E103/D103*100,0)</f>
        <v>167</v>
      </c>
      <c r="P103" s="8">
        <f>IFERROR(ROUND(E103/L103,2),"No donations")</f>
        <v>17.239999999999998</v>
      </c>
      <c r="Q103" s="10" t="s">
        <v>8323</v>
      </c>
      <c r="R103" t="s">
        <v>8324</v>
      </c>
      <c r="S103" s="14">
        <f>(((J103/60)/60)/24)+DATE(1970,1,1)</f>
        <v>42498.341122685189</v>
      </c>
      <c r="T103" s="14">
        <f>(((I103/60)/60)/24)+DATE(1970,1,1)</f>
        <v>42533.229166666672</v>
      </c>
      <c r="U103">
        <f xml:space="preserve"> YEAR(S103)</f>
        <v>2016</v>
      </c>
    </row>
    <row r="104" spans="1:21" ht="48" x14ac:dyDescent="0.2">
      <c r="A104">
        <v>1832</v>
      </c>
      <c r="B104" s="3" t="s">
        <v>1833</v>
      </c>
      <c r="C104" s="3" t="s">
        <v>5942</v>
      </c>
      <c r="D104" s="6">
        <v>350</v>
      </c>
      <c r="E104" s="6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>ROUND(E104/D104*100,0)</f>
        <v>143</v>
      </c>
      <c r="P104" s="8">
        <f>IFERROR(ROUND(E104/L104,2),"No donations")</f>
        <v>25</v>
      </c>
      <c r="Q104" s="10" t="s">
        <v>8323</v>
      </c>
      <c r="R104" t="s">
        <v>8324</v>
      </c>
      <c r="S104" s="14">
        <f>(((J104/60)/60)/24)+DATE(1970,1,1)</f>
        <v>40576.539664351854</v>
      </c>
      <c r="T104" s="14">
        <f>(((I104/60)/60)/24)+DATE(1970,1,1)</f>
        <v>40606.539664351854</v>
      </c>
      <c r="U104">
        <f xml:space="preserve"> YEAR(S104)</f>
        <v>2011</v>
      </c>
    </row>
    <row r="105" spans="1:21" ht="48" x14ac:dyDescent="0.2">
      <c r="A105">
        <v>2170</v>
      </c>
      <c r="B105" s="3" t="s">
        <v>2171</v>
      </c>
      <c r="C105" s="3" t="s">
        <v>6280</v>
      </c>
      <c r="D105" s="6">
        <v>350</v>
      </c>
      <c r="E105" s="6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>ROUND(E105/D105*100,0)</f>
        <v>181</v>
      </c>
      <c r="P105" s="8">
        <f>IFERROR(ROUND(E105/L105,2),"No donations")</f>
        <v>33.32</v>
      </c>
      <c r="Q105" s="10" t="s">
        <v>8323</v>
      </c>
      <c r="R105" t="s">
        <v>8324</v>
      </c>
      <c r="S105" s="14">
        <f>(((J105/60)/60)/24)+DATE(1970,1,1)</f>
        <v>42198.750254629631</v>
      </c>
      <c r="T105" s="14">
        <f>(((I105/60)/60)/24)+DATE(1970,1,1)</f>
        <v>42238.750254629631</v>
      </c>
      <c r="U105">
        <f xml:space="preserve"> YEAR(S105)</f>
        <v>2015</v>
      </c>
    </row>
    <row r="106" spans="1:21" ht="32" x14ac:dyDescent="0.2">
      <c r="A106">
        <v>3309</v>
      </c>
      <c r="B106" s="3" t="s">
        <v>3309</v>
      </c>
      <c r="C106" s="3" t="s">
        <v>7419</v>
      </c>
      <c r="D106" s="6">
        <v>350</v>
      </c>
      <c r="E106" s="6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>
        <f>ROUND(E106/D106*100,0)</f>
        <v>159</v>
      </c>
      <c r="P106" s="8">
        <f>IFERROR(ROUND(E106/L106,2),"No donations")</f>
        <v>18</v>
      </c>
      <c r="Q106" s="10" t="s">
        <v>8315</v>
      </c>
      <c r="R106" t="s">
        <v>8316</v>
      </c>
      <c r="S106" s="14">
        <f>(((J106/60)/60)/24)+DATE(1970,1,1)</f>
        <v>42628.650208333333</v>
      </c>
      <c r="T106" s="14">
        <f>(((I106/60)/60)/24)+DATE(1970,1,1)</f>
        <v>42659.650208333333</v>
      </c>
      <c r="U106">
        <f xml:space="preserve"> YEAR(S106)</f>
        <v>2016</v>
      </c>
    </row>
    <row r="107" spans="1:21" ht="48" x14ac:dyDescent="0.2">
      <c r="A107">
        <v>3405</v>
      </c>
      <c r="B107" s="3" t="s">
        <v>3404</v>
      </c>
      <c r="C107" s="3" t="s">
        <v>7515</v>
      </c>
      <c r="D107" s="6">
        <v>350</v>
      </c>
      <c r="E107" s="6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>
        <f>ROUND(E107/D107*100,0)</f>
        <v>138</v>
      </c>
      <c r="P107" s="8">
        <f>IFERROR(ROUND(E107/L107,2),"No donations")</f>
        <v>28.32</v>
      </c>
      <c r="Q107" s="10" t="s">
        <v>8315</v>
      </c>
      <c r="R107" t="s">
        <v>8316</v>
      </c>
      <c r="S107" s="14">
        <f>(((J107/60)/60)/24)+DATE(1970,1,1)</f>
        <v>42410.017199074078</v>
      </c>
      <c r="T107" s="14">
        <f>(((I107/60)/60)/24)+DATE(1970,1,1)</f>
        <v>42430.999305555553</v>
      </c>
      <c r="U107">
        <f xml:space="preserve"> YEAR(S107)</f>
        <v>2016</v>
      </c>
    </row>
    <row r="108" spans="1:21" ht="48" x14ac:dyDescent="0.2">
      <c r="A108">
        <v>3521</v>
      </c>
      <c r="B108" s="3" t="s">
        <v>3520</v>
      </c>
      <c r="C108" s="3" t="s">
        <v>7631</v>
      </c>
      <c r="D108" s="6">
        <v>350</v>
      </c>
      <c r="E108" s="6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>
        <f>ROUND(E108/D108*100,0)</f>
        <v>169</v>
      </c>
      <c r="P108" s="8">
        <f>IFERROR(ROUND(E108/L108,2),"No donations")</f>
        <v>45.62</v>
      </c>
      <c r="Q108" s="10" t="s">
        <v>8315</v>
      </c>
      <c r="R108" t="s">
        <v>8316</v>
      </c>
      <c r="S108" s="14">
        <f>(((J108/60)/60)/24)+DATE(1970,1,1)</f>
        <v>41881.361342592594</v>
      </c>
      <c r="T108" s="14">
        <f>(((I108/60)/60)/24)+DATE(1970,1,1)</f>
        <v>41911.361342592594</v>
      </c>
      <c r="U108">
        <f xml:space="preserve"> YEAR(S108)</f>
        <v>2014</v>
      </c>
    </row>
    <row r="109" spans="1:21" ht="48" x14ac:dyDescent="0.2">
      <c r="A109">
        <v>3558</v>
      </c>
      <c r="B109" s="3" t="s">
        <v>3557</v>
      </c>
      <c r="C109" s="3" t="s">
        <v>7668</v>
      </c>
      <c r="D109" s="6">
        <v>350</v>
      </c>
      <c r="E109" s="6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>
        <f>ROUND(E109/D109*100,0)</f>
        <v>144</v>
      </c>
      <c r="P109" s="8">
        <f>IFERROR(ROUND(E109/L109,2),"No donations")</f>
        <v>22.91</v>
      </c>
      <c r="Q109" s="10" t="s">
        <v>8315</v>
      </c>
      <c r="R109" t="s">
        <v>8316</v>
      </c>
      <c r="S109" s="14">
        <f>(((J109/60)/60)/24)+DATE(1970,1,1)</f>
        <v>42139.816840277781</v>
      </c>
      <c r="T109" s="14">
        <f>(((I109/60)/60)/24)+DATE(1970,1,1)</f>
        <v>42181.875</v>
      </c>
      <c r="U109">
        <f xml:space="preserve"> YEAR(S109)</f>
        <v>2015</v>
      </c>
    </row>
    <row r="110" spans="1:21" ht="48" x14ac:dyDescent="0.2">
      <c r="A110">
        <v>3686</v>
      </c>
      <c r="B110" s="3" t="s">
        <v>3683</v>
      </c>
      <c r="C110" s="3" t="s">
        <v>7796</v>
      </c>
      <c r="D110" s="6">
        <v>350</v>
      </c>
      <c r="E110" s="6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>
        <f>ROUND(E110/D110*100,0)</f>
        <v>101</v>
      </c>
      <c r="P110" s="8">
        <f>IFERROR(ROUND(E110/L110,2),"No donations")</f>
        <v>59.17</v>
      </c>
      <c r="Q110" s="10" t="s">
        <v>8315</v>
      </c>
      <c r="R110" t="s">
        <v>8316</v>
      </c>
      <c r="S110" s="14">
        <f>(((J110/60)/60)/24)+DATE(1970,1,1)</f>
        <v>42230.662731481483</v>
      </c>
      <c r="T110" s="14">
        <f>(((I110/60)/60)/24)+DATE(1970,1,1)</f>
        <v>42245.165972222225</v>
      </c>
      <c r="U110">
        <f xml:space="preserve"> YEAR(S110)</f>
        <v>2015</v>
      </c>
    </row>
    <row r="111" spans="1:21" ht="48" x14ac:dyDescent="0.2">
      <c r="A111">
        <v>3787</v>
      </c>
      <c r="B111" s="3" t="s">
        <v>3784</v>
      </c>
      <c r="C111" s="3" t="s">
        <v>7897</v>
      </c>
      <c r="D111" s="6">
        <v>350</v>
      </c>
      <c r="E111" s="6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>ROUND(E111/D111*100,0)</f>
        <v>100</v>
      </c>
      <c r="P111" s="8">
        <f>IFERROR(ROUND(E111/L111,2),"No donations")</f>
        <v>35.1</v>
      </c>
      <c r="Q111" s="10" t="s">
        <v>8315</v>
      </c>
      <c r="R111" t="s">
        <v>8357</v>
      </c>
      <c r="S111" s="14">
        <f>(((J111/60)/60)/24)+DATE(1970,1,1)</f>
        <v>42167.534791666665</v>
      </c>
      <c r="T111" s="14">
        <f>(((I111/60)/60)/24)+DATE(1970,1,1)</f>
        <v>42196.165972222225</v>
      </c>
      <c r="U111">
        <f xml:space="preserve"> YEAR(S111)</f>
        <v>2015</v>
      </c>
    </row>
    <row r="112" spans="1:21" ht="48" x14ac:dyDescent="0.2">
      <c r="A112">
        <v>77</v>
      </c>
      <c r="B112" s="3" t="s">
        <v>79</v>
      </c>
      <c r="C112" s="3" t="s">
        <v>4188</v>
      </c>
      <c r="D112" s="6">
        <v>400</v>
      </c>
      <c r="E112" s="6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393</v>
      </c>
      <c r="P112" s="8">
        <f>IFERROR(ROUND(E112/L112,2),"No donations")</f>
        <v>60.38</v>
      </c>
      <c r="Q112" s="10" t="s">
        <v>8308</v>
      </c>
      <c r="R112" t="s">
        <v>8310</v>
      </c>
      <c r="S112" s="14">
        <f>(((J112/60)/60)/24)+DATE(1970,1,1)</f>
        <v>40997.144872685189</v>
      </c>
      <c r="T112" s="14">
        <f>(((I112/60)/60)/24)+DATE(1970,1,1)</f>
        <v>41050.124305555553</v>
      </c>
      <c r="U112">
        <f xml:space="preserve"> YEAR(S112)</f>
        <v>2012</v>
      </c>
    </row>
    <row r="113" spans="1:21" ht="48" x14ac:dyDescent="0.2">
      <c r="A113">
        <v>97</v>
      </c>
      <c r="B113" s="3" t="s">
        <v>99</v>
      </c>
      <c r="C113" s="3" t="s">
        <v>4208</v>
      </c>
      <c r="D113" s="6">
        <v>400</v>
      </c>
      <c r="E113" s="6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>ROUND(E113/D113*100,0)</f>
        <v>106</v>
      </c>
      <c r="P113" s="8">
        <f>IFERROR(ROUND(E113/L113,2),"No donations")</f>
        <v>53.13</v>
      </c>
      <c r="Q113" s="10" t="s">
        <v>8308</v>
      </c>
      <c r="R113" t="s">
        <v>8310</v>
      </c>
      <c r="S113" s="14">
        <f>(((J113/60)/60)/24)+DATE(1970,1,1)</f>
        <v>40706.135208333333</v>
      </c>
      <c r="T113" s="14">
        <f>(((I113/60)/60)/24)+DATE(1970,1,1)</f>
        <v>40736.135208333333</v>
      </c>
      <c r="U113">
        <f xml:space="preserve"> YEAR(S113)</f>
        <v>2011</v>
      </c>
    </row>
    <row r="114" spans="1:21" ht="32" x14ac:dyDescent="0.2">
      <c r="A114">
        <v>819</v>
      </c>
      <c r="B114" s="3" t="s">
        <v>820</v>
      </c>
      <c r="C114" s="3" t="s">
        <v>4929</v>
      </c>
      <c r="D114" s="6">
        <v>400</v>
      </c>
      <c r="E114" s="6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>ROUND(E114/D114*100,0)</f>
        <v>109</v>
      </c>
      <c r="P114" s="8">
        <f>IFERROR(ROUND(E114/L114,2),"No donations")</f>
        <v>31.07</v>
      </c>
      <c r="Q114" s="10" t="s">
        <v>8323</v>
      </c>
      <c r="R114" t="s">
        <v>8324</v>
      </c>
      <c r="S114" s="14">
        <f>(((J114/60)/60)/24)+DATE(1970,1,1)</f>
        <v>41619.998310185183</v>
      </c>
      <c r="T114" s="14">
        <f>(((I114/60)/60)/24)+DATE(1970,1,1)</f>
        <v>41629.197222222225</v>
      </c>
      <c r="U114">
        <f xml:space="preserve"> YEAR(S114)</f>
        <v>2013</v>
      </c>
    </row>
    <row r="115" spans="1:21" ht="32" x14ac:dyDescent="0.2">
      <c r="A115">
        <v>1386</v>
      </c>
      <c r="B115" s="3" t="s">
        <v>1387</v>
      </c>
      <c r="C115" s="3" t="s">
        <v>5496</v>
      </c>
      <c r="D115" s="6">
        <v>400</v>
      </c>
      <c r="E115" s="6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>ROUND(E115/D115*100,0)</f>
        <v>219</v>
      </c>
      <c r="P115" s="8">
        <f>IFERROR(ROUND(E115/L115,2),"No donations")</f>
        <v>62.5</v>
      </c>
      <c r="Q115" s="10" t="s">
        <v>8323</v>
      </c>
      <c r="R115" t="s">
        <v>8324</v>
      </c>
      <c r="S115" s="14">
        <f>(((J115/60)/60)/24)+DATE(1970,1,1)</f>
        <v>42184.646863425922</v>
      </c>
      <c r="T115" s="14">
        <f>(((I115/60)/60)/24)+DATE(1970,1,1)</f>
        <v>42214.646863425922</v>
      </c>
      <c r="U115">
        <f xml:space="preserve"> YEAR(S115)</f>
        <v>2015</v>
      </c>
    </row>
    <row r="116" spans="1:21" ht="48" x14ac:dyDescent="0.2">
      <c r="A116">
        <v>1640</v>
      </c>
      <c r="B116" s="3" t="s">
        <v>1641</v>
      </c>
      <c r="C116" s="3" t="s">
        <v>5750</v>
      </c>
      <c r="D116" s="6">
        <v>400</v>
      </c>
      <c r="E116" s="6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>ROUND(E116/D116*100,0)</f>
        <v>170</v>
      </c>
      <c r="P116" s="8">
        <f>IFERROR(ROUND(E116/L116,2),"No donations")</f>
        <v>39.97</v>
      </c>
      <c r="Q116" s="10" t="s">
        <v>8323</v>
      </c>
      <c r="R116" t="s">
        <v>8324</v>
      </c>
      <c r="S116" s="14">
        <f>(((J116/60)/60)/24)+DATE(1970,1,1)</f>
        <v>40379.23096064815</v>
      </c>
      <c r="T116" s="14">
        <f>(((I116/60)/60)/24)+DATE(1970,1,1)</f>
        <v>40393.082638888889</v>
      </c>
      <c r="U116">
        <f xml:space="preserve"> YEAR(S116)</f>
        <v>2010</v>
      </c>
    </row>
    <row r="117" spans="1:21" ht="48" x14ac:dyDescent="0.2">
      <c r="A117">
        <v>1833</v>
      </c>
      <c r="B117" s="3" t="s">
        <v>1834</v>
      </c>
      <c r="C117" s="3" t="s">
        <v>5943</v>
      </c>
      <c r="D117" s="6">
        <v>400</v>
      </c>
      <c r="E117" s="6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>ROUND(E117/D117*100,0)</f>
        <v>263</v>
      </c>
      <c r="P117" s="8">
        <f>IFERROR(ROUND(E117/L117,2),"No donations")</f>
        <v>42</v>
      </c>
      <c r="Q117" s="10" t="s">
        <v>8323</v>
      </c>
      <c r="R117" t="s">
        <v>8324</v>
      </c>
      <c r="S117" s="14">
        <f>(((J117/60)/60)/24)+DATE(1970,1,1)</f>
        <v>41303.044016203705</v>
      </c>
      <c r="T117" s="14">
        <f>(((I117/60)/60)/24)+DATE(1970,1,1)</f>
        <v>41335.332638888889</v>
      </c>
      <c r="U117">
        <f xml:space="preserve"> YEAR(S117)</f>
        <v>2013</v>
      </c>
    </row>
    <row r="118" spans="1:21" ht="32" x14ac:dyDescent="0.2">
      <c r="A118">
        <v>2161</v>
      </c>
      <c r="B118" s="3" t="s">
        <v>2162</v>
      </c>
      <c r="C118" s="3" t="s">
        <v>6271</v>
      </c>
      <c r="D118" s="6">
        <v>400</v>
      </c>
      <c r="E118" s="6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>ROUND(E118/D118*100,0)</f>
        <v>116</v>
      </c>
      <c r="P118" s="8">
        <f>IFERROR(ROUND(E118/L118,2),"No donations")</f>
        <v>35.619999999999997</v>
      </c>
      <c r="Q118" s="10" t="s">
        <v>8323</v>
      </c>
      <c r="R118" t="s">
        <v>8324</v>
      </c>
      <c r="S118" s="14">
        <f>(((J118/60)/60)/24)+DATE(1970,1,1)</f>
        <v>42240.852534722217</v>
      </c>
      <c r="T118" s="14">
        <f>(((I118/60)/60)/24)+DATE(1970,1,1)</f>
        <v>42270.852534722217</v>
      </c>
      <c r="U118">
        <f xml:space="preserve"> YEAR(S118)</f>
        <v>2015</v>
      </c>
    </row>
    <row r="119" spans="1:21" ht="48" x14ac:dyDescent="0.2">
      <c r="A119">
        <v>2317</v>
      </c>
      <c r="B119" s="3" t="s">
        <v>2318</v>
      </c>
      <c r="C119" s="3" t="s">
        <v>6427</v>
      </c>
      <c r="D119" s="6">
        <v>400</v>
      </c>
      <c r="E119" s="6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>ROUND(E119/D119*100,0)</f>
        <v>104</v>
      </c>
      <c r="P119" s="8">
        <f>IFERROR(ROUND(E119/L119,2),"No donations")</f>
        <v>18.91</v>
      </c>
      <c r="Q119" s="10" t="s">
        <v>8323</v>
      </c>
      <c r="R119" t="s">
        <v>8327</v>
      </c>
      <c r="S119" s="14">
        <f>(((J119/60)/60)/24)+DATE(1970,1,1)</f>
        <v>40192.542233796295</v>
      </c>
      <c r="T119" s="14">
        <f>(((I119/60)/60)/24)+DATE(1970,1,1)</f>
        <v>40224.208333333336</v>
      </c>
      <c r="U119">
        <f xml:space="preserve"> YEAR(S119)</f>
        <v>2010</v>
      </c>
    </row>
    <row r="120" spans="1:21" ht="48" x14ac:dyDescent="0.2">
      <c r="A120">
        <v>2448</v>
      </c>
      <c r="B120" s="3" t="s">
        <v>2449</v>
      </c>
      <c r="C120" s="3" t="s">
        <v>6558</v>
      </c>
      <c r="D120" s="6">
        <v>400</v>
      </c>
      <c r="E120" s="6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>ROUND(E120/D120*100,0)</f>
        <v>108</v>
      </c>
      <c r="P120" s="8">
        <f>IFERROR(ROUND(E120/L120,2),"No donations")</f>
        <v>47.78</v>
      </c>
      <c r="Q120" s="10" t="s">
        <v>8334</v>
      </c>
      <c r="R120" t="s">
        <v>8350</v>
      </c>
      <c r="S120" s="14">
        <f>(((J120/60)/60)/24)+DATE(1970,1,1)</f>
        <v>42607.316122685181</v>
      </c>
      <c r="T120" s="14">
        <f>(((I120/60)/60)/24)+DATE(1970,1,1)</f>
        <v>42613.233333333337</v>
      </c>
      <c r="U120">
        <f xml:space="preserve"> YEAR(S120)</f>
        <v>2016</v>
      </c>
    </row>
    <row r="121" spans="1:21" ht="64" x14ac:dyDescent="0.2">
      <c r="A121">
        <v>2805</v>
      </c>
      <c r="B121" s="3" t="s">
        <v>2805</v>
      </c>
      <c r="C121" s="3" t="s">
        <v>6915</v>
      </c>
      <c r="D121" s="6">
        <v>400</v>
      </c>
      <c r="E121" s="6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>
        <f>ROUND(E121/D121*100,0)</f>
        <v>110</v>
      </c>
      <c r="P121" s="8">
        <f>IFERROR(ROUND(E121/L121,2),"No donations")</f>
        <v>24.44</v>
      </c>
      <c r="Q121" s="10" t="s">
        <v>8315</v>
      </c>
      <c r="R121" t="s">
        <v>8316</v>
      </c>
      <c r="S121" s="14">
        <f>(((J121/60)/60)/24)+DATE(1970,1,1)</f>
        <v>42213.505474537036</v>
      </c>
      <c r="T121" s="14">
        <f>(((I121/60)/60)/24)+DATE(1970,1,1)</f>
        <v>42238.505474537036</v>
      </c>
      <c r="U121">
        <f xml:space="preserve"> YEAR(S121)</f>
        <v>2015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8">
        <f>IFERROR(ROUND(E122/L122,2),"No donations")</f>
        <v>10</v>
      </c>
      <c r="Q122" s="10" t="s">
        <v>8308</v>
      </c>
      <c r="R122" t="s">
        <v>8311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 xml:space="preserve"> 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8">
        <f>IFERROR(ROUND(E123/L123,2),"No donations")</f>
        <v>1</v>
      </c>
      <c r="Q123" s="10" t="s">
        <v>8308</v>
      </c>
      <c r="R123" t="s">
        <v>8311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 xml:space="preserve"> 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8" t="str">
        <f>IFERROR(ROUND(E124/L124,2),"No donations")</f>
        <v>No donations</v>
      </c>
      <c r="Q124" s="10" t="s">
        <v>8308</v>
      </c>
      <c r="R124" t="s">
        <v>8311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 xml:space="preserve"> 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8">
        <f>IFERROR(ROUND(E125/L125,2),"No donations")</f>
        <v>25.17</v>
      </c>
      <c r="Q125" s="10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 xml:space="preserve"> 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8" t="str">
        <f>IFERROR(ROUND(E126/L126,2),"No donations")</f>
        <v>No donations</v>
      </c>
      <c r="Q126" s="10" t="s">
        <v>8308</v>
      </c>
      <c r="R126" t="s">
        <v>8311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 xml:space="preserve"> 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8">
        <f>IFERROR(ROUND(E127/L127,2),"No donations")</f>
        <v>11.67</v>
      </c>
      <c r="Q127" s="10" t="s">
        <v>8308</v>
      </c>
      <c r="R127" t="s">
        <v>8311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 xml:space="preserve"> 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8">
        <f>IFERROR(ROUND(E128/L128,2),"No donations")</f>
        <v>106.69</v>
      </c>
      <c r="Q128" s="10" t="s">
        <v>8308</v>
      </c>
      <c r="R128" t="s">
        <v>8311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 xml:space="preserve"> 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8">
        <f>IFERROR(ROUND(E129/L129,2),"No donations")</f>
        <v>47.5</v>
      </c>
      <c r="Q129" s="10" t="s">
        <v>8308</v>
      </c>
      <c r="R129" t="s">
        <v>8311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 xml:space="preserve"> 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8">
        <f>IFERROR(ROUND(E130/L130,2),"No donations")</f>
        <v>311.17</v>
      </c>
      <c r="Q130" s="10" t="s">
        <v>8308</v>
      </c>
      <c r="R130" t="s">
        <v>8311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 xml:space="preserve"> 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8" t="str">
        <f>IFERROR(ROUND(E131/L131,2),"No donations")</f>
        <v>No donations</v>
      </c>
      <c r="Q131" s="10" t="s">
        <v>8308</v>
      </c>
      <c r="R131" t="s">
        <v>8311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 xml:space="preserve"> 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8" t="str">
        <f>IFERROR(ROUND(E132/L132,2),"No donations")</f>
        <v>No donations</v>
      </c>
      <c r="Q132" s="10" t="s">
        <v>8308</v>
      </c>
      <c r="R132" t="s">
        <v>8311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 xml:space="preserve"> 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8" t="str">
        <f>IFERROR(ROUND(E133/L133,2),"No donations")</f>
        <v>No donations</v>
      </c>
      <c r="Q133" s="10" t="s">
        <v>8308</v>
      </c>
      <c r="R133" t="s">
        <v>8311</v>
      </c>
      <c r="S133" s="14">
        <f>(((J133/60)/60)/24)+DATE(1970,1,1)</f>
        <v>42541.837511574078</v>
      </c>
      <c r="T133" s="14">
        <f>(((I133/60)/60)/24)+DATE(1970,1,1)</f>
        <v>42557</v>
      </c>
      <c r="U133">
        <f xml:space="preserve"> 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8">
        <f>IFERROR(ROUND(E134/L134,2),"No donations")</f>
        <v>94.51</v>
      </c>
      <c r="Q134" s="10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 xml:space="preserve"> 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8" t="str">
        <f>IFERROR(ROUND(E135/L135,2),"No donations")</f>
        <v>No donations</v>
      </c>
      <c r="Q135" s="10" t="s">
        <v>8308</v>
      </c>
      <c r="R135" t="s">
        <v>8311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 xml:space="preserve"> 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8" t="str">
        <f>IFERROR(ROUND(E136/L136,2),"No donations")</f>
        <v>No donations</v>
      </c>
      <c r="Q136" s="10" t="s">
        <v>8308</v>
      </c>
      <c r="R136" t="s">
        <v>8311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 xml:space="preserve"> 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8">
        <f>IFERROR(ROUND(E137/L137,2),"No donations")</f>
        <v>80.599999999999994</v>
      </c>
      <c r="Q137" s="10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 xml:space="preserve"> 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8" t="str">
        <f>IFERROR(ROUND(E138/L138,2),"No donations")</f>
        <v>No donations</v>
      </c>
      <c r="Q138" s="10" t="s">
        <v>8308</v>
      </c>
      <c r="R138" t="s">
        <v>8311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 xml:space="preserve"> 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8" t="str">
        <f>IFERROR(ROUND(E139/L139,2),"No donations")</f>
        <v>No donations</v>
      </c>
      <c r="Q139" s="10" t="s">
        <v>8308</v>
      </c>
      <c r="R139" t="s">
        <v>8311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 xml:space="preserve"> 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8">
        <f>IFERROR(ROUND(E140/L140,2),"No donations")</f>
        <v>81.239999999999995</v>
      </c>
      <c r="Q140" s="10" t="s">
        <v>8308</v>
      </c>
      <c r="R140" t="s">
        <v>8311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 xml:space="preserve"> 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8">
        <f>IFERROR(ROUND(E141/L141,2),"No donations")</f>
        <v>500</v>
      </c>
      <c r="Q141" s="10" t="s">
        <v>8308</v>
      </c>
      <c r="R141" t="s">
        <v>8311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 xml:space="preserve"> 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8" t="str">
        <f>IFERROR(ROUND(E142/L142,2),"No donations")</f>
        <v>No donations</v>
      </c>
      <c r="Q142" s="10" t="s">
        <v>8308</v>
      </c>
      <c r="R142" t="s">
        <v>8311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 xml:space="preserve"> 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8">
        <f>IFERROR(ROUND(E143/L143,2),"No donations")</f>
        <v>46.18</v>
      </c>
      <c r="Q143" s="10" t="s">
        <v>8308</v>
      </c>
      <c r="R143" t="s">
        <v>8311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 xml:space="preserve"> 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8">
        <f>IFERROR(ROUND(E144/L144,2),"No donations")</f>
        <v>10</v>
      </c>
      <c r="Q144" s="10" t="s">
        <v>8308</v>
      </c>
      <c r="R144" t="s">
        <v>8311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 xml:space="preserve"> 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8" t="str">
        <f>IFERROR(ROUND(E145/L145,2),"No donations")</f>
        <v>No donations</v>
      </c>
      <c r="Q145" s="10" t="s">
        <v>8308</v>
      </c>
      <c r="R145" t="s">
        <v>8311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 xml:space="preserve"> 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8">
        <f>IFERROR(ROUND(E146/L146,2),"No donations")</f>
        <v>55.95</v>
      </c>
      <c r="Q146" s="10" t="s">
        <v>8308</v>
      </c>
      <c r="R146" t="s">
        <v>8311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 xml:space="preserve"> 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8">
        <f>IFERROR(ROUND(E147/L147,2),"No donations")</f>
        <v>37.56</v>
      </c>
      <c r="Q147" s="10" t="s">
        <v>8308</v>
      </c>
      <c r="R147" t="s">
        <v>8311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 xml:space="preserve"> 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8">
        <f>IFERROR(ROUND(E148/L148,2),"No donations")</f>
        <v>38.33</v>
      </c>
      <c r="Q148" s="10" t="s">
        <v>8308</v>
      </c>
      <c r="R148" t="s">
        <v>8311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 xml:space="preserve"> 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8" t="str">
        <f>IFERROR(ROUND(E149/L149,2),"No donations")</f>
        <v>No donations</v>
      </c>
      <c r="Q149" s="10" t="s">
        <v>8308</v>
      </c>
      <c r="R149" t="s">
        <v>8311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 xml:space="preserve"> 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8">
        <f>IFERROR(ROUND(E150/L150,2),"No donations")</f>
        <v>20</v>
      </c>
      <c r="Q150" s="10" t="s">
        <v>8308</v>
      </c>
      <c r="R150" t="s">
        <v>8311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 xml:space="preserve"> 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8">
        <f>IFERROR(ROUND(E151/L151,2),"No donations")</f>
        <v>15.33</v>
      </c>
      <c r="Q151" s="10" t="s">
        <v>8308</v>
      </c>
      <c r="R151" t="s">
        <v>8311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 xml:space="preserve"> 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8">
        <f>IFERROR(ROUND(E152/L152,2),"No donations")</f>
        <v>449.43</v>
      </c>
      <c r="Q152" s="10" t="s">
        <v>8308</v>
      </c>
      <c r="R152" t="s">
        <v>8311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 xml:space="preserve"> 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8">
        <f>IFERROR(ROUND(E153/L153,2),"No donations")</f>
        <v>28</v>
      </c>
      <c r="Q153" s="10" t="s">
        <v>8308</v>
      </c>
      <c r="R153" t="s">
        <v>8311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 xml:space="preserve"> 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8">
        <f>IFERROR(ROUND(E154/L154,2),"No donations")</f>
        <v>15</v>
      </c>
      <c r="Q154" s="10" t="s">
        <v>8308</v>
      </c>
      <c r="R154" t="s">
        <v>8311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 xml:space="preserve"> 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8">
        <f>IFERROR(ROUND(E155/L155,2),"No donations")</f>
        <v>35.9</v>
      </c>
      <c r="Q155" s="10" t="s">
        <v>8308</v>
      </c>
      <c r="R155" t="s">
        <v>8311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 xml:space="preserve"> 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8">
        <f>IFERROR(ROUND(E156/L156,2),"No donations")</f>
        <v>13.33</v>
      </c>
      <c r="Q156" s="10" t="s">
        <v>8308</v>
      </c>
      <c r="R156" t="s">
        <v>8311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 xml:space="preserve"> 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8">
        <f>IFERROR(ROUND(E157/L157,2),"No donations")</f>
        <v>20.25</v>
      </c>
      <c r="Q157" s="10" t="s">
        <v>8308</v>
      </c>
      <c r="R157" t="s">
        <v>8311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 xml:space="preserve"> 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8">
        <f>IFERROR(ROUND(E158/L158,2),"No donations")</f>
        <v>119</v>
      </c>
      <c r="Q158" s="10" t="s">
        <v>8308</v>
      </c>
      <c r="R158" t="s">
        <v>8311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 xml:space="preserve"> 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8">
        <f>IFERROR(ROUND(E159/L159,2),"No donations")</f>
        <v>4</v>
      </c>
      <c r="Q159" s="10" t="s">
        <v>8308</v>
      </c>
      <c r="R159" t="s">
        <v>8311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 xml:space="preserve"> 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8" t="str">
        <f>IFERROR(ROUND(E160/L160,2),"No donations")</f>
        <v>No donations</v>
      </c>
      <c r="Q160" s="10" t="s">
        <v>8308</v>
      </c>
      <c r="R160" t="s">
        <v>8311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 xml:space="preserve"> 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8">
        <f>IFERROR(ROUND(E161/L161,2),"No donations")</f>
        <v>10</v>
      </c>
      <c r="Q161" s="10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 xml:space="preserve"> 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8" t="str">
        <f>IFERROR(ROUND(E162/L162,2),"No donations")</f>
        <v>No donations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 xml:space="preserve"> 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8">
        <f>IFERROR(ROUND(E163/L163,2),"No donations")</f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 xml:space="preserve"> 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8">
        <f>IFERROR(ROUND(E164/L164,2),"No donations")</f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 xml:space="preserve"> 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8" t="str">
        <f>IFERROR(ROUND(E165/L165,2),"No donations")</f>
        <v>No donations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  <c r="U165">
        <f xml:space="preserve"> 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8">
        <f>IFERROR(ROUND(E166/L166,2),"No donations")</f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 xml:space="preserve"> 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8" t="str">
        <f>IFERROR(ROUND(E167/L167,2),"No donations")</f>
        <v>No donations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 xml:space="preserve"> 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8">
        <f>IFERROR(ROUND(E168/L168,2),"No donations")</f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 xml:space="preserve"> 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8">
        <f>IFERROR(ROUND(E169/L169,2),"No donations")</f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 xml:space="preserve"> 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8">
        <f>IFERROR(ROUND(E170/L170,2),"No donations")</f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 xml:space="preserve"> 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8">
        <f>IFERROR(ROUND(E171/L171,2),"No donations")</f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 xml:space="preserve"> 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8">
        <f>IFERROR(ROUND(E172/L172,2),"No donations")</f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 xml:space="preserve"> 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8">
        <f>IFERROR(ROUND(E173/L173,2),"No donations")</f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 xml:space="preserve"> 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8" t="str">
        <f>IFERROR(ROUND(E174/L174,2),"No donations")</f>
        <v>No donations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 xml:space="preserve"> 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8" t="str">
        <f>IFERROR(ROUND(E175/L175,2),"No donations")</f>
        <v>No donations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 xml:space="preserve"> 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8" t="str">
        <f>IFERROR(ROUND(E176/L176,2),"No donations")</f>
        <v>No donations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 xml:space="preserve"> 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8">
        <f>IFERROR(ROUND(E177/L177,2),"No donations")</f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 xml:space="preserve"> 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8" t="str">
        <f>IFERROR(ROUND(E178/L178,2),"No donations")</f>
        <v>No donations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 xml:space="preserve"> 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8">
        <f>IFERROR(ROUND(E179/L179,2),"No donations")</f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 xml:space="preserve"> 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8" t="str">
        <f>IFERROR(ROUND(E180/L180,2),"No donations")</f>
        <v>No donations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 xml:space="preserve"> 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8">
        <f>IFERROR(ROUND(E181/L181,2),"No donations")</f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 xml:space="preserve"> 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8">
        <f>IFERROR(ROUND(E182/L182,2),"No donations")</f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 xml:space="preserve"> 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8">
        <f>IFERROR(ROUND(E183/L183,2),"No donations")</f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 xml:space="preserve"> 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8" t="str">
        <f>IFERROR(ROUND(E184/L184,2),"No donations")</f>
        <v>No donations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 xml:space="preserve"> 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8">
        <f>IFERROR(ROUND(E185/L185,2),"No donations")</f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 xml:space="preserve"> 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8">
        <f>IFERROR(ROUND(E186/L186,2),"No donations")</f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 xml:space="preserve"> 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8">
        <f>IFERROR(ROUND(E187/L187,2),"No donations")</f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 xml:space="preserve"> 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8" t="str">
        <f>IFERROR(ROUND(E188/L188,2),"No donations")</f>
        <v>No donations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 xml:space="preserve"> 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8">
        <f>IFERROR(ROUND(E189/L189,2),"No donations")</f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 xml:space="preserve"> 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8" t="str">
        <f>IFERROR(ROUND(E190/L190,2),"No donations")</f>
        <v>No donations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 xml:space="preserve"> 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8">
        <f>IFERROR(ROUND(E191/L191,2),"No donations")</f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 xml:space="preserve"> 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8">
        <f>IFERROR(ROUND(E192/L192,2),"No donations")</f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 xml:space="preserve"> 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8">
        <f>IFERROR(ROUND(E193/L193,2),"No donations")</f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 xml:space="preserve"> 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8">
        <f>IFERROR(ROUND(E194/L194,2),"No donations")</f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 xml:space="preserve"> 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8" t="str">
        <f>IFERROR(ROUND(E195/L195,2),"No donations")</f>
        <v>No donations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 xml:space="preserve"> 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8">
        <f>IFERROR(ROUND(E196/L196,2),"No donations")</f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 xml:space="preserve"> 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8" t="str">
        <f>IFERROR(ROUND(E197/L197,2),"No donations")</f>
        <v>No donations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 xml:space="preserve"> 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8">
        <f>IFERROR(ROUND(E198/L198,2),"No donations")</f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  <c r="U198">
        <f xml:space="preserve"> 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8">
        <f>IFERROR(ROUND(E199/L199,2),"No donations")</f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  <c r="U199">
        <f xml:space="preserve"> 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8">
        <f>IFERROR(ROUND(E200/L200,2),"No donations")</f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 xml:space="preserve"> 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8" t="str">
        <f>IFERROR(ROUND(E201/L201,2),"No donations")</f>
        <v>No donations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 xml:space="preserve"> 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8">
        <f>IFERROR(ROUND(E202/L202,2),"No donations")</f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 xml:space="preserve"> 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8">
        <f>IFERROR(ROUND(E203/L203,2),"No donations")</f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 xml:space="preserve"> 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8" t="str">
        <f>IFERROR(ROUND(E204/L204,2),"No donations")</f>
        <v>No donations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 xml:space="preserve"> 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8">
        <f>IFERROR(ROUND(E205/L205,2),"No donations")</f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 xml:space="preserve"> 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8">
        <f>IFERROR(ROUND(E206/L206,2),"No donations")</f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 xml:space="preserve"> 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8">
        <f>IFERROR(ROUND(E207/L207,2),"No donations")</f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 xml:space="preserve"> 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8" t="str">
        <f>IFERROR(ROUND(E208/L208,2),"No donations")</f>
        <v>No donations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 xml:space="preserve"> 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8">
        <f>IFERROR(ROUND(E209/L209,2),"No donations")</f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 xml:space="preserve"> 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8" t="str">
        <f>IFERROR(ROUND(E210/L210,2),"No donations")</f>
        <v>No donations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 xml:space="preserve"> 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8" t="str">
        <f>IFERROR(ROUND(E211/L211,2),"No donations")</f>
        <v>No donations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 xml:space="preserve"> 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8">
        <f>IFERROR(ROUND(E212/L212,2),"No donations")</f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 xml:space="preserve"> 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8">
        <f>IFERROR(ROUND(E213/L213,2),"No donations")</f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 xml:space="preserve"> 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8">
        <f>IFERROR(ROUND(E214/L214,2),"No donations")</f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 xml:space="preserve"> 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8">
        <f>IFERROR(ROUND(E215/L215,2),"No donations")</f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 xml:space="preserve"> 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8">
        <f>IFERROR(ROUND(E216/L216,2),"No donations")</f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 xml:space="preserve"> 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8">
        <f>IFERROR(ROUND(E217/L217,2),"No donations")</f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 xml:space="preserve"> 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8">
        <f>IFERROR(ROUND(E218/L218,2),"No donations")</f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 xml:space="preserve"> 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8">
        <f>IFERROR(ROUND(E219/L219,2),"No donations")</f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 xml:space="preserve"> 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8">
        <f>IFERROR(ROUND(E220/L220,2),"No donations")</f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 xml:space="preserve"> 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8">
        <f>IFERROR(ROUND(E221/L221,2),"No donations")</f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 xml:space="preserve"> 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8">
        <f>IFERROR(ROUND(E222/L222,2),"No donations")</f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 xml:space="preserve"> 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8" t="str">
        <f>IFERROR(ROUND(E223/L223,2),"No donations")</f>
        <v>No donations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 xml:space="preserve"> 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8">
        <f>IFERROR(ROUND(E224/L224,2),"No donations")</f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 xml:space="preserve"> 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8" t="str">
        <f>IFERROR(ROUND(E225/L225,2),"No donations")</f>
        <v>No donations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 xml:space="preserve"> 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8" t="str">
        <f>IFERROR(ROUND(E226/L226,2),"No donations")</f>
        <v>No donations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 xml:space="preserve"> 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8" t="str">
        <f>IFERROR(ROUND(E227/L227,2),"No donations")</f>
        <v>No donations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 xml:space="preserve"> 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8">
        <f>IFERROR(ROUND(E228/L228,2),"No donations")</f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 xml:space="preserve"> 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8" t="str">
        <f>IFERROR(ROUND(E229/L229,2),"No donations")</f>
        <v>No donations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 xml:space="preserve"> 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8" t="str">
        <f>IFERROR(ROUND(E230/L230,2),"No donations")</f>
        <v>No donations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 xml:space="preserve"> 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8" t="str">
        <f>IFERROR(ROUND(E231/L231,2),"No donations")</f>
        <v>No donations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 xml:space="preserve"> 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8">
        <f>IFERROR(ROUND(E232/L232,2),"No donations")</f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 xml:space="preserve"> 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8" t="str">
        <f>IFERROR(ROUND(E233/L233,2),"No donations")</f>
        <v>No donations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 xml:space="preserve"> 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8">
        <f>IFERROR(ROUND(E234/L234,2),"No donations")</f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 xml:space="preserve"> 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8" t="str">
        <f>IFERROR(ROUND(E235/L235,2),"No donations")</f>
        <v>No donations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 xml:space="preserve"> 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8">
        <f>IFERROR(ROUND(E236/L236,2),"No donations")</f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 xml:space="preserve"> 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8" t="str">
        <f>IFERROR(ROUND(E237/L237,2),"No donations")</f>
        <v>No donations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 xml:space="preserve"> 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8" t="str">
        <f>IFERROR(ROUND(E238/L238,2),"No donations")</f>
        <v>No donations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  <c r="U238">
        <f xml:space="preserve"> 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8">
        <f>IFERROR(ROUND(E239/L239,2),"No donations")</f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 xml:space="preserve"> 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8" t="str">
        <f>IFERROR(ROUND(E240/L240,2),"No donations")</f>
        <v>No donations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  <c r="U240">
        <f xml:space="preserve"> 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8">
        <f>IFERROR(ROUND(E241/L241,2),"No donations")</f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  <c r="U241">
        <f xml:space="preserve"> YEAR(S241)</f>
        <v>2015</v>
      </c>
    </row>
    <row r="242" spans="1:21" ht="48" x14ac:dyDescent="0.2">
      <c r="A242">
        <v>3325</v>
      </c>
      <c r="B242" s="3" t="s">
        <v>3325</v>
      </c>
      <c r="C242" s="3" t="s">
        <v>7435</v>
      </c>
      <c r="D242" s="6">
        <v>400</v>
      </c>
      <c r="E242" s="6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>
        <f>ROUND(E242/D242*100,0)</f>
        <v>113</v>
      </c>
      <c r="P242" s="8">
        <f>IFERROR(ROUND(E242/L242,2),"No donations")</f>
        <v>30</v>
      </c>
      <c r="Q242" s="10" t="s">
        <v>8315</v>
      </c>
      <c r="R242" t="s">
        <v>8316</v>
      </c>
      <c r="S242" s="14">
        <f>(((J242/60)/60)/24)+DATE(1970,1,1)</f>
        <v>42064.785613425927</v>
      </c>
      <c r="T242" s="14">
        <f>(((I242/60)/60)/24)+DATE(1970,1,1)</f>
        <v>42099.743946759263</v>
      </c>
      <c r="U242">
        <f xml:space="preserve"> YEAR(S242)</f>
        <v>2015</v>
      </c>
    </row>
    <row r="243" spans="1:21" ht="48" x14ac:dyDescent="0.2">
      <c r="A243">
        <v>3494</v>
      </c>
      <c r="B243" s="3" t="s">
        <v>3493</v>
      </c>
      <c r="C243" s="3" t="s">
        <v>7604</v>
      </c>
      <c r="D243" s="6">
        <v>400</v>
      </c>
      <c r="E243" s="6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>
        <f>ROUND(E243/D243*100,0)</f>
        <v>100</v>
      </c>
      <c r="P243" s="8">
        <f>IFERROR(ROUND(E243/L243,2),"No donations")</f>
        <v>30.77</v>
      </c>
      <c r="Q243" s="10" t="s">
        <v>8315</v>
      </c>
      <c r="R243" t="s">
        <v>8316</v>
      </c>
      <c r="S243" s="14">
        <f>(((J243/60)/60)/24)+DATE(1970,1,1)</f>
        <v>42689.214988425927</v>
      </c>
      <c r="T243" s="14">
        <f>(((I243/60)/60)/24)+DATE(1970,1,1)</f>
        <v>42700.25</v>
      </c>
      <c r="U243">
        <f xml:space="preserve"> YEAR(S243)</f>
        <v>2016</v>
      </c>
    </row>
    <row r="244" spans="1:21" ht="48" x14ac:dyDescent="0.2">
      <c r="A244">
        <v>2217</v>
      </c>
      <c r="B244" s="3" t="s">
        <v>2218</v>
      </c>
      <c r="C244" s="3" t="s">
        <v>6327</v>
      </c>
      <c r="D244" s="6">
        <v>420</v>
      </c>
      <c r="E244" s="6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>ROUND(E244/D244*100,0)</f>
        <v>101</v>
      </c>
      <c r="P244" s="8">
        <f>IFERROR(ROUND(E244/L244,2),"No donations")</f>
        <v>47.22</v>
      </c>
      <c r="Q244" s="10" t="s">
        <v>8323</v>
      </c>
      <c r="R244" t="s">
        <v>8328</v>
      </c>
      <c r="S244" s="14">
        <f>(((J244/60)/60)/24)+DATE(1970,1,1)</f>
        <v>42299.776770833334</v>
      </c>
      <c r="T244" s="14">
        <f>(((I244/60)/60)/24)+DATE(1970,1,1)</f>
        <v>42310.333333333328</v>
      </c>
      <c r="U244">
        <f xml:space="preserve"> YEAR(S244)</f>
        <v>2015</v>
      </c>
    </row>
    <row r="245" spans="1:21" ht="16" x14ac:dyDescent="0.2">
      <c r="A245">
        <v>115</v>
      </c>
      <c r="B245" s="3" t="s">
        <v>117</v>
      </c>
      <c r="C245" s="3" t="s">
        <v>4226</v>
      </c>
      <c r="D245" s="6">
        <v>450</v>
      </c>
      <c r="E245" s="6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>ROUND(E245/D245*100,0)</f>
        <v>140</v>
      </c>
      <c r="P245" s="8">
        <f>IFERROR(ROUND(E245/L245,2),"No donations")</f>
        <v>28.73</v>
      </c>
      <c r="Q245" s="10" t="s">
        <v>8308</v>
      </c>
      <c r="R245" t="s">
        <v>8310</v>
      </c>
      <c r="S245" s="14">
        <f>(((J245/60)/60)/24)+DATE(1970,1,1)</f>
        <v>40918.738935185182</v>
      </c>
      <c r="T245" s="14">
        <f>(((I245/60)/60)/24)+DATE(1970,1,1)</f>
        <v>40943.738935185182</v>
      </c>
      <c r="U245">
        <f xml:space="preserve"> YEAR(S245)</f>
        <v>2012</v>
      </c>
    </row>
    <row r="246" spans="1:21" ht="48" x14ac:dyDescent="0.2">
      <c r="A246">
        <v>2836</v>
      </c>
      <c r="B246" s="3" t="s">
        <v>2836</v>
      </c>
      <c r="C246" s="3" t="s">
        <v>6946</v>
      </c>
      <c r="D246" s="6">
        <v>450</v>
      </c>
      <c r="E246" s="6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>
        <f>ROUND(E246/D246*100,0)</f>
        <v>108</v>
      </c>
      <c r="P246" s="8">
        <f>IFERROR(ROUND(E246/L246,2),"No donations")</f>
        <v>44.09</v>
      </c>
      <c r="Q246" s="10" t="s">
        <v>8315</v>
      </c>
      <c r="R246" t="s">
        <v>8316</v>
      </c>
      <c r="S246" s="14">
        <f>(((J246/60)/60)/24)+DATE(1970,1,1)</f>
        <v>42746.261782407411</v>
      </c>
      <c r="T246" s="14">
        <f>(((I246/60)/60)/24)+DATE(1970,1,1)</f>
        <v>42784.207638888889</v>
      </c>
      <c r="U246">
        <f xml:space="preserve"> YEAR(S246)</f>
        <v>2017</v>
      </c>
    </row>
    <row r="247" spans="1:21" ht="48" x14ac:dyDescent="0.2">
      <c r="A247">
        <v>1896</v>
      </c>
      <c r="B247" s="3" t="s">
        <v>1897</v>
      </c>
      <c r="C247" s="3" t="s">
        <v>6006</v>
      </c>
      <c r="D247" s="6">
        <v>451</v>
      </c>
      <c r="E247" s="6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>ROUND(E247/D247*100,0)</f>
        <v>124</v>
      </c>
      <c r="P247" s="8">
        <f>IFERROR(ROUND(E247/L247,2),"No donations")</f>
        <v>43</v>
      </c>
      <c r="Q247" s="10" t="s">
        <v>8323</v>
      </c>
      <c r="R247" t="s">
        <v>8327</v>
      </c>
      <c r="S247" s="14">
        <f>(((J247/60)/60)/24)+DATE(1970,1,1)</f>
        <v>40981.710243055553</v>
      </c>
      <c r="T247" s="14">
        <f>(((I247/60)/60)/24)+DATE(1970,1,1)</f>
        <v>41011.710243055553</v>
      </c>
      <c r="U247">
        <f xml:space="preserve"> YEAR(S247)</f>
        <v>2012</v>
      </c>
    </row>
    <row r="248" spans="1:21" ht="48" x14ac:dyDescent="0.2">
      <c r="A248">
        <v>2256</v>
      </c>
      <c r="B248" s="3" t="s">
        <v>2257</v>
      </c>
      <c r="C248" s="3" t="s">
        <v>6366</v>
      </c>
      <c r="D248" s="6">
        <v>480</v>
      </c>
      <c r="E248" s="6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>ROUND(E248/D248*100,0)</f>
        <v>223</v>
      </c>
      <c r="P248" s="8">
        <f>IFERROR(ROUND(E248/L248,2),"No donations")</f>
        <v>21.38</v>
      </c>
      <c r="Q248" s="10" t="s">
        <v>8331</v>
      </c>
      <c r="R248" t="s">
        <v>8349</v>
      </c>
      <c r="S248" s="14">
        <f>(((J248/60)/60)/24)+DATE(1970,1,1)</f>
        <v>42682.451921296291</v>
      </c>
      <c r="T248" s="14">
        <f>(((I248/60)/60)/24)+DATE(1970,1,1)</f>
        <v>42696.451921296291</v>
      </c>
      <c r="U248">
        <f xml:space="preserve"> YEAR(S248)</f>
        <v>2016</v>
      </c>
    </row>
    <row r="249" spans="1:21" ht="48" x14ac:dyDescent="0.2">
      <c r="A249">
        <v>2067</v>
      </c>
      <c r="B249" s="3" t="s">
        <v>2068</v>
      </c>
      <c r="C249" s="3" t="s">
        <v>6177</v>
      </c>
      <c r="D249" s="6">
        <v>495</v>
      </c>
      <c r="E249" s="6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>ROUND(E249/D249*100,0)</f>
        <v>127</v>
      </c>
      <c r="P249" s="8">
        <f>IFERROR(ROUND(E249/L249,2),"No donations")</f>
        <v>62.8</v>
      </c>
      <c r="Q249" s="10" t="s">
        <v>8317</v>
      </c>
      <c r="R249" t="s">
        <v>8347</v>
      </c>
      <c r="S249" s="14">
        <f>(((J249/60)/60)/24)+DATE(1970,1,1)</f>
        <v>42115.853888888887</v>
      </c>
      <c r="T249" s="14">
        <f>(((I249/60)/60)/24)+DATE(1970,1,1)</f>
        <v>42148.853888888887</v>
      </c>
      <c r="U249">
        <f xml:space="preserve"> YEAR(S249)</f>
        <v>2015</v>
      </c>
    </row>
    <row r="250" spans="1:21" ht="48" x14ac:dyDescent="0.2">
      <c r="A250">
        <v>2</v>
      </c>
      <c r="B250" s="3" t="s">
        <v>4</v>
      </c>
      <c r="C250" s="3" t="s">
        <v>4113</v>
      </c>
      <c r="D250" s="6">
        <v>500</v>
      </c>
      <c r="E250" s="6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>ROUND(E250/D250*100,0)</f>
        <v>105</v>
      </c>
      <c r="P250" s="8">
        <f>IFERROR(ROUND(E250/L250,2),"No donations")</f>
        <v>15</v>
      </c>
      <c r="Q250" s="10" t="s">
        <v>8308</v>
      </c>
      <c r="R250" t="s">
        <v>8309</v>
      </c>
      <c r="S250" s="14">
        <f>(((J250/60)/60)/24)+DATE(1970,1,1)</f>
        <v>42405.702349537038</v>
      </c>
      <c r="T250" s="14">
        <f>(((I250/60)/60)/24)+DATE(1970,1,1)</f>
        <v>42415.702349537038</v>
      </c>
      <c r="U250">
        <f xml:space="preserve"> YEAR(S250)</f>
        <v>2016</v>
      </c>
    </row>
    <row r="251" spans="1:21" ht="48" x14ac:dyDescent="0.2">
      <c r="A251">
        <v>9</v>
      </c>
      <c r="B251" s="3" t="s">
        <v>11</v>
      </c>
      <c r="C251" s="3" t="s">
        <v>4120</v>
      </c>
      <c r="D251" s="6">
        <v>500</v>
      </c>
      <c r="E251" s="6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>ROUND(E251/D251*100,0)</f>
        <v>126</v>
      </c>
      <c r="P251" s="8">
        <f>IFERROR(ROUND(E251/L251,2),"No donations")</f>
        <v>31.5</v>
      </c>
      <c r="Q251" s="10" t="s">
        <v>8308</v>
      </c>
      <c r="R251" t="s">
        <v>8309</v>
      </c>
      <c r="S251" s="14">
        <f>(((J251/60)/60)/24)+DATE(1970,1,1)</f>
        <v>42447.103518518517</v>
      </c>
      <c r="T251" s="14">
        <f>(((I251/60)/60)/24)+DATE(1970,1,1)</f>
        <v>42477.103518518517</v>
      </c>
      <c r="U251">
        <f xml:space="preserve"> YEAR(S251)</f>
        <v>2016</v>
      </c>
    </row>
    <row r="252" spans="1:21" ht="48" x14ac:dyDescent="0.2">
      <c r="A252">
        <v>70</v>
      </c>
      <c r="B252" s="3" t="s">
        <v>72</v>
      </c>
      <c r="C252" s="3" t="s">
        <v>4181</v>
      </c>
      <c r="D252" s="6">
        <v>500</v>
      </c>
      <c r="E252" s="6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>ROUND(E252/D252*100,0)</f>
        <v>127</v>
      </c>
      <c r="P252" s="8">
        <f>IFERROR(ROUND(E252/L252,2),"No donations")</f>
        <v>37.409999999999997</v>
      </c>
      <c r="Q252" s="10" t="s">
        <v>8308</v>
      </c>
      <c r="R252" t="s">
        <v>8310</v>
      </c>
      <c r="S252" s="14">
        <f>(((J252/60)/60)/24)+DATE(1970,1,1)</f>
        <v>40730.896354166667</v>
      </c>
      <c r="T252" s="14">
        <f>(((I252/60)/60)/24)+DATE(1970,1,1)</f>
        <v>40790.896354166667</v>
      </c>
      <c r="U252">
        <f xml:space="preserve"> YEAR(S252)</f>
        <v>2011</v>
      </c>
    </row>
    <row r="253" spans="1:21" ht="48" x14ac:dyDescent="0.2">
      <c r="A253">
        <v>74</v>
      </c>
      <c r="B253" s="3" t="s">
        <v>76</v>
      </c>
      <c r="C253" s="3" t="s">
        <v>4185</v>
      </c>
      <c r="D253" s="6">
        <v>500</v>
      </c>
      <c r="E253" s="6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>ROUND(E253/D253*100,0)</f>
        <v>113</v>
      </c>
      <c r="P253" s="8">
        <f>IFERROR(ROUND(E253/L253,2),"No donations")</f>
        <v>19.47</v>
      </c>
      <c r="Q253" s="10" t="s">
        <v>8308</v>
      </c>
      <c r="R253" t="s">
        <v>8310</v>
      </c>
      <c r="S253" s="14">
        <f>(((J253/60)/60)/24)+DATE(1970,1,1)</f>
        <v>42360.487210648149</v>
      </c>
      <c r="T253" s="14">
        <f>(((I253/60)/60)/24)+DATE(1970,1,1)</f>
        <v>42390.487210648149</v>
      </c>
      <c r="U253">
        <f xml:space="preserve"> YEAR(S253)</f>
        <v>2015</v>
      </c>
    </row>
    <row r="254" spans="1:21" ht="48" x14ac:dyDescent="0.2">
      <c r="A254">
        <v>84</v>
      </c>
      <c r="B254" s="3" t="s">
        <v>86</v>
      </c>
      <c r="C254" s="3" t="s">
        <v>4195</v>
      </c>
      <c r="D254" s="6">
        <v>500</v>
      </c>
      <c r="E254" s="6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>ROUND(E254/D254*100,0)</f>
        <v>100</v>
      </c>
      <c r="P254" s="8">
        <f>IFERROR(ROUND(E254/L254,2),"No donations")</f>
        <v>71.430000000000007</v>
      </c>
      <c r="Q254" s="10" t="s">
        <v>8308</v>
      </c>
      <c r="R254" t="s">
        <v>8310</v>
      </c>
      <c r="S254" s="14">
        <f>(((J254/60)/60)/24)+DATE(1970,1,1)</f>
        <v>40648.757939814815</v>
      </c>
      <c r="T254" s="14">
        <f>(((I254/60)/60)/24)+DATE(1970,1,1)</f>
        <v>40678.757939814815</v>
      </c>
      <c r="U254">
        <f xml:space="preserve"> YEAR(S254)</f>
        <v>2011</v>
      </c>
    </row>
    <row r="255" spans="1:21" ht="32" x14ac:dyDescent="0.2">
      <c r="A255">
        <v>90</v>
      </c>
      <c r="B255" s="3" t="s">
        <v>92</v>
      </c>
      <c r="C255" s="3" t="s">
        <v>4201</v>
      </c>
      <c r="D255" s="6">
        <v>500</v>
      </c>
      <c r="E255" s="6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>ROUND(E255/D255*100,0)</f>
        <v>100</v>
      </c>
      <c r="P255" s="8">
        <f>IFERROR(ROUND(E255/L255,2),"No donations")</f>
        <v>31.38</v>
      </c>
      <c r="Q255" s="10" t="s">
        <v>8308</v>
      </c>
      <c r="R255" t="s">
        <v>8310</v>
      </c>
      <c r="S255" s="14">
        <f>(((J255/60)/60)/24)+DATE(1970,1,1)</f>
        <v>40706.297442129631</v>
      </c>
      <c r="T255" s="14">
        <f>(((I255/60)/60)/24)+DATE(1970,1,1)</f>
        <v>40736.297442129631</v>
      </c>
      <c r="U255">
        <f xml:space="preserve"> YEAR(S255)</f>
        <v>2011</v>
      </c>
    </row>
    <row r="256" spans="1:21" ht="32" x14ac:dyDescent="0.2">
      <c r="A256">
        <v>104</v>
      </c>
      <c r="B256" s="3" t="s">
        <v>106</v>
      </c>
      <c r="C256" s="3" t="s">
        <v>4215</v>
      </c>
      <c r="D256" s="6">
        <v>500</v>
      </c>
      <c r="E256" s="6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>ROUND(E256/D256*100,0)</f>
        <v>120</v>
      </c>
      <c r="P256" s="8">
        <f>IFERROR(ROUND(E256/L256,2),"No donations")</f>
        <v>60</v>
      </c>
      <c r="Q256" s="10" t="s">
        <v>8308</v>
      </c>
      <c r="R256" t="s">
        <v>8310</v>
      </c>
      <c r="S256" s="14">
        <f>(((J256/60)/60)/24)+DATE(1970,1,1)</f>
        <v>40612.695208333331</v>
      </c>
      <c r="T256" s="14">
        <f>(((I256/60)/60)/24)+DATE(1970,1,1)</f>
        <v>40636.041666666664</v>
      </c>
      <c r="U256">
        <f xml:space="preserve"> YEAR(S256)</f>
        <v>2011</v>
      </c>
    </row>
    <row r="257" spans="1:21" ht="48" x14ac:dyDescent="0.2">
      <c r="A257">
        <v>375</v>
      </c>
      <c r="B257" s="3" t="s">
        <v>376</v>
      </c>
      <c r="C257" s="3" t="s">
        <v>4485</v>
      </c>
      <c r="D257" s="6">
        <v>500</v>
      </c>
      <c r="E257" s="6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>ROUND(E257/D257*100,0)</f>
        <v>120</v>
      </c>
      <c r="P257" s="8">
        <f>IFERROR(ROUND(E257/L257,2),"No donations")</f>
        <v>42.86</v>
      </c>
      <c r="Q257" s="10" t="s">
        <v>8308</v>
      </c>
      <c r="R257" t="s">
        <v>8313</v>
      </c>
      <c r="S257" s="14">
        <f>(((J257/60)/60)/24)+DATE(1970,1,1)</f>
        <v>41657.985081018516</v>
      </c>
      <c r="T257" s="14">
        <f>(((I257/60)/60)/24)+DATE(1970,1,1)</f>
        <v>41699.720833333333</v>
      </c>
      <c r="U257">
        <f xml:space="preserve"> YEAR(S257)</f>
        <v>2014</v>
      </c>
    </row>
    <row r="258" spans="1:21" ht="48" x14ac:dyDescent="0.2">
      <c r="A258">
        <v>409</v>
      </c>
      <c r="B258" s="3" t="s">
        <v>410</v>
      </c>
      <c r="C258" s="3" t="s">
        <v>4519</v>
      </c>
      <c r="D258" s="6">
        <v>500</v>
      </c>
      <c r="E258" s="6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>ROUND(E258/D258*100,0)</f>
        <v>137</v>
      </c>
      <c r="P258" s="8">
        <f>IFERROR(ROUND(E258/L258,2),"No donations")</f>
        <v>45.6</v>
      </c>
      <c r="Q258" s="10" t="s">
        <v>8308</v>
      </c>
      <c r="R258" t="s">
        <v>8313</v>
      </c>
      <c r="S258" s="14">
        <f>(((J258/60)/60)/24)+DATE(1970,1,1)</f>
        <v>42543.862777777773</v>
      </c>
      <c r="T258" s="14">
        <f>(((I258/60)/60)/24)+DATE(1970,1,1)</f>
        <v>42573.862777777773</v>
      </c>
      <c r="U258">
        <f xml:space="preserve"> YEAR(S258)</f>
        <v>2016</v>
      </c>
    </row>
    <row r="259" spans="1:21" ht="48" x14ac:dyDescent="0.2">
      <c r="A259">
        <v>539</v>
      </c>
      <c r="B259" s="3" t="s">
        <v>540</v>
      </c>
      <c r="C259" s="3" t="s">
        <v>4649</v>
      </c>
      <c r="D259" s="6">
        <v>500</v>
      </c>
      <c r="E259" s="6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>
        <f>ROUND(E259/D259*100,0)</f>
        <v>101</v>
      </c>
      <c r="P259" s="8">
        <f>IFERROR(ROUND(E259/L259,2),"No donations")</f>
        <v>25.16</v>
      </c>
      <c r="Q259" s="10" t="s">
        <v>8315</v>
      </c>
      <c r="R259" t="s">
        <v>8316</v>
      </c>
      <c r="S259" s="14">
        <f>(((J259/60)/60)/24)+DATE(1970,1,1)</f>
        <v>42535.049849537041</v>
      </c>
      <c r="T259" s="14">
        <f>(((I259/60)/60)/24)+DATE(1970,1,1)</f>
        <v>42556.049849537041</v>
      </c>
      <c r="U259">
        <f xml:space="preserve"> YEAR(S259)</f>
        <v>2016</v>
      </c>
    </row>
    <row r="260" spans="1:21" ht="48" x14ac:dyDescent="0.2">
      <c r="A260">
        <v>785</v>
      </c>
      <c r="B260" s="3" t="s">
        <v>786</v>
      </c>
      <c r="C260" s="3" t="s">
        <v>4895</v>
      </c>
      <c r="D260" s="6">
        <v>500</v>
      </c>
      <c r="E260" s="6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>
        <f>ROUND(E260/D260*100,0)</f>
        <v>181</v>
      </c>
      <c r="P260" s="8">
        <f>IFERROR(ROUND(E260/L260,2),"No donations")</f>
        <v>31.14</v>
      </c>
      <c r="Q260" s="10" t="s">
        <v>8323</v>
      </c>
      <c r="R260" t="s">
        <v>8324</v>
      </c>
      <c r="S260" s="14">
        <f>(((J260/60)/60)/24)+DATE(1970,1,1)</f>
        <v>41303.593923611108</v>
      </c>
      <c r="T260" s="14">
        <f>(((I260/60)/60)/24)+DATE(1970,1,1)</f>
        <v>41333.593923611108</v>
      </c>
      <c r="U260">
        <f xml:space="preserve"> YEAR(S260)</f>
        <v>2013</v>
      </c>
    </row>
    <row r="261" spans="1:21" ht="48" x14ac:dyDescent="0.2">
      <c r="A261">
        <v>829</v>
      </c>
      <c r="B261" s="3" t="s">
        <v>830</v>
      </c>
      <c r="C261" s="3" t="s">
        <v>4939</v>
      </c>
      <c r="D261" s="6">
        <v>500</v>
      </c>
      <c r="E261" s="6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>
        <f>ROUND(E261/D261*100,0)</f>
        <v>104</v>
      </c>
      <c r="P261" s="8">
        <f>IFERROR(ROUND(E261/L261,2),"No donations")</f>
        <v>32.5</v>
      </c>
      <c r="Q261" s="10" t="s">
        <v>8323</v>
      </c>
      <c r="R261" t="s">
        <v>8324</v>
      </c>
      <c r="S261" s="14">
        <f>(((J261/60)/60)/24)+DATE(1970,1,1)</f>
        <v>42504.801388888889</v>
      </c>
      <c r="T261" s="14">
        <f>(((I261/60)/60)/24)+DATE(1970,1,1)</f>
        <v>42564.801388888889</v>
      </c>
      <c r="U261">
        <f xml:space="preserve"> YEAR(S261)</f>
        <v>2016</v>
      </c>
    </row>
    <row r="262" spans="1:21" ht="48" x14ac:dyDescent="0.2">
      <c r="A262">
        <v>1039</v>
      </c>
      <c r="B262" s="3" t="s">
        <v>1040</v>
      </c>
      <c r="C262" s="3" t="s">
        <v>5149</v>
      </c>
      <c r="D262" s="6">
        <v>500</v>
      </c>
      <c r="E262" s="6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>ROUND(E262/D262*100,0)</f>
        <v>128</v>
      </c>
      <c r="P262" s="8">
        <f>IFERROR(ROUND(E262/L262,2),"No donations")</f>
        <v>21.37</v>
      </c>
      <c r="Q262" s="10" t="s">
        <v>8323</v>
      </c>
      <c r="R262" t="s">
        <v>8328</v>
      </c>
      <c r="S262" s="14">
        <f>(((J262/60)/60)/24)+DATE(1970,1,1)</f>
        <v>42692.109328703707</v>
      </c>
      <c r="T262" s="14">
        <f>(((I262/60)/60)/24)+DATE(1970,1,1)</f>
        <v>42717.332638888889</v>
      </c>
      <c r="U262">
        <f xml:space="preserve"> YEAR(S262)</f>
        <v>2016</v>
      </c>
    </row>
    <row r="263" spans="1:21" ht="32" x14ac:dyDescent="0.2">
      <c r="A263">
        <v>1190</v>
      </c>
      <c r="B263" s="3" t="s">
        <v>1191</v>
      </c>
      <c r="C263" s="3" t="s">
        <v>5300</v>
      </c>
      <c r="D263" s="6">
        <v>500</v>
      </c>
      <c r="E263" s="6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>
        <f>ROUND(E263/D263*100,0)</f>
        <v>135</v>
      </c>
      <c r="P263" s="8">
        <f>IFERROR(ROUND(E263/L263,2),"No donations")</f>
        <v>51.92</v>
      </c>
      <c r="Q263" s="10" t="s">
        <v>8336</v>
      </c>
      <c r="R263" t="s">
        <v>8337</v>
      </c>
      <c r="S263" s="14">
        <f>(((J263/60)/60)/24)+DATE(1970,1,1)</f>
        <v>41852.665798611109</v>
      </c>
      <c r="T263" s="14">
        <f>(((I263/60)/60)/24)+DATE(1970,1,1)</f>
        <v>41882.665798611109</v>
      </c>
      <c r="U263">
        <f xml:space="preserve"> YEAR(S263)</f>
        <v>2014</v>
      </c>
    </row>
    <row r="264" spans="1:21" ht="48" x14ac:dyDescent="0.2">
      <c r="A264">
        <v>1294</v>
      </c>
      <c r="B264" s="3" t="s">
        <v>1295</v>
      </c>
      <c r="C264" s="3" t="s">
        <v>5404</v>
      </c>
      <c r="D264" s="6">
        <v>500</v>
      </c>
      <c r="E264" s="6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>
        <f>ROUND(E264/D264*100,0)</f>
        <v>122</v>
      </c>
      <c r="P264" s="8">
        <f>IFERROR(ROUND(E264/L264,2),"No donations")</f>
        <v>27.73</v>
      </c>
      <c r="Q264" s="10" t="s">
        <v>8315</v>
      </c>
      <c r="R264" t="s">
        <v>8316</v>
      </c>
      <c r="S264" s="14">
        <f>(((J264/60)/60)/24)+DATE(1970,1,1)</f>
        <v>42278.453668981485</v>
      </c>
      <c r="T264" s="14">
        <f>(((I264/60)/60)/24)+DATE(1970,1,1)</f>
        <v>42296.458333333328</v>
      </c>
      <c r="U264">
        <f xml:space="preserve"> YEAR(S264)</f>
        <v>2015</v>
      </c>
    </row>
    <row r="265" spans="1:21" ht="16" x14ac:dyDescent="0.2">
      <c r="A265">
        <v>1372</v>
      </c>
      <c r="B265" s="3" t="s">
        <v>1373</v>
      </c>
      <c r="C265" s="3" t="s">
        <v>5482</v>
      </c>
      <c r="D265" s="6">
        <v>500</v>
      </c>
      <c r="E265" s="6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>ROUND(E265/D265*100,0)</f>
        <v>124</v>
      </c>
      <c r="P265" s="8">
        <f>IFERROR(ROUND(E265/L265,2),"No donations")</f>
        <v>38.75</v>
      </c>
      <c r="Q265" s="10" t="s">
        <v>8323</v>
      </c>
      <c r="R265" t="s">
        <v>8324</v>
      </c>
      <c r="S265" s="14">
        <f>(((J265/60)/60)/24)+DATE(1970,1,1)</f>
        <v>41072.739953703705</v>
      </c>
      <c r="T265" s="14">
        <f>(((I265/60)/60)/24)+DATE(1970,1,1)</f>
        <v>41102.739953703705</v>
      </c>
      <c r="U265">
        <f xml:space="preserve"> YEAR(S265)</f>
        <v>2012</v>
      </c>
    </row>
    <row r="266" spans="1:21" ht="32" x14ac:dyDescent="0.2">
      <c r="A266">
        <v>1389</v>
      </c>
      <c r="B266" s="3" t="s">
        <v>1390</v>
      </c>
      <c r="C266" s="3" t="s">
        <v>5499</v>
      </c>
      <c r="D266" s="6">
        <v>500</v>
      </c>
      <c r="E266" s="6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>ROUND(E266/D266*100,0)</f>
        <v>145</v>
      </c>
      <c r="P266" s="8">
        <f>IFERROR(ROUND(E266/L266,2),"No donations")</f>
        <v>21.38</v>
      </c>
      <c r="Q266" s="10" t="s">
        <v>8323</v>
      </c>
      <c r="R266" t="s">
        <v>8324</v>
      </c>
      <c r="S266" s="14">
        <f>(((J266/60)/60)/24)+DATE(1970,1,1)</f>
        <v>42565.480983796297</v>
      </c>
      <c r="T266" s="14">
        <f>(((I266/60)/60)/24)+DATE(1970,1,1)</f>
        <v>42595.480983796297</v>
      </c>
      <c r="U266">
        <f xml:space="preserve"> YEAR(S266)</f>
        <v>2016</v>
      </c>
    </row>
    <row r="267" spans="1:21" ht="48" x14ac:dyDescent="0.2">
      <c r="A267">
        <v>1391</v>
      </c>
      <c r="B267" s="3" t="s">
        <v>1392</v>
      </c>
      <c r="C267" s="3" t="s">
        <v>5501</v>
      </c>
      <c r="D267" s="6">
        <v>500</v>
      </c>
      <c r="E267" s="6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>ROUND(E267/D267*100,0)</f>
        <v>110</v>
      </c>
      <c r="P267" s="8">
        <f>IFERROR(ROUND(E267/L267,2),"No donations")</f>
        <v>42.38</v>
      </c>
      <c r="Q267" s="10" t="s">
        <v>8323</v>
      </c>
      <c r="R267" t="s">
        <v>8324</v>
      </c>
      <c r="S267" s="14">
        <f>(((J267/60)/60)/24)+DATE(1970,1,1)</f>
        <v>42193.650671296295</v>
      </c>
      <c r="T267" s="14">
        <f>(((I267/60)/60)/24)+DATE(1970,1,1)</f>
        <v>42238.207638888889</v>
      </c>
      <c r="U267">
        <f xml:space="preserve"> YEAR(S267)</f>
        <v>2015</v>
      </c>
    </row>
    <row r="268" spans="1:21" ht="32" x14ac:dyDescent="0.2">
      <c r="A268">
        <v>1612</v>
      </c>
      <c r="B268" s="3" t="s">
        <v>1613</v>
      </c>
      <c r="C268" s="3" t="s">
        <v>5722</v>
      </c>
      <c r="D268" s="6">
        <v>500</v>
      </c>
      <c r="E268" s="6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>ROUND(E268/D268*100,0)</f>
        <v>110</v>
      </c>
      <c r="P268" s="8">
        <f>IFERROR(ROUND(E268/L268,2),"No donations")</f>
        <v>50</v>
      </c>
      <c r="Q268" s="10" t="s">
        <v>8323</v>
      </c>
      <c r="R268" t="s">
        <v>8324</v>
      </c>
      <c r="S268" s="14">
        <f>(((J268/60)/60)/24)+DATE(1970,1,1)</f>
        <v>41246.874814814815</v>
      </c>
      <c r="T268" s="14">
        <f>(((I268/60)/60)/24)+DATE(1970,1,1)</f>
        <v>41276.874814814815</v>
      </c>
      <c r="U268">
        <f xml:space="preserve"> YEAR(S268)</f>
        <v>2012</v>
      </c>
    </row>
    <row r="269" spans="1:21" ht="48" x14ac:dyDescent="0.2">
      <c r="A269">
        <v>1637</v>
      </c>
      <c r="B269" s="3" t="s">
        <v>1638</v>
      </c>
      <c r="C269" s="3" t="s">
        <v>5747</v>
      </c>
      <c r="D269" s="6">
        <v>500</v>
      </c>
      <c r="E269" s="6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>ROUND(E269/D269*100,0)</f>
        <v>104</v>
      </c>
      <c r="P269" s="8">
        <f>IFERROR(ROUND(E269/L269,2),"No donations")</f>
        <v>34.6</v>
      </c>
      <c r="Q269" s="10" t="s">
        <v>8323</v>
      </c>
      <c r="R269" t="s">
        <v>8324</v>
      </c>
      <c r="S269" s="14">
        <f>(((J269/60)/60)/24)+DATE(1970,1,1)</f>
        <v>40122.751620370371</v>
      </c>
      <c r="T269" s="14">
        <f>(((I269/60)/60)/24)+DATE(1970,1,1)</f>
        <v>40178.98541666667</v>
      </c>
      <c r="U269">
        <f xml:space="preserve"> YEAR(S269)</f>
        <v>2009</v>
      </c>
    </row>
    <row r="270" spans="1:21" ht="48" x14ac:dyDescent="0.2">
      <c r="A270">
        <v>1659</v>
      </c>
      <c r="B270" s="3" t="s">
        <v>1660</v>
      </c>
      <c r="C270" s="3" t="s">
        <v>5769</v>
      </c>
      <c r="D270" s="6">
        <v>500</v>
      </c>
      <c r="E270" s="6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>
        <f>ROUND(E270/D270*100,0)</f>
        <v>113</v>
      </c>
      <c r="P270" s="8">
        <f>IFERROR(ROUND(E270/L270,2),"No donations")</f>
        <v>12.53</v>
      </c>
      <c r="Q270" s="10" t="s">
        <v>8323</v>
      </c>
      <c r="R270" t="s">
        <v>8344</v>
      </c>
      <c r="S270" s="14">
        <f>(((J270/60)/60)/24)+DATE(1970,1,1)</f>
        <v>41596.913437499999</v>
      </c>
      <c r="T270" s="14">
        <f>(((I270/60)/60)/24)+DATE(1970,1,1)</f>
        <v>41625.5</v>
      </c>
      <c r="U270">
        <f xml:space="preserve"> YEAR(S270)</f>
        <v>2013</v>
      </c>
    </row>
    <row r="271" spans="1:21" ht="64" x14ac:dyDescent="0.2">
      <c r="A271">
        <v>1835</v>
      </c>
      <c r="B271" s="3" t="s">
        <v>1836</v>
      </c>
      <c r="C271" s="3" t="s">
        <v>5945</v>
      </c>
      <c r="D271" s="6">
        <v>500</v>
      </c>
      <c r="E271" s="6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>
        <f>ROUND(E271/D271*100,0)</f>
        <v>104</v>
      </c>
      <c r="P271" s="8">
        <f>IFERROR(ROUND(E271/L271,2),"No donations")</f>
        <v>47.27</v>
      </c>
      <c r="Q271" s="10" t="s">
        <v>8323</v>
      </c>
      <c r="R271" t="s">
        <v>8324</v>
      </c>
      <c r="S271" s="14">
        <f>(((J271/60)/60)/24)+DATE(1970,1,1)</f>
        <v>42430.702210648145</v>
      </c>
      <c r="T271" s="14">
        <f>(((I271/60)/60)/24)+DATE(1970,1,1)</f>
        <v>42460.660543981481</v>
      </c>
      <c r="U271">
        <f xml:space="preserve"> YEAR(S271)</f>
        <v>2016</v>
      </c>
    </row>
    <row r="272" spans="1:21" ht="32" x14ac:dyDescent="0.2">
      <c r="A272">
        <v>1892</v>
      </c>
      <c r="B272" s="3" t="s">
        <v>1893</v>
      </c>
      <c r="C272" s="3" t="s">
        <v>6002</v>
      </c>
      <c r="D272" s="6">
        <v>500</v>
      </c>
      <c r="E272" s="6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>
        <f>ROUND(E272/D272*100,0)</f>
        <v>137</v>
      </c>
      <c r="P272" s="8">
        <f>IFERROR(ROUND(E272/L272,2),"No donations")</f>
        <v>26.27</v>
      </c>
      <c r="Q272" s="10" t="s">
        <v>8323</v>
      </c>
      <c r="R272" t="s">
        <v>8327</v>
      </c>
      <c r="S272" s="14">
        <f>(((J272/60)/60)/24)+DATE(1970,1,1)</f>
        <v>40671.637511574074</v>
      </c>
      <c r="T272" s="14">
        <f>(((I272/60)/60)/24)+DATE(1970,1,1)</f>
        <v>40701.637511574074</v>
      </c>
      <c r="U272">
        <f xml:space="preserve"> YEAR(S272)</f>
        <v>2011</v>
      </c>
    </row>
    <row r="273" spans="1:21" ht="64" x14ac:dyDescent="0.2">
      <c r="A273">
        <v>2003</v>
      </c>
      <c r="B273" s="3" t="s">
        <v>2004</v>
      </c>
      <c r="C273" s="3" t="s">
        <v>6113</v>
      </c>
      <c r="D273" s="6">
        <v>500</v>
      </c>
      <c r="E273" s="6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>
        <f>ROUND(E273/D273*100,0)</f>
        <v>312</v>
      </c>
      <c r="P273" s="8">
        <f>IFERROR(ROUND(E273/L273,2),"No donations")</f>
        <v>91.76</v>
      </c>
      <c r="Q273" s="10" t="s">
        <v>8317</v>
      </c>
      <c r="R273" t="s">
        <v>8347</v>
      </c>
      <c r="S273" s="14">
        <f>(((J273/60)/60)/24)+DATE(1970,1,1)</f>
        <v>40347.125601851854</v>
      </c>
      <c r="T273" s="14">
        <f>(((I273/60)/60)/24)+DATE(1970,1,1)</f>
        <v>40361.958333333336</v>
      </c>
      <c r="U273">
        <f xml:space="preserve"> YEAR(S273)</f>
        <v>2010</v>
      </c>
    </row>
    <row r="274" spans="1:21" ht="32" x14ac:dyDescent="0.2">
      <c r="A274">
        <v>2209</v>
      </c>
      <c r="B274" s="3" t="s">
        <v>2210</v>
      </c>
      <c r="C274" s="3" t="s">
        <v>6319</v>
      </c>
      <c r="D274" s="6">
        <v>500</v>
      </c>
      <c r="E274" s="6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>
        <f>ROUND(E274/D274*100,0)</f>
        <v>151</v>
      </c>
      <c r="P274" s="8">
        <f>IFERROR(ROUND(E274/L274,2),"No donations")</f>
        <v>50.27</v>
      </c>
      <c r="Q274" s="10" t="s">
        <v>8323</v>
      </c>
      <c r="R274" t="s">
        <v>8328</v>
      </c>
      <c r="S274" s="14">
        <f>(((J274/60)/60)/24)+DATE(1970,1,1)</f>
        <v>41732.479675925926</v>
      </c>
      <c r="T274" s="14">
        <f>(((I274/60)/60)/24)+DATE(1970,1,1)</f>
        <v>41743.958333333336</v>
      </c>
      <c r="U274">
        <f xml:space="preserve"> YEAR(S274)</f>
        <v>2014</v>
      </c>
    </row>
    <row r="275" spans="1:21" ht="48" x14ac:dyDescent="0.2">
      <c r="A275">
        <v>2222</v>
      </c>
      <c r="B275" s="3" t="s">
        <v>2223</v>
      </c>
      <c r="C275" s="3" t="s">
        <v>6332</v>
      </c>
      <c r="D275" s="6">
        <v>500</v>
      </c>
      <c r="E275" s="6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>
        <f>ROUND(E275/D275*100,0)</f>
        <v>163</v>
      </c>
      <c r="P275" s="8">
        <f>IFERROR(ROUND(E275/L275,2),"No donations")</f>
        <v>27.1</v>
      </c>
      <c r="Q275" s="10" t="s">
        <v>8331</v>
      </c>
      <c r="R275" t="s">
        <v>8349</v>
      </c>
      <c r="S275" s="14">
        <f>(((J275/60)/60)/24)+DATE(1970,1,1)</f>
        <v>40906.787581018521</v>
      </c>
      <c r="T275" s="14">
        <f>(((I275/60)/60)/24)+DATE(1970,1,1)</f>
        <v>40936.787581018521</v>
      </c>
      <c r="U275">
        <f xml:space="preserve"> YEAR(S275)</f>
        <v>2011</v>
      </c>
    </row>
    <row r="276" spans="1:21" ht="32" x14ac:dyDescent="0.2">
      <c r="A276">
        <v>2254</v>
      </c>
      <c r="B276" s="3" t="s">
        <v>2255</v>
      </c>
      <c r="C276" s="3" t="s">
        <v>6364</v>
      </c>
      <c r="D276" s="6">
        <v>500</v>
      </c>
      <c r="E276" s="6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>
        <f>ROUND(E276/D276*100,0)</f>
        <v>460</v>
      </c>
      <c r="P276" s="8">
        <f>IFERROR(ROUND(E276/L276,2),"No donations")</f>
        <v>11.67</v>
      </c>
      <c r="Q276" s="10" t="s">
        <v>8331</v>
      </c>
      <c r="R276" t="s">
        <v>8349</v>
      </c>
      <c r="S276" s="14">
        <f>(((J276/60)/60)/24)+DATE(1970,1,1)</f>
        <v>42752.647777777776</v>
      </c>
      <c r="T276" s="14">
        <f>(((I276/60)/60)/24)+DATE(1970,1,1)</f>
        <v>42759.647777777776</v>
      </c>
      <c r="U276">
        <f xml:space="preserve"> YEAR(S276)</f>
        <v>2017</v>
      </c>
    </row>
    <row r="277" spans="1:21" ht="48" x14ac:dyDescent="0.2">
      <c r="A277">
        <v>2471</v>
      </c>
      <c r="B277" s="3" t="s">
        <v>2472</v>
      </c>
      <c r="C277" s="3" t="s">
        <v>6581</v>
      </c>
      <c r="D277" s="6">
        <v>500</v>
      </c>
      <c r="E277" s="6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>
        <f>ROUND(E277/D277*100,0)</f>
        <v>128</v>
      </c>
      <c r="P277" s="8">
        <f>IFERROR(ROUND(E277/L277,2),"No donations")</f>
        <v>37.65</v>
      </c>
      <c r="Q277" s="10" t="s">
        <v>8323</v>
      </c>
      <c r="R277" t="s">
        <v>8327</v>
      </c>
      <c r="S277" s="14">
        <f>(((J277/60)/60)/24)+DATE(1970,1,1)</f>
        <v>40893.992962962962</v>
      </c>
      <c r="T277" s="14">
        <f>(((I277/60)/60)/24)+DATE(1970,1,1)</f>
        <v>40933.992962962962</v>
      </c>
      <c r="U277">
        <f xml:space="preserve"> YEAR(S277)</f>
        <v>2011</v>
      </c>
    </row>
    <row r="278" spans="1:21" ht="48" x14ac:dyDescent="0.2">
      <c r="A278">
        <v>2490</v>
      </c>
      <c r="B278" s="3" t="s">
        <v>2490</v>
      </c>
      <c r="C278" s="3" t="s">
        <v>6600</v>
      </c>
      <c r="D278" s="6">
        <v>500</v>
      </c>
      <c r="E278" s="6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>
        <f>ROUND(E278/D278*100,0)</f>
        <v>121</v>
      </c>
      <c r="P278" s="8">
        <f>IFERROR(ROUND(E278/L278,2),"No donations")</f>
        <v>37.94</v>
      </c>
      <c r="Q278" s="10" t="s">
        <v>8323</v>
      </c>
      <c r="R278" t="s">
        <v>8327</v>
      </c>
      <c r="S278" s="14">
        <f>(((J278/60)/60)/24)+DATE(1970,1,1)</f>
        <v>41023.227731481478</v>
      </c>
      <c r="T278" s="14">
        <f>(((I278/60)/60)/24)+DATE(1970,1,1)</f>
        <v>41083.227731481478</v>
      </c>
      <c r="U278">
        <f xml:space="preserve"> YEAR(S278)</f>
        <v>2012</v>
      </c>
    </row>
    <row r="279" spans="1:21" ht="48" x14ac:dyDescent="0.2">
      <c r="A279">
        <v>2491</v>
      </c>
      <c r="B279" s="3" t="s">
        <v>2491</v>
      </c>
      <c r="C279" s="3" t="s">
        <v>6601</v>
      </c>
      <c r="D279" s="6">
        <v>500</v>
      </c>
      <c r="E279" s="6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>
        <f>ROUND(E279/D279*100,0)</f>
        <v>103</v>
      </c>
      <c r="P279" s="8">
        <f>IFERROR(ROUND(E279/L279,2),"No donations")</f>
        <v>51.6</v>
      </c>
      <c r="Q279" s="10" t="s">
        <v>8323</v>
      </c>
      <c r="R279" t="s">
        <v>8327</v>
      </c>
      <c r="S279" s="14">
        <f>(((J279/60)/60)/24)+DATE(1970,1,1)</f>
        <v>40542.839282407411</v>
      </c>
      <c r="T279" s="14">
        <f>(((I279/60)/60)/24)+DATE(1970,1,1)</f>
        <v>40559.07708333333</v>
      </c>
      <c r="U279">
        <f xml:space="preserve"> YEAR(S279)</f>
        <v>2010</v>
      </c>
    </row>
    <row r="280" spans="1:21" ht="48" x14ac:dyDescent="0.2">
      <c r="A280">
        <v>2601</v>
      </c>
      <c r="B280" s="3" t="s">
        <v>2601</v>
      </c>
      <c r="C280" s="3" t="s">
        <v>6711</v>
      </c>
      <c r="D280" s="6">
        <v>500</v>
      </c>
      <c r="E280" s="6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>
        <f>ROUND(E280/D280*100,0)</f>
        <v>661</v>
      </c>
      <c r="P280" s="8">
        <f>IFERROR(ROUND(E280/L280,2),"No donations")</f>
        <v>21.9</v>
      </c>
      <c r="Q280" s="10" t="s">
        <v>8317</v>
      </c>
      <c r="R280" t="s">
        <v>8353</v>
      </c>
      <c r="S280" s="14">
        <f>(((J280/60)/60)/24)+DATE(1970,1,1)</f>
        <v>41150.902187499996</v>
      </c>
      <c r="T280" s="14">
        <f>(((I280/60)/60)/24)+DATE(1970,1,1)</f>
        <v>41165.165972222225</v>
      </c>
      <c r="U280">
        <f xml:space="preserve"> YEAR(S280)</f>
        <v>2012</v>
      </c>
    </row>
    <row r="281" spans="1:21" ht="48" x14ac:dyDescent="0.2">
      <c r="A281">
        <v>2617</v>
      </c>
      <c r="B281" s="3" t="s">
        <v>2617</v>
      </c>
      <c r="C281" s="3" t="s">
        <v>6727</v>
      </c>
      <c r="D281" s="6">
        <v>500</v>
      </c>
      <c r="E281" s="6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>
        <f>ROUND(E281/D281*100,0)</f>
        <v>878</v>
      </c>
      <c r="P281" s="8">
        <f>IFERROR(ROUND(E281/L281,2),"No donations")</f>
        <v>27.6</v>
      </c>
      <c r="Q281" s="10" t="s">
        <v>8317</v>
      </c>
      <c r="R281" t="s">
        <v>8353</v>
      </c>
      <c r="S281" s="14">
        <f>(((J281/60)/60)/24)+DATE(1970,1,1)</f>
        <v>41902.874432870369</v>
      </c>
      <c r="T281" s="14">
        <f>(((I281/60)/60)/24)+DATE(1970,1,1)</f>
        <v>41932.874432870369</v>
      </c>
      <c r="U281">
        <f xml:space="preserve"> YEAR(S281)</f>
        <v>2014</v>
      </c>
    </row>
    <row r="282" spans="1:21" ht="32" x14ac:dyDescent="0.2">
      <c r="A282">
        <v>2637</v>
      </c>
      <c r="B282" s="3" t="s">
        <v>2637</v>
      </c>
      <c r="C282" s="3" t="s">
        <v>6747</v>
      </c>
      <c r="D282" s="6">
        <v>500</v>
      </c>
      <c r="E282" s="6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>
        <f>ROUND(E282/D282*100,0)</f>
        <v>166</v>
      </c>
      <c r="P282" s="8">
        <f>IFERROR(ROUND(E282/L282,2),"No donations")</f>
        <v>31.96</v>
      </c>
      <c r="Q282" s="10" t="s">
        <v>8317</v>
      </c>
      <c r="R282" t="s">
        <v>8353</v>
      </c>
      <c r="S282" s="14">
        <f>(((J282/60)/60)/24)+DATE(1970,1,1)</f>
        <v>42639.549479166672</v>
      </c>
      <c r="T282" s="14">
        <f>(((I282/60)/60)/24)+DATE(1970,1,1)</f>
        <v>42655.549479166672</v>
      </c>
      <c r="U282">
        <f xml:space="preserve"> YEAR(S282)</f>
        <v>2016</v>
      </c>
    </row>
    <row r="283" spans="1:21" ht="48" x14ac:dyDescent="0.2">
      <c r="A283">
        <v>2801</v>
      </c>
      <c r="B283" s="3" t="s">
        <v>2801</v>
      </c>
      <c r="C283" s="3" t="s">
        <v>6911</v>
      </c>
      <c r="D283" s="6">
        <v>500</v>
      </c>
      <c r="E283" s="6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>
        <f>ROUND(E283/D283*100,0)</f>
        <v>133</v>
      </c>
      <c r="P283" s="8">
        <f>IFERROR(ROUND(E283/L283,2),"No donations")</f>
        <v>51.23</v>
      </c>
      <c r="Q283" s="10" t="s">
        <v>8315</v>
      </c>
      <c r="R283" t="s">
        <v>8316</v>
      </c>
      <c r="S283" s="14">
        <f>(((J283/60)/60)/24)+DATE(1970,1,1)</f>
        <v>41900.243159722224</v>
      </c>
      <c r="T283" s="14">
        <f>(((I283/60)/60)/24)+DATE(1970,1,1)</f>
        <v>41922.458333333336</v>
      </c>
      <c r="U283">
        <f xml:space="preserve"> YEAR(S283)</f>
        <v>2014</v>
      </c>
    </row>
    <row r="284" spans="1:21" ht="48" x14ac:dyDescent="0.2">
      <c r="A284">
        <v>2922</v>
      </c>
      <c r="B284" s="3" t="s">
        <v>2922</v>
      </c>
      <c r="C284" s="3" t="s">
        <v>7032</v>
      </c>
      <c r="D284" s="6">
        <v>500</v>
      </c>
      <c r="E284" s="6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>
        <f>ROUND(E284/D284*100,0)</f>
        <v>100</v>
      </c>
      <c r="P284" s="8">
        <f>IFERROR(ROUND(E284/L284,2),"No donations")</f>
        <v>83.33</v>
      </c>
      <c r="Q284" s="10" t="s">
        <v>8315</v>
      </c>
      <c r="R284" t="s">
        <v>8357</v>
      </c>
      <c r="S284" s="14">
        <f>(((J284/60)/60)/24)+DATE(1970,1,1)</f>
        <v>42097.874155092592</v>
      </c>
      <c r="T284" s="14">
        <f>(((I284/60)/60)/24)+DATE(1970,1,1)</f>
        <v>42142.874155092592</v>
      </c>
      <c r="U284">
        <f xml:space="preserve"> YEAR(S284)</f>
        <v>2015</v>
      </c>
    </row>
    <row r="285" spans="1:21" ht="48" x14ac:dyDescent="0.2">
      <c r="A285">
        <v>3000</v>
      </c>
      <c r="B285" s="3" t="s">
        <v>3000</v>
      </c>
      <c r="C285" s="3" t="s">
        <v>7110</v>
      </c>
      <c r="D285" s="6">
        <v>500</v>
      </c>
      <c r="E285" s="6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>
        <f>ROUND(E285/D285*100,0)</f>
        <v>100</v>
      </c>
      <c r="P285" s="8">
        <f>IFERROR(ROUND(E285/L285,2),"No donations")</f>
        <v>62.5</v>
      </c>
      <c r="Q285" s="10" t="s">
        <v>8315</v>
      </c>
      <c r="R285" t="s">
        <v>8355</v>
      </c>
      <c r="S285" s="14">
        <f>(((J285/60)/60)/24)+DATE(1970,1,1)</f>
        <v>42752.827199074076</v>
      </c>
      <c r="T285" s="14">
        <f>(((I285/60)/60)/24)+DATE(1970,1,1)</f>
        <v>42766.75</v>
      </c>
      <c r="U285">
        <f xml:space="preserve"> YEAR(S285)</f>
        <v>2017</v>
      </c>
    </row>
    <row r="286" spans="1:21" ht="64" x14ac:dyDescent="0.2">
      <c r="A286">
        <v>3037</v>
      </c>
      <c r="B286" s="3" t="s">
        <v>3037</v>
      </c>
      <c r="C286" s="3" t="s">
        <v>7147</v>
      </c>
      <c r="D286" s="6">
        <v>500</v>
      </c>
      <c r="E286" s="6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>
        <f>ROUND(E286/D286*100,0)</f>
        <v>213</v>
      </c>
      <c r="P286" s="8">
        <f>IFERROR(ROUND(E286/L286,2),"No donations")</f>
        <v>33.31</v>
      </c>
      <c r="Q286" s="10" t="s">
        <v>8315</v>
      </c>
      <c r="R286" t="s">
        <v>8355</v>
      </c>
      <c r="S286" s="14">
        <f>(((J286/60)/60)/24)+DATE(1970,1,1)</f>
        <v>40378.893206018518</v>
      </c>
      <c r="T286" s="14">
        <f>(((I286/60)/60)/24)+DATE(1970,1,1)</f>
        <v>40453.207638888889</v>
      </c>
      <c r="U286">
        <f xml:space="preserve"> YEAR(S286)</f>
        <v>2010</v>
      </c>
    </row>
    <row r="287" spans="1:21" ht="48" x14ac:dyDescent="0.2">
      <c r="A287">
        <v>3047</v>
      </c>
      <c r="B287" s="3" t="s">
        <v>3047</v>
      </c>
      <c r="C287" s="3" t="s">
        <v>7157</v>
      </c>
      <c r="D287" s="6">
        <v>500</v>
      </c>
      <c r="E287" s="6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>
        <f>ROUND(E287/D287*100,0)</f>
        <v>149</v>
      </c>
      <c r="P287" s="8">
        <f>IFERROR(ROUND(E287/L287,2),"No donations")</f>
        <v>37.25</v>
      </c>
      <c r="Q287" s="10" t="s">
        <v>8315</v>
      </c>
      <c r="R287" t="s">
        <v>8355</v>
      </c>
      <c r="S287" s="14">
        <f>(((J287/60)/60)/24)+DATE(1970,1,1)</f>
        <v>42443.989050925928</v>
      </c>
      <c r="T287" s="14">
        <f>(((I287/60)/60)/24)+DATE(1970,1,1)</f>
        <v>42487.552777777775</v>
      </c>
      <c r="U287">
        <f xml:space="preserve"> YEAR(S287)</f>
        <v>2016</v>
      </c>
    </row>
    <row r="288" spans="1:21" ht="48" x14ac:dyDescent="0.2">
      <c r="A288">
        <v>3181</v>
      </c>
      <c r="B288" s="3" t="s">
        <v>3181</v>
      </c>
      <c r="C288" s="3" t="s">
        <v>7291</v>
      </c>
      <c r="D288" s="6">
        <v>500</v>
      </c>
      <c r="E288" s="6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>
        <f>ROUND(E288/D288*100,0)</f>
        <v>109</v>
      </c>
      <c r="P288" s="8">
        <f>IFERROR(ROUND(E288/L288,2),"No donations")</f>
        <v>36.33</v>
      </c>
      <c r="Q288" s="10" t="s">
        <v>8315</v>
      </c>
      <c r="R288" t="s">
        <v>8316</v>
      </c>
      <c r="S288" s="14">
        <f>(((J288/60)/60)/24)+DATE(1970,1,1)</f>
        <v>41779.310034722221</v>
      </c>
      <c r="T288" s="14">
        <f>(((I288/60)/60)/24)+DATE(1970,1,1)</f>
        <v>41805.666666666664</v>
      </c>
      <c r="U288">
        <f xml:space="preserve"> YEAR(S288)</f>
        <v>2014</v>
      </c>
    </row>
    <row r="289" spans="1:21" ht="48" x14ac:dyDescent="0.2">
      <c r="A289">
        <v>3289</v>
      </c>
      <c r="B289" s="3" t="s">
        <v>3289</v>
      </c>
      <c r="C289" s="3" t="s">
        <v>7399</v>
      </c>
      <c r="D289" s="6">
        <v>500</v>
      </c>
      <c r="E289" s="6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>
        <f>ROUND(E289/D289*100,0)</f>
        <v>133</v>
      </c>
      <c r="P289" s="8">
        <f>IFERROR(ROUND(E289/L289,2),"No donations")</f>
        <v>26.61</v>
      </c>
      <c r="Q289" s="10" t="s">
        <v>8315</v>
      </c>
      <c r="R289" t="s">
        <v>8316</v>
      </c>
      <c r="S289" s="14">
        <f>(((J289/60)/60)/24)+DATE(1970,1,1)</f>
        <v>42758.368078703701</v>
      </c>
      <c r="T289" s="14">
        <f>(((I289/60)/60)/24)+DATE(1970,1,1)</f>
        <v>42786.368078703701</v>
      </c>
      <c r="U289">
        <f xml:space="preserve"> YEAR(S289)</f>
        <v>2017</v>
      </c>
    </row>
    <row r="290" spans="1:21" ht="48" x14ac:dyDescent="0.2">
      <c r="A290">
        <v>3291</v>
      </c>
      <c r="B290" s="3" t="s">
        <v>3291</v>
      </c>
      <c r="C290" s="3" t="s">
        <v>7401</v>
      </c>
      <c r="D290" s="6">
        <v>500</v>
      </c>
      <c r="E290" s="6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>
        <f>ROUND(E290/D290*100,0)</f>
        <v>114</v>
      </c>
      <c r="P290" s="8">
        <f>IFERROR(ROUND(E290/L290,2),"No donations")</f>
        <v>40.71</v>
      </c>
      <c r="Q290" s="10" t="s">
        <v>8315</v>
      </c>
      <c r="R290" t="s">
        <v>8316</v>
      </c>
      <c r="S290" s="14">
        <f>(((J290/60)/60)/24)+DATE(1970,1,1)</f>
        <v>42232.702546296292</v>
      </c>
      <c r="T290" s="14">
        <f>(((I290/60)/60)/24)+DATE(1970,1,1)</f>
        <v>42264.165972222225</v>
      </c>
      <c r="U290">
        <f xml:space="preserve"> YEAR(S290)</f>
        <v>2015</v>
      </c>
    </row>
    <row r="291" spans="1:21" ht="48" x14ac:dyDescent="0.2">
      <c r="A291">
        <v>3319</v>
      </c>
      <c r="B291" s="3" t="s">
        <v>3319</v>
      </c>
      <c r="C291" s="3" t="s">
        <v>7429</v>
      </c>
      <c r="D291" s="6">
        <v>500</v>
      </c>
      <c r="E291" s="6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>
        <f>ROUND(E291/D291*100,0)</f>
        <v>108</v>
      </c>
      <c r="P291" s="8">
        <f>IFERROR(ROUND(E291/L291,2),"No donations")</f>
        <v>33.75</v>
      </c>
      <c r="Q291" s="10" t="s">
        <v>8315</v>
      </c>
      <c r="R291" t="s">
        <v>8316</v>
      </c>
      <c r="S291" s="14">
        <f>(((J291/60)/60)/24)+DATE(1970,1,1)</f>
        <v>41990.585486111115</v>
      </c>
      <c r="T291" s="14">
        <f>(((I291/60)/60)/24)+DATE(1970,1,1)</f>
        <v>42035.585486111115</v>
      </c>
      <c r="U291">
        <f xml:space="preserve"> YEAR(S291)</f>
        <v>2014</v>
      </c>
    </row>
    <row r="292" spans="1:21" ht="48" x14ac:dyDescent="0.2">
      <c r="A292">
        <v>3321</v>
      </c>
      <c r="B292" s="3" t="s">
        <v>3321</v>
      </c>
      <c r="C292" s="3" t="s">
        <v>7431</v>
      </c>
      <c r="D292" s="6">
        <v>500</v>
      </c>
      <c r="E292" s="6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107</v>
      </c>
      <c r="P292" s="8">
        <f>IFERROR(ROUND(E292/L292,2),"No donations")</f>
        <v>35.799999999999997</v>
      </c>
      <c r="Q292" s="10" t="s">
        <v>8315</v>
      </c>
      <c r="R292" t="s">
        <v>8316</v>
      </c>
      <c r="S292" s="14">
        <f>(((J292/60)/60)/24)+DATE(1970,1,1)</f>
        <v>41914.100289351853</v>
      </c>
      <c r="T292" s="14">
        <f>(((I292/60)/60)/24)+DATE(1970,1,1)</f>
        <v>41928.165972222225</v>
      </c>
      <c r="U292">
        <f xml:space="preserve"> YEAR(S292)</f>
        <v>2014</v>
      </c>
    </row>
    <row r="293" spans="1:21" ht="48" x14ac:dyDescent="0.2">
      <c r="A293">
        <v>3345</v>
      </c>
      <c r="B293" s="3" t="s">
        <v>3345</v>
      </c>
      <c r="C293" s="3" t="s">
        <v>7455</v>
      </c>
      <c r="D293" s="6">
        <v>500</v>
      </c>
      <c r="E293" s="6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>
        <f>ROUND(E293/D293*100,0)</f>
        <v>130</v>
      </c>
      <c r="P293" s="8">
        <f>IFERROR(ROUND(E293/L293,2),"No donations")</f>
        <v>50</v>
      </c>
      <c r="Q293" s="10" t="s">
        <v>8315</v>
      </c>
      <c r="R293" t="s">
        <v>8316</v>
      </c>
      <c r="S293" s="14">
        <f>(((J293/60)/60)/24)+DATE(1970,1,1)</f>
        <v>42053.106111111112</v>
      </c>
      <c r="T293" s="14">
        <f>(((I293/60)/60)/24)+DATE(1970,1,1)</f>
        <v>42112.025694444441</v>
      </c>
      <c r="U293">
        <f xml:space="preserve"> YEAR(S293)</f>
        <v>2015</v>
      </c>
    </row>
    <row r="294" spans="1:21" ht="48" x14ac:dyDescent="0.2">
      <c r="A294">
        <v>3353</v>
      </c>
      <c r="B294" s="3" t="s">
        <v>3352</v>
      </c>
      <c r="C294" s="3" t="s">
        <v>7463</v>
      </c>
      <c r="D294" s="6">
        <v>500</v>
      </c>
      <c r="E294" s="6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>
        <f>ROUND(E294/D294*100,0)</f>
        <v>315</v>
      </c>
      <c r="P294" s="8">
        <f>IFERROR(ROUND(E294/L294,2),"No donations")</f>
        <v>35.799999999999997</v>
      </c>
      <c r="Q294" s="10" t="s">
        <v>8315</v>
      </c>
      <c r="R294" t="s">
        <v>8316</v>
      </c>
      <c r="S294" s="14">
        <f>(((J294/60)/60)/24)+DATE(1970,1,1)</f>
        <v>42479.432291666672</v>
      </c>
      <c r="T294" s="14">
        <f>(((I294/60)/60)/24)+DATE(1970,1,1)</f>
        <v>42492.958333333328</v>
      </c>
      <c r="U294">
        <f xml:space="preserve"> YEAR(S294)</f>
        <v>2016</v>
      </c>
    </row>
    <row r="295" spans="1:21" ht="48" x14ac:dyDescent="0.2">
      <c r="A295">
        <v>3362</v>
      </c>
      <c r="B295" s="3" t="s">
        <v>3361</v>
      </c>
      <c r="C295" s="3" t="s">
        <v>7472</v>
      </c>
      <c r="D295" s="6">
        <v>500</v>
      </c>
      <c r="E295" s="6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>
        <f>ROUND(E295/D295*100,0)</f>
        <v>218</v>
      </c>
      <c r="P295" s="8">
        <f>IFERROR(ROUND(E295/L295,2),"No donations")</f>
        <v>54.5</v>
      </c>
      <c r="Q295" s="10" t="s">
        <v>8315</v>
      </c>
      <c r="R295" t="s">
        <v>8316</v>
      </c>
      <c r="S295" s="14">
        <f>(((J295/60)/60)/24)+DATE(1970,1,1)</f>
        <v>42056.091631944444</v>
      </c>
      <c r="T295" s="14">
        <f>(((I295/60)/60)/24)+DATE(1970,1,1)</f>
        <v>42070.204861111109</v>
      </c>
      <c r="U295">
        <f xml:space="preserve"> YEAR(S295)</f>
        <v>2015</v>
      </c>
    </row>
    <row r="296" spans="1:21" ht="48" x14ac:dyDescent="0.2">
      <c r="A296">
        <v>3366</v>
      </c>
      <c r="B296" s="3" t="s">
        <v>3365</v>
      </c>
      <c r="C296" s="3" t="s">
        <v>7476</v>
      </c>
      <c r="D296" s="6">
        <v>500</v>
      </c>
      <c r="E296" s="6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>
        <f>ROUND(E296/D296*100,0)</f>
        <v>221</v>
      </c>
      <c r="P296" s="8">
        <f>IFERROR(ROUND(E296/L296,2),"No donations")</f>
        <v>61.39</v>
      </c>
      <c r="Q296" s="10" t="s">
        <v>8315</v>
      </c>
      <c r="R296" t="s">
        <v>8316</v>
      </c>
      <c r="S296" s="14">
        <f>(((J296/60)/60)/24)+DATE(1970,1,1)</f>
        <v>42107.067557870367</v>
      </c>
      <c r="T296" s="14">
        <f>(((I296/60)/60)/24)+DATE(1970,1,1)</f>
        <v>42137.067557870367</v>
      </c>
      <c r="U296">
        <f xml:space="preserve"> YEAR(S296)</f>
        <v>2015</v>
      </c>
    </row>
    <row r="297" spans="1:21" ht="48" x14ac:dyDescent="0.2">
      <c r="A297">
        <v>3391</v>
      </c>
      <c r="B297" s="3" t="s">
        <v>3390</v>
      </c>
      <c r="C297" s="3" t="s">
        <v>7501</v>
      </c>
      <c r="D297" s="6">
        <v>500</v>
      </c>
      <c r="E297" s="6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>
        <f>ROUND(E297/D297*100,0)</f>
        <v>223</v>
      </c>
      <c r="P297" s="8">
        <f>IFERROR(ROUND(E297/L297,2),"No donations")</f>
        <v>61.94</v>
      </c>
      <c r="Q297" s="10" t="s">
        <v>8315</v>
      </c>
      <c r="R297" t="s">
        <v>8316</v>
      </c>
      <c r="S297" s="14">
        <f>(((J297/60)/60)/24)+DATE(1970,1,1)</f>
        <v>41830.545694444445</v>
      </c>
      <c r="T297" s="14">
        <f>(((I297/60)/60)/24)+DATE(1970,1,1)</f>
        <v>41859.936111111114</v>
      </c>
      <c r="U297">
        <f xml:space="preserve"> YEAR(S297)</f>
        <v>2014</v>
      </c>
    </row>
    <row r="298" spans="1:21" ht="48" x14ac:dyDescent="0.2">
      <c r="A298">
        <v>3392</v>
      </c>
      <c r="B298" s="3" t="s">
        <v>3391</v>
      </c>
      <c r="C298" s="3" t="s">
        <v>7502</v>
      </c>
      <c r="D298" s="6">
        <v>500</v>
      </c>
      <c r="E298" s="6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>
        <f>ROUND(E298/D298*100,0)</f>
        <v>100</v>
      </c>
      <c r="P298" s="8">
        <f>IFERROR(ROUND(E298/L298,2),"No donations")</f>
        <v>41.67</v>
      </c>
      <c r="Q298" s="10" t="s">
        <v>8315</v>
      </c>
      <c r="R298" t="s">
        <v>8316</v>
      </c>
      <c r="S298" s="14">
        <f>(((J298/60)/60)/24)+DATE(1970,1,1)</f>
        <v>42446.845543981486</v>
      </c>
      <c r="T298" s="14">
        <f>(((I298/60)/60)/24)+DATE(1970,1,1)</f>
        <v>42496.845543981486</v>
      </c>
      <c r="U298">
        <f xml:space="preserve"> YEAR(S298)</f>
        <v>2016</v>
      </c>
    </row>
    <row r="299" spans="1:21" ht="32" x14ac:dyDescent="0.2">
      <c r="A299">
        <v>3395</v>
      </c>
      <c r="B299" s="3" t="s">
        <v>3394</v>
      </c>
      <c r="C299" s="3" t="s">
        <v>7505</v>
      </c>
      <c r="D299" s="6">
        <v>500</v>
      </c>
      <c r="E299" s="6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>
        <f>ROUND(E299/D299*100,0)</f>
        <v>184</v>
      </c>
      <c r="P299" s="8">
        <f>IFERROR(ROUND(E299/L299,2),"No donations")</f>
        <v>24.21</v>
      </c>
      <c r="Q299" s="10" t="s">
        <v>8315</v>
      </c>
      <c r="R299" t="s">
        <v>8316</v>
      </c>
      <c r="S299" s="14">
        <f>(((J299/60)/60)/24)+DATE(1970,1,1)</f>
        <v>42140.712314814817</v>
      </c>
      <c r="T299" s="14">
        <f>(((I299/60)/60)/24)+DATE(1970,1,1)</f>
        <v>42154.756944444445</v>
      </c>
      <c r="U299">
        <f xml:space="preserve"> YEAR(S299)</f>
        <v>2015</v>
      </c>
    </row>
    <row r="300" spans="1:21" ht="48" x14ac:dyDescent="0.2">
      <c r="A300">
        <v>3404</v>
      </c>
      <c r="B300" s="3" t="s">
        <v>3403</v>
      </c>
      <c r="C300" s="3" t="s">
        <v>7514</v>
      </c>
      <c r="D300" s="6">
        <v>500</v>
      </c>
      <c r="E300" s="6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>
        <f>ROUND(E300/D300*100,0)</f>
        <v>122</v>
      </c>
      <c r="P300" s="8">
        <f>IFERROR(ROUND(E300/L300,2),"No donations")</f>
        <v>203.33</v>
      </c>
      <c r="Q300" s="10" t="s">
        <v>8315</v>
      </c>
      <c r="R300" t="s">
        <v>8316</v>
      </c>
      <c r="S300" s="14">
        <f>(((J300/60)/60)/24)+DATE(1970,1,1)</f>
        <v>42152.503495370373</v>
      </c>
      <c r="T300" s="14">
        <f>(((I300/60)/60)/24)+DATE(1970,1,1)</f>
        <v>42172.503495370373</v>
      </c>
      <c r="U300">
        <f xml:space="preserve"> YEAR(S300)</f>
        <v>2015</v>
      </c>
    </row>
    <row r="301" spans="1:21" ht="48" x14ac:dyDescent="0.2">
      <c r="A301">
        <v>3408</v>
      </c>
      <c r="B301" s="3" t="s">
        <v>3407</v>
      </c>
      <c r="C301" s="3" t="s">
        <v>7518</v>
      </c>
      <c r="D301" s="6">
        <v>500</v>
      </c>
      <c r="E301" s="6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>
        <f>ROUND(E301/D301*100,0)</f>
        <v>211</v>
      </c>
      <c r="P301" s="8">
        <f>IFERROR(ROUND(E301/L301,2),"No donations")</f>
        <v>58.61</v>
      </c>
      <c r="Q301" s="10" t="s">
        <v>8315</v>
      </c>
      <c r="R301" t="s">
        <v>8316</v>
      </c>
      <c r="S301" s="14">
        <f>(((J301/60)/60)/24)+DATE(1970,1,1)</f>
        <v>41808.991944444446</v>
      </c>
      <c r="T301" s="14">
        <f>(((I301/60)/60)/24)+DATE(1970,1,1)</f>
        <v>41838.991944444446</v>
      </c>
      <c r="U301">
        <f xml:space="preserve"> YEAR(S301)</f>
        <v>2014</v>
      </c>
    </row>
    <row r="302" spans="1:21" ht="48" x14ac:dyDescent="0.2">
      <c r="A302">
        <v>3409</v>
      </c>
      <c r="B302" s="3" t="s">
        <v>3408</v>
      </c>
      <c r="C302" s="3" t="s">
        <v>7519</v>
      </c>
      <c r="D302" s="6">
        <v>500</v>
      </c>
      <c r="E302" s="6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>
        <f>ROUND(E302/D302*100,0)</f>
        <v>124</v>
      </c>
      <c r="P302" s="8">
        <f>IFERROR(ROUND(E302/L302,2),"No donations")</f>
        <v>29.43</v>
      </c>
      <c r="Q302" s="10" t="s">
        <v>8315</v>
      </c>
      <c r="R302" t="s">
        <v>8316</v>
      </c>
      <c r="S302" s="14">
        <f>(((J302/60)/60)/24)+DATE(1970,1,1)</f>
        <v>42544.814328703709</v>
      </c>
      <c r="T302" s="14">
        <f>(((I302/60)/60)/24)+DATE(1970,1,1)</f>
        <v>42582.873611111107</v>
      </c>
      <c r="U302">
        <f xml:space="preserve"> YEAR(S302)</f>
        <v>2016</v>
      </c>
    </row>
    <row r="303" spans="1:21" ht="48" x14ac:dyDescent="0.2">
      <c r="A303">
        <v>3413</v>
      </c>
      <c r="B303" s="3" t="s">
        <v>3412</v>
      </c>
      <c r="C303" s="3" t="s">
        <v>7523</v>
      </c>
      <c r="D303" s="6">
        <v>500</v>
      </c>
      <c r="E303" s="6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>
        <f>ROUND(E303/D303*100,0)</f>
        <v>130</v>
      </c>
      <c r="P303" s="8">
        <f>IFERROR(ROUND(E303/L303,2),"No donations")</f>
        <v>46.43</v>
      </c>
      <c r="Q303" s="10" t="s">
        <v>8315</v>
      </c>
      <c r="R303" t="s">
        <v>8316</v>
      </c>
      <c r="S303" s="14">
        <f>(((J303/60)/60)/24)+DATE(1970,1,1)</f>
        <v>42053.733078703706</v>
      </c>
      <c r="T303" s="14">
        <f>(((I303/60)/60)/24)+DATE(1970,1,1)</f>
        <v>42063.207638888889</v>
      </c>
      <c r="U303">
        <f xml:space="preserve"> YEAR(S303)</f>
        <v>2015</v>
      </c>
    </row>
    <row r="304" spans="1:21" ht="48" x14ac:dyDescent="0.2">
      <c r="A304">
        <v>3450</v>
      </c>
      <c r="B304" s="3" t="s">
        <v>3449</v>
      </c>
      <c r="C304" s="3" t="s">
        <v>7560</v>
      </c>
      <c r="D304" s="6">
        <v>500</v>
      </c>
      <c r="E304" s="6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>
        <f>ROUND(E304/D304*100,0)</f>
        <v>152</v>
      </c>
      <c r="P304" s="8">
        <f>IFERROR(ROUND(E304/L304,2),"No donations")</f>
        <v>19.489999999999998</v>
      </c>
      <c r="Q304" s="10" t="s">
        <v>8315</v>
      </c>
      <c r="R304" t="s">
        <v>8316</v>
      </c>
      <c r="S304" s="14">
        <f>(((J304/60)/60)/24)+DATE(1970,1,1)</f>
        <v>42036.704525462963</v>
      </c>
      <c r="T304" s="14">
        <f>(((I304/60)/60)/24)+DATE(1970,1,1)</f>
        <v>42096.662858796291</v>
      </c>
      <c r="U304">
        <f xml:space="preserve"> YEAR(S304)</f>
        <v>2015</v>
      </c>
    </row>
    <row r="305" spans="1:21" ht="48" x14ac:dyDescent="0.2">
      <c r="A305">
        <v>3459</v>
      </c>
      <c r="B305" s="3" t="s">
        <v>3458</v>
      </c>
      <c r="C305" s="3" t="s">
        <v>7569</v>
      </c>
      <c r="D305" s="6">
        <v>500</v>
      </c>
      <c r="E305" s="6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>
        <f>ROUND(E305/D305*100,0)</f>
        <v>126</v>
      </c>
      <c r="P305" s="8">
        <f>IFERROR(ROUND(E305/L305,2),"No donations")</f>
        <v>17.53</v>
      </c>
      <c r="Q305" s="10" t="s">
        <v>8315</v>
      </c>
      <c r="R305" t="s">
        <v>8316</v>
      </c>
      <c r="S305" s="14">
        <f>(((J305/60)/60)/24)+DATE(1970,1,1)</f>
        <v>42480.479861111111</v>
      </c>
      <c r="T305" s="14">
        <f>(((I305/60)/60)/24)+DATE(1970,1,1)</f>
        <v>42510.479861111111</v>
      </c>
      <c r="U305">
        <f xml:space="preserve"> YEAR(S305)</f>
        <v>2016</v>
      </c>
    </row>
    <row r="306" spans="1:21" ht="48" x14ac:dyDescent="0.2">
      <c r="A306">
        <v>3460</v>
      </c>
      <c r="B306" s="3" t="s">
        <v>3459</v>
      </c>
      <c r="C306" s="3" t="s">
        <v>7570</v>
      </c>
      <c r="D306" s="6">
        <v>500</v>
      </c>
      <c r="E306" s="6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>
        <f>ROUND(E306/D306*100,0)</f>
        <v>190</v>
      </c>
      <c r="P306" s="8">
        <f>IFERROR(ROUND(E306/L306,2),"No donations")</f>
        <v>50</v>
      </c>
      <c r="Q306" s="10" t="s">
        <v>8315</v>
      </c>
      <c r="R306" t="s">
        <v>8316</v>
      </c>
      <c r="S306" s="14">
        <f>(((J306/60)/60)/24)+DATE(1970,1,1)</f>
        <v>41852.527222222219</v>
      </c>
      <c r="T306" s="14">
        <f>(((I306/60)/60)/24)+DATE(1970,1,1)</f>
        <v>41866.527222222219</v>
      </c>
      <c r="U306">
        <f xml:space="preserve"> YEAR(S306)</f>
        <v>2014</v>
      </c>
    </row>
    <row r="307" spans="1:21" ht="48" x14ac:dyDescent="0.2">
      <c r="A307">
        <v>3461</v>
      </c>
      <c r="B307" s="3" t="s">
        <v>3460</v>
      </c>
      <c r="C307" s="3" t="s">
        <v>7571</v>
      </c>
      <c r="D307" s="6">
        <v>500</v>
      </c>
      <c r="E307" s="6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>
        <f>ROUND(E307/D307*100,0)</f>
        <v>139</v>
      </c>
      <c r="P307" s="8">
        <f>IFERROR(ROUND(E307/L307,2),"No donations")</f>
        <v>57.92</v>
      </c>
      <c r="Q307" s="10" t="s">
        <v>8315</v>
      </c>
      <c r="R307" t="s">
        <v>8316</v>
      </c>
      <c r="S307" s="14">
        <f>(((J307/60)/60)/24)+DATE(1970,1,1)</f>
        <v>42643.632858796293</v>
      </c>
      <c r="T307" s="14">
        <f>(((I307/60)/60)/24)+DATE(1970,1,1)</f>
        <v>42672.125</v>
      </c>
      <c r="U307">
        <f xml:space="preserve"> YEAR(S307)</f>
        <v>2016</v>
      </c>
    </row>
    <row r="308" spans="1:21" ht="48" x14ac:dyDescent="0.2">
      <c r="A308">
        <v>3471</v>
      </c>
      <c r="B308" s="3" t="s">
        <v>3470</v>
      </c>
      <c r="C308" s="3" t="s">
        <v>7581</v>
      </c>
      <c r="D308" s="6">
        <v>500</v>
      </c>
      <c r="E308" s="6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>
        <f>ROUND(E308/D308*100,0)</f>
        <v>215</v>
      </c>
      <c r="P308" s="8">
        <f>IFERROR(ROUND(E308/L308,2),"No donations")</f>
        <v>35.770000000000003</v>
      </c>
      <c r="Q308" s="10" t="s">
        <v>8315</v>
      </c>
      <c r="R308" t="s">
        <v>8316</v>
      </c>
      <c r="S308" s="14">
        <f>(((J308/60)/60)/24)+DATE(1970,1,1)</f>
        <v>41841.820486111108</v>
      </c>
      <c r="T308" s="14">
        <f>(((I308/60)/60)/24)+DATE(1970,1,1)</f>
        <v>41882.833333333336</v>
      </c>
      <c r="U308">
        <f xml:space="preserve"> YEAR(S308)</f>
        <v>2014</v>
      </c>
    </row>
    <row r="309" spans="1:21" ht="48" x14ac:dyDescent="0.2">
      <c r="A309">
        <v>3491</v>
      </c>
      <c r="B309" s="3" t="s">
        <v>3490</v>
      </c>
      <c r="C309" s="3" t="s">
        <v>7601</v>
      </c>
      <c r="D309" s="6">
        <v>500</v>
      </c>
      <c r="E309" s="6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>
        <f>ROUND(E309/D309*100,0)</f>
        <v>158</v>
      </c>
      <c r="P309" s="8">
        <f>IFERROR(ROUND(E309/L309,2),"No donations")</f>
        <v>79.099999999999994</v>
      </c>
      <c r="Q309" s="10" t="s">
        <v>8315</v>
      </c>
      <c r="R309" t="s">
        <v>8316</v>
      </c>
      <c r="S309" s="14">
        <f>(((J309/60)/60)/24)+DATE(1970,1,1)</f>
        <v>42121.249814814815</v>
      </c>
      <c r="T309" s="14">
        <f>(((I309/60)/60)/24)+DATE(1970,1,1)</f>
        <v>42142.249814814815</v>
      </c>
      <c r="U309">
        <f xml:space="preserve"> YEAR(S309)</f>
        <v>2015</v>
      </c>
    </row>
    <row r="310" spans="1:21" ht="48" x14ac:dyDescent="0.2">
      <c r="A310">
        <v>3514</v>
      </c>
      <c r="B310" s="3" t="s">
        <v>3513</v>
      </c>
      <c r="C310" s="3" t="s">
        <v>7624</v>
      </c>
      <c r="D310" s="6">
        <v>500</v>
      </c>
      <c r="E310" s="6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>
        <f>ROUND(E310/D310*100,0)</f>
        <v>110</v>
      </c>
      <c r="P310" s="8">
        <f>IFERROR(ROUND(E310/L310,2),"No donations")</f>
        <v>55</v>
      </c>
      <c r="Q310" s="10" t="s">
        <v>8315</v>
      </c>
      <c r="R310" t="s">
        <v>8316</v>
      </c>
      <c r="S310" s="14">
        <f>(((J310/60)/60)/24)+DATE(1970,1,1)</f>
        <v>42020.846666666665</v>
      </c>
      <c r="T310" s="14">
        <f>(((I310/60)/60)/24)+DATE(1970,1,1)</f>
        <v>42037.207638888889</v>
      </c>
      <c r="U310">
        <f xml:space="preserve"> YEAR(S310)</f>
        <v>2015</v>
      </c>
    </row>
    <row r="311" spans="1:21" ht="48" x14ac:dyDescent="0.2">
      <c r="A311">
        <v>3525</v>
      </c>
      <c r="B311" s="3" t="s">
        <v>3524</v>
      </c>
      <c r="C311" s="3" t="s">
        <v>7635</v>
      </c>
      <c r="D311" s="6">
        <v>500</v>
      </c>
      <c r="E311" s="6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>
        <f>ROUND(E311/D311*100,0)</f>
        <v>106</v>
      </c>
      <c r="P311" s="8">
        <f>IFERROR(ROUND(E311/L311,2),"No donations")</f>
        <v>75.709999999999994</v>
      </c>
      <c r="Q311" s="10" t="s">
        <v>8315</v>
      </c>
      <c r="R311" t="s">
        <v>8316</v>
      </c>
      <c r="S311" s="14">
        <f>(((J311/60)/60)/24)+DATE(1970,1,1)</f>
        <v>42214.6956712963</v>
      </c>
      <c r="T311" s="14">
        <f>(((I311/60)/60)/24)+DATE(1970,1,1)</f>
        <v>42225.666666666672</v>
      </c>
      <c r="U311">
        <f xml:space="preserve"> YEAR(S311)</f>
        <v>2015</v>
      </c>
    </row>
    <row r="312" spans="1:21" ht="48" x14ac:dyDescent="0.2">
      <c r="A312">
        <v>3529</v>
      </c>
      <c r="B312" s="3" t="s">
        <v>3528</v>
      </c>
      <c r="C312" s="3" t="s">
        <v>7639</v>
      </c>
      <c r="D312" s="6">
        <v>500</v>
      </c>
      <c r="E312" s="6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>
        <f>ROUND(E312/D312*100,0)</f>
        <v>132</v>
      </c>
      <c r="P312" s="8">
        <f>IFERROR(ROUND(E312/L312,2),"No donations")</f>
        <v>36.67</v>
      </c>
      <c r="Q312" s="10" t="s">
        <v>8315</v>
      </c>
      <c r="R312" t="s">
        <v>8316</v>
      </c>
      <c r="S312" s="14">
        <f>(((J312/60)/60)/24)+DATE(1970,1,1)</f>
        <v>42177.761782407411</v>
      </c>
      <c r="T312" s="14">
        <f>(((I312/60)/60)/24)+DATE(1970,1,1)</f>
        <v>42198.041666666672</v>
      </c>
      <c r="U312">
        <f xml:space="preserve"> YEAR(S312)</f>
        <v>2015</v>
      </c>
    </row>
    <row r="313" spans="1:21" ht="48" x14ac:dyDescent="0.2">
      <c r="A313">
        <v>3533</v>
      </c>
      <c r="B313" s="3" t="s">
        <v>3532</v>
      </c>
      <c r="C313" s="3" t="s">
        <v>7643</v>
      </c>
      <c r="D313" s="6">
        <v>500</v>
      </c>
      <c r="E313" s="6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f>ROUND(E313/D313*100,0)</f>
        <v>126</v>
      </c>
      <c r="P313" s="8">
        <f>IFERROR(ROUND(E313/L313,2),"No donations")</f>
        <v>78.88</v>
      </c>
      <c r="Q313" s="10" t="s">
        <v>8315</v>
      </c>
      <c r="R313" t="s">
        <v>8316</v>
      </c>
      <c r="S313" s="14">
        <f>(((J313/60)/60)/24)+DATE(1970,1,1)</f>
        <v>42289.761192129634</v>
      </c>
      <c r="T313" s="14">
        <f>(((I313/60)/60)/24)+DATE(1970,1,1)</f>
        <v>42319.802858796291</v>
      </c>
      <c r="U313">
        <f xml:space="preserve"> YEAR(S313)</f>
        <v>2015</v>
      </c>
    </row>
    <row r="314" spans="1:21" ht="48" x14ac:dyDescent="0.2">
      <c r="A314">
        <v>3563</v>
      </c>
      <c r="B314" s="3" t="s">
        <v>3562</v>
      </c>
      <c r="C314" s="3" t="s">
        <v>7673</v>
      </c>
      <c r="D314" s="6">
        <v>500</v>
      </c>
      <c r="E314" s="6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>
        <f>ROUND(E314/D314*100,0)</f>
        <v>105</v>
      </c>
      <c r="P314" s="8">
        <f>IFERROR(ROUND(E314/L314,2),"No donations")</f>
        <v>21.1</v>
      </c>
      <c r="Q314" s="10" t="s">
        <v>8315</v>
      </c>
      <c r="R314" t="s">
        <v>8316</v>
      </c>
      <c r="S314" s="14">
        <f>(((J314/60)/60)/24)+DATE(1970,1,1)</f>
        <v>42555.671944444446</v>
      </c>
      <c r="T314" s="14">
        <f>(((I314/60)/60)/24)+DATE(1970,1,1)</f>
        <v>42583.791666666672</v>
      </c>
      <c r="U314">
        <f xml:space="preserve"> YEAR(S314)</f>
        <v>2016</v>
      </c>
    </row>
    <row r="315" spans="1:21" ht="32" x14ac:dyDescent="0.2">
      <c r="A315">
        <v>3572</v>
      </c>
      <c r="B315" s="3" t="s">
        <v>3571</v>
      </c>
      <c r="C315" s="3" t="s">
        <v>7682</v>
      </c>
      <c r="D315" s="6">
        <v>500</v>
      </c>
      <c r="E315" s="6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>
        <f>ROUND(E315/D315*100,0)</f>
        <v>100</v>
      </c>
      <c r="P315" s="8">
        <f>IFERROR(ROUND(E315/L315,2),"No donations")</f>
        <v>55.56</v>
      </c>
      <c r="Q315" s="10" t="s">
        <v>8315</v>
      </c>
      <c r="R315" t="s">
        <v>8316</v>
      </c>
      <c r="S315" s="14">
        <f>(((J315/60)/60)/24)+DATE(1970,1,1)</f>
        <v>42146.570393518516</v>
      </c>
      <c r="T315" s="14">
        <f>(((I315/60)/60)/24)+DATE(1970,1,1)</f>
        <v>42176.570393518516</v>
      </c>
      <c r="U315">
        <f xml:space="preserve"> YEAR(S315)</f>
        <v>2015</v>
      </c>
    </row>
    <row r="316" spans="1:21" ht="48" x14ac:dyDescent="0.2">
      <c r="A316">
        <v>3579</v>
      </c>
      <c r="B316" s="3" t="s">
        <v>3578</v>
      </c>
      <c r="C316" s="3" t="s">
        <v>7689</v>
      </c>
      <c r="D316" s="6">
        <v>500</v>
      </c>
      <c r="E316" s="6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>
        <f>ROUND(E316/D316*100,0)</f>
        <v>100</v>
      </c>
      <c r="P316" s="8">
        <f>IFERROR(ROUND(E316/L316,2),"No donations")</f>
        <v>35.71</v>
      </c>
      <c r="Q316" s="10" t="s">
        <v>8315</v>
      </c>
      <c r="R316" t="s">
        <v>8316</v>
      </c>
      <c r="S316" s="14">
        <f>(((J316/60)/60)/24)+DATE(1970,1,1)</f>
        <v>42430.762222222227</v>
      </c>
      <c r="T316" s="14">
        <f>(((I316/60)/60)/24)+DATE(1970,1,1)</f>
        <v>42460.720555555556</v>
      </c>
      <c r="U316">
        <f xml:space="preserve"> YEAR(S316)</f>
        <v>2016</v>
      </c>
    </row>
    <row r="317" spans="1:21" ht="48" x14ac:dyDescent="0.2">
      <c r="A317">
        <v>3587</v>
      </c>
      <c r="B317" s="3" t="s">
        <v>3586</v>
      </c>
      <c r="C317" s="3" t="s">
        <v>7697</v>
      </c>
      <c r="D317" s="6">
        <v>500</v>
      </c>
      <c r="E317" s="6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>
        <f>ROUND(E317/D317*100,0)</f>
        <v>127</v>
      </c>
      <c r="P317" s="8">
        <f>IFERROR(ROUND(E317/L317,2),"No donations")</f>
        <v>22.61</v>
      </c>
      <c r="Q317" s="10" t="s">
        <v>8315</v>
      </c>
      <c r="R317" t="s">
        <v>8316</v>
      </c>
      <c r="S317" s="14">
        <f>(((J317/60)/60)/24)+DATE(1970,1,1)</f>
        <v>42503.539976851855</v>
      </c>
      <c r="T317" s="14">
        <f>(((I317/60)/60)/24)+DATE(1970,1,1)</f>
        <v>42548.791666666672</v>
      </c>
      <c r="U317">
        <f xml:space="preserve"> YEAR(S317)</f>
        <v>2016</v>
      </c>
    </row>
    <row r="318" spans="1:21" ht="48" x14ac:dyDescent="0.2">
      <c r="A318">
        <v>3599</v>
      </c>
      <c r="B318" s="3" t="s">
        <v>3598</v>
      </c>
      <c r="C318" s="3" t="s">
        <v>7709</v>
      </c>
      <c r="D318" s="6">
        <v>500</v>
      </c>
      <c r="E318" s="6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>
        <f>ROUND(E318/D318*100,0)</f>
        <v>202</v>
      </c>
      <c r="P318" s="8">
        <f>IFERROR(ROUND(E318/L318,2),"No donations")</f>
        <v>59.41</v>
      </c>
      <c r="Q318" s="10" t="s">
        <v>8315</v>
      </c>
      <c r="R318" t="s">
        <v>8316</v>
      </c>
      <c r="S318" s="14">
        <f>(((J318/60)/60)/24)+DATE(1970,1,1)</f>
        <v>42220.79487268519</v>
      </c>
      <c r="T318" s="14">
        <f>(((I318/60)/60)/24)+DATE(1970,1,1)</f>
        <v>42246</v>
      </c>
      <c r="U318">
        <f xml:space="preserve"> YEAR(S318)</f>
        <v>2015</v>
      </c>
    </row>
    <row r="319" spans="1:21" ht="48" x14ac:dyDescent="0.2">
      <c r="A319">
        <v>3650</v>
      </c>
      <c r="B319" s="3" t="s">
        <v>3648</v>
      </c>
      <c r="C319" s="3" t="s">
        <v>7760</v>
      </c>
      <c r="D319" s="6">
        <v>500</v>
      </c>
      <c r="E319" s="6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>
        <f>ROUND(E319/D319*100,0)</f>
        <v>100</v>
      </c>
      <c r="P319" s="8">
        <f>IFERROR(ROUND(E319/L319,2),"No donations")</f>
        <v>29.41</v>
      </c>
      <c r="Q319" s="10" t="s">
        <v>8315</v>
      </c>
      <c r="R319" t="s">
        <v>8316</v>
      </c>
      <c r="S319" s="14">
        <f>(((J319/60)/60)/24)+DATE(1970,1,1)</f>
        <v>42381.478981481487</v>
      </c>
      <c r="T319" s="14">
        <f>(((I319/60)/60)/24)+DATE(1970,1,1)</f>
        <v>42402.478981481487</v>
      </c>
      <c r="U319">
        <f xml:space="preserve"> YEAR(S319)</f>
        <v>2016</v>
      </c>
    </row>
    <row r="320" spans="1:21" ht="32" x14ac:dyDescent="0.2">
      <c r="A320">
        <v>3651</v>
      </c>
      <c r="B320" s="3" t="s">
        <v>3649</v>
      </c>
      <c r="C320" s="3" t="s">
        <v>7761</v>
      </c>
      <c r="D320" s="6">
        <v>500</v>
      </c>
      <c r="E320" s="6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>
        <f>ROUND(E320/D320*100,0)</f>
        <v>104</v>
      </c>
      <c r="P320" s="8">
        <f>IFERROR(ROUND(E320/L320,2),"No donations")</f>
        <v>57.78</v>
      </c>
      <c r="Q320" s="10" t="s">
        <v>8315</v>
      </c>
      <c r="R320" t="s">
        <v>8316</v>
      </c>
      <c r="S320" s="14">
        <f>(((J320/60)/60)/24)+DATE(1970,1,1)</f>
        <v>41828.646319444444</v>
      </c>
      <c r="T320" s="14">
        <f>(((I320/60)/60)/24)+DATE(1970,1,1)</f>
        <v>41861.665972222225</v>
      </c>
      <c r="U320">
        <f xml:space="preserve"> YEAR(S320)</f>
        <v>2014</v>
      </c>
    </row>
    <row r="321" spans="1:21" ht="32" x14ac:dyDescent="0.2">
      <c r="A321">
        <v>3700</v>
      </c>
      <c r="B321" s="3" t="s">
        <v>3697</v>
      </c>
      <c r="C321" s="3" t="s">
        <v>7810</v>
      </c>
      <c r="D321" s="6">
        <v>500</v>
      </c>
      <c r="E321" s="6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>
        <f>ROUND(E321/D321*100,0)</f>
        <v>121</v>
      </c>
      <c r="P321" s="8">
        <f>IFERROR(ROUND(E321/L321,2),"No donations")</f>
        <v>33.67</v>
      </c>
      <c r="Q321" s="10" t="s">
        <v>8315</v>
      </c>
      <c r="R321" t="s">
        <v>8316</v>
      </c>
      <c r="S321" s="14">
        <f>(((J321/60)/60)/24)+DATE(1970,1,1)</f>
        <v>41882.585648148146</v>
      </c>
      <c r="T321" s="14">
        <f>(((I321/60)/60)/24)+DATE(1970,1,1)</f>
        <v>41912.666666666664</v>
      </c>
      <c r="U321">
        <f xml:space="preserve"> YEAR(S321)</f>
        <v>2014</v>
      </c>
    </row>
    <row r="322" spans="1:21" ht="32" x14ac:dyDescent="0.2">
      <c r="A322">
        <v>3711</v>
      </c>
      <c r="B322" s="3" t="s">
        <v>3708</v>
      </c>
      <c r="C322" s="3" t="s">
        <v>7821</v>
      </c>
      <c r="D322" s="6">
        <v>500</v>
      </c>
      <c r="E322" s="6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>
        <f>ROUND(E322/D322*100,0)</f>
        <v>114</v>
      </c>
      <c r="P322" s="8">
        <f>IFERROR(ROUND(E322/L322,2),"No donations")</f>
        <v>27.14</v>
      </c>
      <c r="Q322" s="10" t="s">
        <v>8315</v>
      </c>
      <c r="R322" t="s">
        <v>8316</v>
      </c>
      <c r="S322" s="14">
        <f>(((J322/60)/60)/24)+DATE(1970,1,1)</f>
        <v>41779.724224537036</v>
      </c>
      <c r="T322" s="14">
        <f>(((I322/60)/60)/24)+DATE(1970,1,1)</f>
        <v>41805.666666666664</v>
      </c>
      <c r="U322">
        <f xml:space="preserve"> YEAR(S322)</f>
        <v>2014</v>
      </c>
    </row>
    <row r="323" spans="1:21" ht="48" x14ac:dyDescent="0.2">
      <c r="A323">
        <v>3718</v>
      </c>
      <c r="B323" s="3" t="s">
        <v>3715</v>
      </c>
      <c r="C323" s="3" t="s">
        <v>7828</v>
      </c>
      <c r="D323" s="6">
        <v>500</v>
      </c>
      <c r="E323" s="6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>
        <f>ROUND(E323/D323*100,0)</f>
        <v>239</v>
      </c>
      <c r="P323" s="8">
        <f>IFERROR(ROUND(E323/L323,2),"No donations")</f>
        <v>26.02</v>
      </c>
      <c r="Q323" s="10" t="s">
        <v>8315</v>
      </c>
      <c r="R323" t="s">
        <v>8316</v>
      </c>
      <c r="S323" s="14">
        <f>(((J323/60)/60)/24)+DATE(1970,1,1)</f>
        <v>42032.716145833328</v>
      </c>
      <c r="T323" s="14">
        <f>(((I323/60)/60)/24)+DATE(1970,1,1)</f>
        <v>42062.716145833328</v>
      </c>
      <c r="U323">
        <f xml:space="preserve"> YEAR(S323)</f>
        <v>2015</v>
      </c>
    </row>
    <row r="324" spans="1:21" ht="48" x14ac:dyDescent="0.2">
      <c r="A324">
        <v>3749</v>
      </c>
      <c r="B324" s="3" t="s">
        <v>3746</v>
      </c>
      <c r="C324" s="3" t="s">
        <v>7859</v>
      </c>
      <c r="D324" s="6">
        <v>500</v>
      </c>
      <c r="E324" s="6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>
        <f>ROUND(E324/D324*100,0)</f>
        <v>105</v>
      </c>
      <c r="P324" s="8">
        <f>IFERROR(ROUND(E324/L324,2),"No donations")</f>
        <v>75</v>
      </c>
      <c r="Q324" s="10" t="s">
        <v>8315</v>
      </c>
      <c r="R324" t="s">
        <v>8357</v>
      </c>
      <c r="S324" s="14">
        <f>(((J324/60)/60)/24)+DATE(1970,1,1)</f>
        <v>42458.127175925925</v>
      </c>
      <c r="T324" s="14">
        <f>(((I324/60)/60)/24)+DATE(1970,1,1)</f>
        <v>42489.165972222225</v>
      </c>
      <c r="U324">
        <f xml:space="preserve"> YEAR(S324)</f>
        <v>2016</v>
      </c>
    </row>
    <row r="325" spans="1:21" ht="64" x14ac:dyDescent="0.2">
      <c r="A325">
        <v>3752</v>
      </c>
      <c r="B325" s="3" t="s">
        <v>3749</v>
      </c>
      <c r="C325" s="3" t="s">
        <v>7862</v>
      </c>
      <c r="D325" s="6">
        <v>500</v>
      </c>
      <c r="E325" s="6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>
        <f>ROUND(E325/D325*100,0)</f>
        <v>113</v>
      </c>
      <c r="P325" s="8">
        <f>IFERROR(ROUND(E325/L325,2),"No donations")</f>
        <v>37.67</v>
      </c>
      <c r="Q325" s="10" t="s">
        <v>8315</v>
      </c>
      <c r="R325" t="s">
        <v>8357</v>
      </c>
      <c r="S325" s="14">
        <f>(((J325/60)/60)/24)+DATE(1970,1,1)</f>
        <v>42619.802488425921</v>
      </c>
      <c r="T325" s="14">
        <f>(((I325/60)/60)/24)+DATE(1970,1,1)</f>
        <v>42659.875</v>
      </c>
      <c r="U325">
        <f xml:space="preserve"> YEAR(S325)</f>
        <v>2016</v>
      </c>
    </row>
    <row r="326" spans="1:21" ht="48" x14ac:dyDescent="0.2">
      <c r="A326">
        <v>3761</v>
      </c>
      <c r="B326" s="3" t="s">
        <v>3758</v>
      </c>
      <c r="C326" s="3" t="s">
        <v>7871</v>
      </c>
      <c r="D326" s="6">
        <v>500</v>
      </c>
      <c r="E326" s="6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>
        <f>ROUND(E326/D326*100,0)</f>
        <v>100</v>
      </c>
      <c r="P326" s="8">
        <f>IFERROR(ROUND(E326/L326,2),"No donations")</f>
        <v>166.67</v>
      </c>
      <c r="Q326" s="10" t="s">
        <v>8315</v>
      </c>
      <c r="R326" t="s">
        <v>8357</v>
      </c>
      <c r="S326" s="14">
        <f>(((J326/60)/60)/24)+DATE(1970,1,1)</f>
        <v>42173.466863425929</v>
      </c>
      <c r="T326" s="14">
        <f>(((I326/60)/60)/24)+DATE(1970,1,1)</f>
        <v>42226.958333333328</v>
      </c>
      <c r="U326">
        <f xml:space="preserve"> YEAR(S326)</f>
        <v>2015</v>
      </c>
    </row>
    <row r="327" spans="1:21" ht="48" x14ac:dyDescent="0.2">
      <c r="A327">
        <v>3829</v>
      </c>
      <c r="B327" s="3" t="s">
        <v>3826</v>
      </c>
      <c r="C327" s="3" t="s">
        <v>7938</v>
      </c>
      <c r="D327" s="6">
        <v>500</v>
      </c>
      <c r="E327" s="6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>
        <f>ROUND(E327/D327*100,0)</f>
        <v>100</v>
      </c>
      <c r="P327" s="8">
        <f>IFERROR(ROUND(E327/L327,2),"No donations")</f>
        <v>62.63</v>
      </c>
      <c r="Q327" s="10" t="s">
        <v>8315</v>
      </c>
      <c r="R327" t="s">
        <v>8316</v>
      </c>
      <c r="S327" s="14">
        <f>(((J327/60)/60)/24)+DATE(1970,1,1)</f>
        <v>42593.865405092598</v>
      </c>
      <c r="T327" s="14">
        <f>(((I327/60)/60)/24)+DATE(1970,1,1)</f>
        <v>42613.865405092598</v>
      </c>
      <c r="U327">
        <f xml:space="preserve"> YEAR(S327)</f>
        <v>2016</v>
      </c>
    </row>
    <row r="328" spans="1:21" ht="48" x14ac:dyDescent="0.2">
      <c r="A328">
        <v>3831</v>
      </c>
      <c r="B328" s="3" t="s">
        <v>3828</v>
      </c>
      <c r="C328" s="3" t="s">
        <v>7940</v>
      </c>
      <c r="D328" s="6">
        <v>500</v>
      </c>
      <c r="E328" s="6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>
        <f>ROUND(E328/D328*100,0)</f>
        <v>106</v>
      </c>
      <c r="P328" s="8">
        <f>IFERROR(ROUND(E328/L328,2),"No donations")</f>
        <v>58.9</v>
      </c>
      <c r="Q328" s="10" t="s">
        <v>8315</v>
      </c>
      <c r="R328" t="s">
        <v>8316</v>
      </c>
      <c r="S328" s="14">
        <f>(((J328/60)/60)/24)+DATE(1970,1,1)</f>
        <v>41927.848900462966</v>
      </c>
      <c r="T328" s="14">
        <f>(((I328/60)/60)/24)+DATE(1970,1,1)</f>
        <v>41948.890567129631</v>
      </c>
      <c r="U328">
        <f xml:space="preserve"> YEAR(S328)</f>
        <v>2014</v>
      </c>
    </row>
    <row r="329" spans="1:21" ht="48" x14ac:dyDescent="0.2">
      <c r="A329">
        <v>743</v>
      </c>
      <c r="B329" s="3" t="s">
        <v>744</v>
      </c>
      <c r="C329" s="3" t="s">
        <v>4853</v>
      </c>
      <c r="D329" s="6">
        <v>550</v>
      </c>
      <c r="E329" s="6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>ROUND(E329/D329*100,0)</f>
        <v>148</v>
      </c>
      <c r="P329" s="8">
        <f>IFERROR(ROUND(E329/L329,2),"No donations")</f>
        <v>54.27</v>
      </c>
      <c r="Q329" s="10" t="s">
        <v>8320</v>
      </c>
      <c r="R329" t="s">
        <v>8321</v>
      </c>
      <c r="S329" s="14">
        <f>(((J329/60)/60)/24)+DATE(1970,1,1)</f>
        <v>40990.709317129629</v>
      </c>
      <c r="T329" s="14">
        <f>(((I329/60)/60)/24)+DATE(1970,1,1)</f>
        <v>41015.875</v>
      </c>
      <c r="U329">
        <f xml:space="preserve"> YEAR(S329)</f>
        <v>2012</v>
      </c>
    </row>
    <row r="330" spans="1:21" ht="32" x14ac:dyDescent="0.2">
      <c r="A330">
        <v>2215</v>
      </c>
      <c r="B330" s="3" t="s">
        <v>2216</v>
      </c>
      <c r="C330" s="3" t="s">
        <v>6325</v>
      </c>
      <c r="D330" s="6">
        <v>550</v>
      </c>
      <c r="E330" s="6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>ROUND(E330/D330*100,0)</f>
        <v>156</v>
      </c>
      <c r="P330" s="8">
        <f>IFERROR(ROUND(E330/L330,2),"No donations")</f>
        <v>26.06</v>
      </c>
      <c r="Q330" s="10" t="s">
        <v>8323</v>
      </c>
      <c r="R330" t="s">
        <v>8328</v>
      </c>
      <c r="S330" s="14">
        <f>(((J330/60)/60)/24)+DATE(1970,1,1)</f>
        <v>40958.717268518521</v>
      </c>
      <c r="T330" s="14">
        <f>(((I330/60)/60)/24)+DATE(1970,1,1)</f>
        <v>40981.290972222225</v>
      </c>
      <c r="U330">
        <f xml:space="preserve"> YEAR(S330)</f>
        <v>2012</v>
      </c>
    </row>
    <row r="331" spans="1:21" ht="48" x14ac:dyDescent="0.2">
      <c r="A331">
        <v>3378</v>
      </c>
      <c r="B331" s="3" t="s">
        <v>3377</v>
      </c>
      <c r="C331" s="3" t="s">
        <v>7488</v>
      </c>
      <c r="D331" s="6">
        <v>550</v>
      </c>
      <c r="E331" s="6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>
        <f>ROUND(E331/D331*100,0)</f>
        <v>108</v>
      </c>
      <c r="P331" s="8">
        <f>IFERROR(ROUND(E331/L331,2),"No donations")</f>
        <v>28.19</v>
      </c>
      <c r="Q331" s="10" t="s">
        <v>8315</v>
      </c>
      <c r="R331" t="s">
        <v>8316</v>
      </c>
      <c r="S331" s="14">
        <f>(((J331/60)/60)/24)+DATE(1970,1,1)</f>
        <v>41858.355393518519</v>
      </c>
      <c r="T331" s="14">
        <f>(((I331/60)/60)/24)+DATE(1970,1,1)</f>
        <v>41882.547222222223</v>
      </c>
      <c r="U331">
        <f xml:space="preserve"> YEAR(S331)</f>
        <v>2014</v>
      </c>
    </row>
    <row r="332" spans="1:21" ht="48" x14ac:dyDescent="0.2">
      <c r="A332">
        <v>3394</v>
      </c>
      <c r="B332" s="3" t="s">
        <v>3393</v>
      </c>
      <c r="C332" s="3" t="s">
        <v>7504</v>
      </c>
      <c r="D332" s="6">
        <v>550</v>
      </c>
      <c r="E332" s="6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>
        <f>ROUND(E332/D332*100,0)</f>
        <v>142</v>
      </c>
      <c r="P332" s="8">
        <f>IFERROR(ROUND(E332/L332,2),"No donations")</f>
        <v>29</v>
      </c>
      <c r="Q332" s="10" t="s">
        <v>8315</v>
      </c>
      <c r="R332" t="s">
        <v>8316</v>
      </c>
      <c r="S332" s="14">
        <f>(((J332/60)/60)/24)+DATE(1970,1,1)</f>
        <v>41817.59542824074</v>
      </c>
      <c r="T332" s="14">
        <f>(((I332/60)/60)/24)+DATE(1970,1,1)</f>
        <v>41847.59542824074</v>
      </c>
      <c r="U332">
        <f xml:space="preserve"> YEAR(S332)</f>
        <v>2014</v>
      </c>
    </row>
    <row r="333" spans="1:21" ht="32" x14ac:dyDescent="0.2">
      <c r="A333">
        <v>3607</v>
      </c>
      <c r="B333" s="3" t="s">
        <v>3606</v>
      </c>
      <c r="C333" s="3" t="s">
        <v>7717</v>
      </c>
      <c r="D333" s="6">
        <v>550</v>
      </c>
      <c r="E333" s="6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>
        <f>ROUND(E333/D333*100,0)</f>
        <v>105</v>
      </c>
      <c r="P333" s="8">
        <f>IFERROR(ROUND(E333/L333,2),"No donations")</f>
        <v>29</v>
      </c>
      <c r="Q333" s="10" t="s">
        <v>8315</v>
      </c>
      <c r="R333" t="s">
        <v>8316</v>
      </c>
      <c r="S333" s="14">
        <f>(((J333/60)/60)/24)+DATE(1970,1,1)</f>
        <v>42338.963912037041</v>
      </c>
      <c r="T333" s="14">
        <f>(((I333/60)/60)/24)+DATE(1970,1,1)</f>
        <v>42353</v>
      </c>
      <c r="U333">
        <f xml:space="preserve"> YEAR(S333)</f>
        <v>2015</v>
      </c>
    </row>
    <row r="334" spans="1:21" ht="48" x14ac:dyDescent="0.2">
      <c r="A334">
        <v>3755</v>
      </c>
      <c r="B334" s="3" t="s">
        <v>3752</v>
      </c>
      <c r="C334" s="3" t="s">
        <v>7865</v>
      </c>
      <c r="D334" s="6">
        <v>550</v>
      </c>
      <c r="E334" s="6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>ROUND(E334/D334*100,0)</f>
        <v>130</v>
      </c>
      <c r="P334" s="8">
        <f>IFERROR(ROUND(E334/L334,2),"No donations")</f>
        <v>25.46</v>
      </c>
      <c r="Q334" s="10" t="s">
        <v>8315</v>
      </c>
      <c r="R334" t="s">
        <v>8357</v>
      </c>
      <c r="S334" s="14">
        <f>(((J334/60)/60)/24)+DATE(1970,1,1)</f>
        <v>42445.866979166662</v>
      </c>
      <c r="T334" s="14">
        <f>(((I334/60)/60)/24)+DATE(1970,1,1)</f>
        <v>42475.866979166662</v>
      </c>
      <c r="U334">
        <f xml:space="preserve"> YEAR(S334)</f>
        <v>2016</v>
      </c>
    </row>
    <row r="335" spans="1:21" ht="48" x14ac:dyDescent="0.2">
      <c r="A335">
        <v>25</v>
      </c>
      <c r="B335" s="3" t="s">
        <v>27</v>
      </c>
      <c r="C335" s="3" t="s">
        <v>4136</v>
      </c>
      <c r="D335" s="6">
        <v>600</v>
      </c>
      <c r="E335" s="6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>ROUND(E335/D335*100,0)</f>
        <v>133</v>
      </c>
      <c r="P335" s="8">
        <f>IFERROR(ROUND(E335/L335,2),"No donations")</f>
        <v>57.14</v>
      </c>
      <c r="Q335" s="10" t="s">
        <v>8308</v>
      </c>
      <c r="R335" t="s">
        <v>8309</v>
      </c>
      <c r="S335" s="14">
        <f>(((J335/60)/60)/24)+DATE(1970,1,1)</f>
        <v>42318.025011574078</v>
      </c>
      <c r="T335" s="14">
        <f>(((I335/60)/60)/24)+DATE(1970,1,1)</f>
        <v>42378.025011574078</v>
      </c>
      <c r="U335">
        <f xml:space="preserve"> YEAR(S335)</f>
        <v>2015</v>
      </c>
    </row>
    <row r="336" spans="1:21" ht="48" x14ac:dyDescent="0.2">
      <c r="A336">
        <v>50</v>
      </c>
      <c r="B336" s="3" t="s">
        <v>52</v>
      </c>
      <c r="C336" s="3" t="s">
        <v>4161</v>
      </c>
      <c r="D336" s="6">
        <v>600</v>
      </c>
      <c r="E336" s="6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>ROUND(E336/D336*100,0)</f>
        <v>100</v>
      </c>
      <c r="P336" s="8">
        <f>IFERROR(ROUND(E336/L336,2),"No donations")</f>
        <v>27.27</v>
      </c>
      <c r="Q336" s="10" t="s">
        <v>8308</v>
      </c>
      <c r="R336" t="s">
        <v>8309</v>
      </c>
      <c r="S336" s="14">
        <f>(((J336/60)/60)/24)+DATE(1970,1,1)</f>
        <v>41995.752986111111</v>
      </c>
      <c r="T336" s="14">
        <f>(((I336/60)/60)/24)+DATE(1970,1,1)</f>
        <v>42034.708333333328</v>
      </c>
      <c r="U336">
        <f xml:space="preserve"> YEAR(S336)</f>
        <v>2014</v>
      </c>
    </row>
    <row r="337" spans="1:21" ht="64" x14ac:dyDescent="0.2">
      <c r="A337">
        <v>68</v>
      </c>
      <c r="B337" s="3" t="s">
        <v>70</v>
      </c>
      <c r="C337" s="3" t="s">
        <v>4179</v>
      </c>
      <c r="D337" s="6">
        <v>600</v>
      </c>
      <c r="E337" s="6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>ROUND(E337/D337*100,0)</f>
        <v>127</v>
      </c>
      <c r="P337" s="8">
        <f>IFERROR(ROUND(E337/L337,2),"No donations")</f>
        <v>21.19</v>
      </c>
      <c r="Q337" s="10" t="s">
        <v>8308</v>
      </c>
      <c r="R337" t="s">
        <v>8310</v>
      </c>
      <c r="S337" s="14">
        <f>(((J337/60)/60)/24)+DATE(1970,1,1)</f>
        <v>41663.569340277776</v>
      </c>
      <c r="T337" s="14">
        <f>(((I337/60)/60)/24)+DATE(1970,1,1)</f>
        <v>41693.569340277776</v>
      </c>
      <c r="U337">
        <f xml:space="preserve"> YEAR(S337)</f>
        <v>2014</v>
      </c>
    </row>
    <row r="338" spans="1:21" ht="48" x14ac:dyDescent="0.2">
      <c r="A338">
        <v>382</v>
      </c>
      <c r="B338" s="3" t="s">
        <v>383</v>
      </c>
      <c r="C338" s="3" t="s">
        <v>4492</v>
      </c>
      <c r="D338" s="6">
        <v>600</v>
      </c>
      <c r="E338" s="6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>ROUND(E338/D338*100,0)</f>
        <v>256</v>
      </c>
      <c r="P338" s="8">
        <f>IFERROR(ROUND(E338/L338,2),"No donations")</f>
        <v>69.77</v>
      </c>
      <c r="Q338" s="10" t="s">
        <v>8308</v>
      </c>
      <c r="R338" t="s">
        <v>8313</v>
      </c>
      <c r="S338" s="14">
        <f>(((J338/60)/60)/24)+DATE(1970,1,1)</f>
        <v>41144.709490740745</v>
      </c>
      <c r="T338" s="14">
        <f>(((I338/60)/60)/24)+DATE(1970,1,1)</f>
        <v>41158.709490740745</v>
      </c>
      <c r="U338">
        <f xml:space="preserve"> YEAR(S338)</f>
        <v>2012</v>
      </c>
    </row>
    <row r="339" spans="1:21" ht="48" x14ac:dyDescent="0.2">
      <c r="A339">
        <v>386</v>
      </c>
      <c r="B339" s="3" t="s">
        <v>387</v>
      </c>
      <c r="C339" s="3" t="s">
        <v>4496</v>
      </c>
      <c r="D339" s="6">
        <v>600</v>
      </c>
      <c r="E339" s="6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>ROUND(E339/D339*100,0)</f>
        <v>100</v>
      </c>
      <c r="P339" s="8">
        <f>IFERROR(ROUND(E339/L339,2),"No donations")</f>
        <v>46.23</v>
      </c>
      <c r="Q339" s="10" t="s">
        <v>8308</v>
      </c>
      <c r="R339" t="s">
        <v>8313</v>
      </c>
      <c r="S339" s="14">
        <f>(((J339/60)/60)/24)+DATE(1970,1,1)</f>
        <v>42211.951284722221</v>
      </c>
      <c r="T339" s="14">
        <f>(((I339/60)/60)/24)+DATE(1970,1,1)</f>
        <v>42226.951284722221</v>
      </c>
      <c r="U339">
        <f xml:space="preserve"> YEAR(S339)</f>
        <v>2015</v>
      </c>
    </row>
    <row r="340" spans="1:21" ht="48" x14ac:dyDescent="0.2">
      <c r="A340">
        <v>812</v>
      </c>
      <c r="B340" s="3" t="s">
        <v>813</v>
      </c>
      <c r="C340" s="3" t="s">
        <v>4922</v>
      </c>
      <c r="D340" s="6">
        <v>600</v>
      </c>
      <c r="E340" s="6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>ROUND(E340/D340*100,0)</f>
        <v>152</v>
      </c>
      <c r="P340" s="8">
        <f>IFERROR(ROUND(E340/L340,2),"No donations")</f>
        <v>27.61</v>
      </c>
      <c r="Q340" s="10" t="s">
        <v>8323</v>
      </c>
      <c r="R340" t="s">
        <v>8324</v>
      </c>
      <c r="S340" s="14">
        <f>(((J340/60)/60)/24)+DATE(1970,1,1)</f>
        <v>41282.017962962964</v>
      </c>
      <c r="T340" s="14">
        <f>(((I340/60)/60)/24)+DATE(1970,1,1)</f>
        <v>41334.581944444442</v>
      </c>
      <c r="U340">
        <f xml:space="preserve"> YEAR(S340)</f>
        <v>2013</v>
      </c>
    </row>
    <row r="341" spans="1:21" ht="48" x14ac:dyDescent="0.2">
      <c r="A341">
        <v>1463</v>
      </c>
      <c r="B341" s="3" t="s">
        <v>1464</v>
      </c>
      <c r="C341" s="3" t="s">
        <v>5573</v>
      </c>
      <c r="D341" s="6">
        <v>600</v>
      </c>
      <c r="E341" s="6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>ROUND(E341/D341*100,0)</f>
        <v>148</v>
      </c>
      <c r="P341" s="8">
        <f>IFERROR(ROUND(E341/L341,2),"No donations")</f>
        <v>35.44</v>
      </c>
      <c r="Q341" s="10" t="s">
        <v>8320</v>
      </c>
      <c r="R341" t="s">
        <v>8340</v>
      </c>
      <c r="S341" s="14">
        <f>(((J341/60)/60)/24)+DATE(1970,1,1)</f>
        <v>41326.911319444444</v>
      </c>
      <c r="T341" s="14">
        <f>(((I341/60)/60)/24)+DATE(1970,1,1)</f>
        <v>41371.869652777779</v>
      </c>
      <c r="U341">
        <f xml:space="preserve"> YEAR(S341)</f>
        <v>2013</v>
      </c>
    </row>
    <row r="342" spans="1:21" ht="48" x14ac:dyDescent="0.2">
      <c r="A342">
        <v>1837</v>
      </c>
      <c r="B342" s="3" t="s">
        <v>1838</v>
      </c>
      <c r="C342" s="3" t="s">
        <v>5947</v>
      </c>
      <c r="D342" s="6">
        <v>600</v>
      </c>
      <c r="E342" s="6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>ROUND(E342/D342*100,0)</f>
        <v>307</v>
      </c>
      <c r="P342" s="8">
        <f>IFERROR(ROUND(E342/L342,2),"No donations")</f>
        <v>61.37</v>
      </c>
      <c r="Q342" s="10" t="s">
        <v>8323</v>
      </c>
      <c r="R342" t="s">
        <v>8324</v>
      </c>
      <c r="S342" s="14">
        <f>(((J342/60)/60)/24)+DATE(1970,1,1)</f>
        <v>40926.047858796301</v>
      </c>
      <c r="T342" s="14">
        <f>(((I342/60)/60)/24)+DATE(1970,1,1)</f>
        <v>40986.006192129629</v>
      </c>
      <c r="U342">
        <f xml:space="preserve"> YEAR(S342)</f>
        <v>2012</v>
      </c>
    </row>
    <row r="343" spans="1:21" ht="16" x14ac:dyDescent="0.2">
      <c r="A343">
        <v>1927</v>
      </c>
      <c r="B343" s="3" t="s">
        <v>1928</v>
      </c>
      <c r="C343" s="3" t="s">
        <v>6037</v>
      </c>
      <c r="D343" s="6">
        <v>600</v>
      </c>
      <c r="E343" s="6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>ROUND(E343/D343*100,0)</f>
        <v>103</v>
      </c>
      <c r="P343" s="8">
        <f>IFERROR(ROUND(E343/L343,2),"No donations")</f>
        <v>56.36</v>
      </c>
      <c r="Q343" s="10" t="s">
        <v>8323</v>
      </c>
      <c r="R343" t="s">
        <v>8327</v>
      </c>
      <c r="S343" s="14">
        <f>(((J343/60)/60)/24)+DATE(1970,1,1)</f>
        <v>40960.861562500002</v>
      </c>
      <c r="T343" s="14">
        <f>(((I343/60)/60)/24)+DATE(1970,1,1)</f>
        <v>40976.207638888889</v>
      </c>
      <c r="U343">
        <f xml:space="preserve"> YEAR(S343)</f>
        <v>2012</v>
      </c>
    </row>
    <row r="344" spans="1:21" ht="48" x14ac:dyDescent="0.2">
      <c r="A344">
        <v>1937</v>
      </c>
      <c r="B344" s="3" t="s">
        <v>1938</v>
      </c>
      <c r="C344" s="3" t="s">
        <v>6047</v>
      </c>
      <c r="D344" s="6">
        <v>600</v>
      </c>
      <c r="E344" s="6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>ROUND(E344/D344*100,0)</f>
        <v>187</v>
      </c>
      <c r="P344" s="8">
        <f>IFERROR(ROUND(E344/L344,2),"No donations")</f>
        <v>38.74</v>
      </c>
      <c r="Q344" s="10" t="s">
        <v>8323</v>
      </c>
      <c r="R344" t="s">
        <v>8327</v>
      </c>
      <c r="S344" s="14">
        <f>(((J344/60)/60)/24)+DATE(1970,1,1)</f>
        <v>41059.118993055556</v>
      </c>
      <c r="T344" s="14">
        <f>(((I344/60)/60)/24)+DATE(1970,1,1)</f>
        <v>41075.165972222225</v>
      </c>
      <c r="U344">
        <f xml:space="preserve"> YEAR(S344)</f>
        <v>2012</v>
      </c>
    </row>
    <row r="345" spans="1:21" ht="32" x14ac:dyDescent="0.2">
      <c r="A345">
        <v>2074</v>
      </c>
      <c r="B345" s="3" t="s">
        <v>2075</v>
      </c>
      <c r="C345" s="3" t="s">
        <v>6184</v>
      </c>
      <c r="D345" s="6">
        <v>600</v>
      </c>
      <c r="E345" s="6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>ROUND(E345/D345*100,0)</f>
        <v>103</v>
      </c>
      <c r="P345" s="8">
        <f>IFERROR(ROUND(E345/L345,2),"No donations")</f>
        <v>205</v>
      </c>
      <c r="Q345" s="10" t="s">
        <v>8317</v>
      </c>
      <c r="R345" t="s">
        <v>8347</v>
      </c>
      <c r="S345" s="14">
        <f>(((J345/60)/60)/24)+DATE(1970,1,1)</f>
        <v>42466.826180555552</v>
      </c>
      <c r="T345" s="14">
        <f>(((I345/60)/60)/24)+DATE(1970,1,1)</f>
        <v>42496.826180555552</v>
      </c>
      <c r="U345">
        <f xml:space="preserve"> YEAR(S345)</f>
        <v>2016</v>
      </c>
    </row>
    <row r="346" spans="1:21" ht="48" x14ac:dyDescent="0.2">
      <c r="A346">
        <v>2096</v>
      </c>
      <c r="B346" s="3" t="s">
        <v>2097</v>
      </c>
      <c r="C346" s="3" t="s">
        <v>6206</v>
      </c>
      <c r="D346" s="6">
        <v>600</v>
      </c>
      <c r="E346" s="6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>ROUND(E346/D346*100,0)</f>
        <v>102</v>
      </c>
      <c r="P346" s="8">
        <f>IFERROR(ROUND(E346/L346,2),"No donations")</f>
        <v>43.57</v>
      </c>
      <c r="Q346" s="10" t="s">
        <v>8323</v>
      </c>
      <c r="R346" t="s">
        <v>8327</v>
      </c>
      <c r="S346" s="14">
        <f>(((J346/60)/60)/24)+DATE(1970,1,1)</f>
        <v>41192.758506944447</v>
      </c>
      <c r="T346" s="14">
        <f>(((I346/60)/60)/24)+DATE(1970,1,1)</f>
        <v>41208.165972222225</v>
      </c>
      <c r="U346">
        <f xml:space="preserve"> YEAR(S346)</f>
        <v>2012</v>
      </c>
    </row>
    <row r="347" spans="1:21" ht="48" x14ac:dyDescent="0.2">
      <c r="A347">
        <v>2100</v>
      </c>
      <c r="B347" s="3" t="s">
        <v>2101</v>
      </c>
      <c r="C347" s="3" t="s">
        <v>6210</v>
      </c>
      <c r="D347" s="6">
        <v>600</v>
      </c>
      <c r="E347" s="6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>ROUND(E347/D347*100,0)</f>
        <v>137</v>
      </c>
      <c r="P347" s="8">
        <f>IFERROR(ROUND(E347/L347,2),"No donations")</f>
        <v>30.37</v>
      </c>
      <c r="Q347" s="10" t="s">
        <v>8323</v>
      </c>
      <c r="R347" t="s">
        <v>8327</v>
      </c>
      <c r="S347" s="14">
        <f>(((J347/60)/60)/24)+DATE(1970,1,1)</f>
        <v>41074.834965277776</v>
      </c>
      <c r="T347" s="14">
        <f>(((I347/60)/60)/24)+DATE(1970,1,1)</f>
        <v>41090.165972222225</v>
      </c>
      <c r="U347">
        <f xml:space="preserve"> YEAR(S347)</f>
        <v>2012</v>
      </c>
    </row>
    <row r="348" spans="1:21" ht="48" x14ac:dyDescent="0.2">
      <c r="A348">
        <v>2214</v>
      </c>
      <c r="B348" s="3" t="s">
        <v>2215</v>
      </c>
      <c r="C348" s="3" t="s">
        <v>6324</v>
      </c>
      <c r="D348" s="6">
        <v>600</v>
      </c>
      <c r="E348" s="6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>ROUND(E348/D348*100,0)</f>
        <v>293</v>
      </c>
      <c r="P348" s="8">
        <f>IFERROR(ROUND(E348/L348,2),"No donations")</f>
        <v>73.13</v>
      </c>
      <c r="Q348" s="10" t="s">
        <v>8323</v>
      </c>
      <c r="R348" t="s">
        <v>8328</v>
      </c>
      <c r="S348" s="14">
        <f>(((J348/60)/60)/24)+DATE(1970,1,1)</f>
        <v>41646.792222222226</v>
      </c>
      <c r="T348" s="14">
        <f>(((I348/60)/60)/24)+DATE(1970,1,1)</f>
        <v>41676.792222222226</v>
      </c>
      <c r="U348">
        <f xml:space="preserve"> YEAR(S348)</f>
        <v>2014</v>
      </c>
    </row>
    <row r="349" spans="1:21" ht="48" x14ac:dyDescent="0.2">
      <c r="A349">
        <v>2333</v>
      </c>
      <c r="B349" s="3" t="s">
        <v>2334</v>
      </c>
      <c r="C349" s="3" t="s">
        <v>6443</v>
      </c>
      <c r="D349" s="6">
        <v>600</v>
      </c>
      <c r="E349" s="6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>ROUND(E349/D349*100,0)</f>
        <v>212</v>
      </c>
      <c r="P349" s="8">
        <f>IFERROR(ROUND(E349/L349,2),"No donations")</f>
        <v>13.54</v>
      </c>
      <c r="Q349" s="10" t="s">
        <v>8334</v>
      </c>
      <c r="R349" t="s">
        <v>8350</v>
      </c>
      <c r="S349" s="14">
        <f>(((J349/60)/60)/24)+DATE(1970,1,1)</f>
        <v>41767.650347222225</v>
      </c>
      <c r="T349" s="14">
        <f>(((I349/60)/60)/24)+DATE(1970,1,1)</f>
        <v>41788.743055555555</v>
      </c>
      <c r="U349">
        <f xml:space="preserve"> YEAR(S349)</f>
        <v>2014</v>
      </c>
    </row>
    <row r="350" spans="1:21" ht="48" x14ac:dyDescent="0.2">
      <c r="A350">
        <v>2452</v>
      </c>
      <c r="B350" s="3" t="s">
        <v>2453</v>
      </c>
      <c r="C350" s="3" t="s">
        <v>6562</v>
      </c>
      <c r="D350" s="6">
        <v>600</v>
      </c>
      <c r="E350" s="6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>ROUND(E350/D350*100,0)</f>
        <v>134</v>
      </c>
      <c r="P350" s="8">
        <f>IFERROR(ROUND(E350/L350,2),"No donations")</f>
        <v>53.4</v>
      </c>
      <c r="Q350" s="10" t="s">
        <v>8334</v>
      </c>
      <c r="R350" t="s">
        <v>8350</v>
      </c>
      <c r="S350" s="14">
        <f>(((J350/60)/60)/24)+DATE(1970,1,1)</f>
        <v>42338.84375</v>
      </c>
      <c r="T350" s="14">
        <f>(((I350/60)/60)/24)+DATE(1970,1,1)</f>
        <v>42367.958333333328</v>
      </c>
      <c r="U350">
        <f xml:space="preserve"> YEAR(S350)</f>
        <v>2015</v>
      </c>
    </row>
    <row r="351" spans="1:21" ht="32" x14ac:dyDescent="0.2">
      <c r="A351">
        <v>2492</v>
      </c>
      <c r="B351" s="3" t="s">
        <v>2492</v>
      </c>
      <c r="C351" s="3" t="s">
        <v>6602</v>
      </c>
      <c r="D351" s="6">
        <v>600</v>
      </c>
      <c r="E351" s="6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>ROUND(E351/D351*100,0)</f>
        <v>125</v>
      </c>
      <c r="P351" s="8">
        <f>IFERROR(ROUND(E351/L351,2),"No donations")</f>
        <v>27.78</v>
      </c>
      <c r="Q351" s="10" t="s">
        <v>8323</v>
      </c>
      <c r="R351" t="s">
        <v>8327</v>
      </c>
      <c r="S351" s="14">
        <f>(((J351/60)/60)/24)+DATE(1970,1,1)</f>
        <v>41024.985972222225</v>
      </c>
      <c r="T351" s="14">
        <f>(((I351/60)/60)/24)+DATE(1970,1,1)</f>
        <v>41076.415972222225</v>
      </c>
      <c r="U351">
        <f xml:space="preserve"> YEAR(S351)</f>
        <v>2012</v>
      </c>
    </row>
    <row r="352" spans="1:21" ht="48" x14ac:dyDescent="0.2">
      <c r="A352">
        <v>2500</v>
      </c>
      <c r="B352" s="3" t="s">
        <v>2500</v>
      </c>
      <c r="C352" s="3" t="s">
        <v>6610</v>
      </c>
      <c r="D352" s="6">
        <v>600</v>
      </c>
      <c r="E352" s="6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>ROUND(E352/D352*100,0)</f>
        <v>113</v>
      </c>
      <c r="P352" s="8">
        <f>IFERROR(ROUND(E352/L352,2),"No donations")</f>
        <v>23.45</v>
      </c>
      <c r="Q352" s="10" t="s">
        <v>8323</v>
      </c>
      <c r="R352" t="s">
        <v>8327</v>
      </c>
      <c r="S352" s="14">
        <f>(((J352/60)/60)/24)+DATE(1970,1,1)</f>
        <v>41053.772858796299</v>
      </c>
      <c r="T352" s="14">
        <f>(((I352/60)/60)/24)+DATE(1970,1,1)</f>
        <v>41083.772858796299</v>
      </c>
      <c r="U352">
        <f xml:space="preserve"> YEAR(S352)</f>
        <v>2012</v>
      </c>
    </row>
    <row r="353" spans="1:21" ht="48" x14ac:dyDescent="0.2">
      <c r="A353">
        <v>2817</v>
      </c>
      <c r="B353" s="3" t="s">
        <v>2817</v>
      </c>
      <c r="C353" s="3" t="s">
        <v>6927</v>
      </c>
      <c r="D353" s="6">
        <v>600</v>
      </c>
      <c r="E353" s="6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>
        <f>ROUND(E353/D353*100,0)</f>
        <v>130</v>
      </c>
      <c r="P353" s="8">
        <f>IFERROR(ROUND(E353/L353,2),"No donations")</f>
        <v>23.64</v>
      </c>
      <c r="Q353" s="10" t="s">
        <v>8315</v>
      </c>
      <c r="R353" t="s">
        <v>8316</v>
      </c>
      <c r="S353" s="14">
        <f>(((J353/60)/60)/24)+DATE(1970,1,1)</f>
        <v>42023.634976851856</v>
      </c>
      <c r="T353" s="14">
        <f>(((I353/60)/60)/24)+DATE(1970,1,1)</f>
        <v>42063.634976851856</v>
      </c>
      <c r="U353">
        <f xml:space="preserve"> YEAR(S353)</f>
        <v>2015</v>
      </c>
    </row>
    <row r="354" spans="1:21" ht="32" x14ac:dyDescent="0.2">
      <c r="A354">
        <v>3007</v>
      </c>
      <c r="B354" s="3" t="s">
        <v>3007</v>
      </c>
      <c r="C354" s="3" t="s">
        <v>7117</v>
      </c>
      <c r="D354" s="6">
        <v>600</v>
      </c>
      <c r="E354" s="6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>
        <f>ROUND(E354/D354*100,0)</f>
        <v>180</v>
      </c>
      <c r="P354" s="8">
        <f>IFERROR(ROUND(E354/L354,2),"No donations")</f>
        <v>54</v>
      </c>
      <c r="Q354" s="10" t="s">
        <v>8315</v>
      </c>
      <c r="R354" t="s">
        <v>8355</v>
      </c>
      <c r="S354" s="14">
        <f>(((J354/60)/60)/24)+DATE(1970,1,1)</f>
        <v>42098.216238425928</v>
      </c>
      <c r="T354" s="14">
        <f>(((I354/60)/60)/24)+DATE(1970,1,1)</f>
        <v>42119.216238425928</v>
      </c>
      <c r="U354">
        <f xml:space="preserve"> YEAR(S354)</f>
        <v>2015</v>
      </c>
    </row>
    <row r="355" spans="1:21" ht="32" x14ac:dyDescent="0.2">
      <c r="A355">
        <v>3050</v>
      </c>
      <c r="B355" s="3" t="s">
        <v>3050</v>
      </c>
      <c r="C355" s="3" t="s">
        <v>7160</v>
      </c>
      <c r="D355" s="6">
        <v>600</v>
      </c>
      <c r="E355" s="6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>
        <f>ROUND(E355/D355*100,0)</f>
        <v>106</v>
      </c>
      <c r="P355" s="8">
        <f>IFERROR(ROUND(E355/L355,2),"No donations")</f>
        <v>70.67</v>
      </c>
      <c r="Q355" s="10" t="s">
        <v>8315</v>
      </c>
      <c r="R355" t="s">
        <v>8355</v>
      </c>
      <c r="S355" s="14">
        <f>(((J355/60)/60)/24)+DATE(1970,1,1)</f>
        <v>42465.16851851852</v>
      </c>
      <c r="T355" s="14">
        <f>(((I355/60)/60)/24)+DATE(1970,1,1)</f>
        <v>42495.16851851852</v>
      </c>
      <c r="U355">
        <f xml:space="preserve"> YEAR(S355)</f>
        <v>2016</v>
      </c>
    </row>
    <row r="356" spans="1:21" ht="48" x14ac:dyDescent="0.2">
      <c r="A356">
        <v>3294</v>
      </c>
      <c r="B356" s="3" t="s">
        <v>3294</v>
      </c>
      <c r="C356" s="3" t="s">
        <v>7404</v>
      </c>
      <c r="D356" s="6">
        <v>600</v>
      </c>
      <c r="E356" s="6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>
        <f>ROUND(E356/D356*100,0)</f>
        <v>118</v>
      </c>
      <c r="P356" s="8">
        <f>IFERROR(ROUND(E356/L356,2),"No donations")</f>
        <v>29.58</v>
      </c>
      <c r="Q356" s="10" t="s">
        <v>8315</v>
      </c>
      <c r="R356" t="s">
        <v>8316</v>
      </c>
      <c r="S356" s="14">
        <f>(((J356/60)/60)/24)+DATE(1970,1,1)</f>
        <v>42141.541134259256</v>
      </c>
      <c r="T356" s="14">
        <f>(((I356/60)/60)/24)+DATE(1970,1,1)</f>
        <v>42171.541134259256</v>
      </c>
      <c r="U356">
        <f xml:space="preserve"> YEAR(S356)</f>
        <v>2015</v>
      </c>
    </row>
    <row r="357" spans="1:21" ht="48" x14ac:dyDescent="0.2">
      <c r="A357">
        <v>3539</v>
      </c>
      <c r="B357" s="3" t="s">
        <v>3538</v>
      </c>
      <c r="C357" s="3" t="s">
        <v>7649</v>
      </c>
      <c r="D357" s="6">
        <v>600</v>
      </c>
      <c r="E357" s="6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>
        <f>ROUND(E357/D357*100,0)</f>
        <v>120</v>
      </c>
      <c r="P357" s="8">
        <f>IFERROR(ROUND(E357/L357,2),"No donations")</f>
        <v>55.23</v>
      </c>
      <c r="Q357" s="10" t="s">
        <v>8315</v>
      </c>
      <c r="R357" t="s">
        <v>8316</v>
      </c>
      <c r="S357" s="14">
        <f>(((J357/60)/60)/24)+DATE(1970,1,1)</f>
        <v>42600.756041666667</v>
      </c>
      <c r="T357" s="14">
        <f>(((I357/60)/60)/24)+DATE(1970,1,1)</f>
        <v>42621.756041666667</v>
      </c>
      <c r="U357">
        <f xml:space="preserve"> YEAR(S357)</f>
        <v>2016</v>
      </c>
    </row>
    <row r="358" spans="1:21" ht="48" x14ac:dyDescent="0.2">
      <c r="A358">
        <v>3577</v>
      </c>
      <c r="B358" s="3" t="s">
        <v>3576</v>
      </c>
      <c r="C358" s="3" t="s">
        <v>7687</v>
      </c>
      <c r="D358" s="6">
        <v>600</v>
      </c>
      <c r="E358" s="6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>
        <f>ROUND(E358/D358*100,0)</f>
        <v>130</v>
      </c>
      <c r="P358" s="8">
        <f>IFERROR(ROUND(E358/L358,2),"No donations")</f>
        <v>28.89</v>
      </c>
      <c r="Q358" s="10" t="s">
        <v>8315</v>
      </c>
      <c r="R358" t="s">
        <v>8316</v>
      </c>
      <c r="S358" s="14">
        <f>(((J358/60)/60)/24)+DATE(1970,1,1)</f>
        <v>42093.786840277782</v>
      </c>
      <c r="T358" s="14">
        <f>(((I358/60)/60)/24)+DATE(1970,1,1)</f>
        <v>42120.26944444445</v>
      </c>
      <c r="U358">
        <f xml:space="preserve"> YEAR(S358)</f>
        <v>2015</v>
      </c>
    </row>
    <row r="359" spans="1:21" ht="32" x14ac:dyDescent="0.2">
      <c r="A359">
        <v>3826</v>
      </c>
      <c r="B359" s="3" t="s">
        <v>3823</v>
      </c>
      <c r="C359" s="3" t="s">
        <v>7935</v>
      </c>
      <c r="D359" s="6">
        <v>600</v>
      </c>
      <c r="E359" s="6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>
        <f>ROUND(E359/D359*100,0)</f>
        <v>119</v>
      </c>
      <c r="P359" s="8">
        <f>IFERROR(ROUND(E359/L359,2),"No donations")</f>
        <v>27.5</v>
      </c>
      <c r="Q359" s="10" t="s">
        <v>8315</v>
      </c>
      <c r="R359" t="s">
        <v>8316</v>
      </c>
      <c r="S359" s="14">
        <f>(((J359/60)/60)/24)+DATE(1970,1,1)</f>
        <v>42101.423541666663</v>
      </c>
      <c r="T359" s="14">
        <f>(((I359/60)/60)/24)+DATE(1970,1,1)</f>
        <v>42131.423541666663</v>
      </c>
      <c r="U359">
        <f xml:space="preserve"> YEAR(S359)</f>
        <v>2015</v>
      </c>
    </row>
    <row r="360" spans="1:21" ht="48" x14ac:dyDescent="0.2">
      <c r="A360">
        <v>3665</v>
      </c>
      <c r="B360" s="3" t="s">
        <v>3662</v>
      </c>
      <c r="C360" s="3" t="s">
        <v>7775</v>
      </c>
      <c r="D360" s="6">
        <v>620</v>
      </c>
      <c r="E360" s="6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>
        <f>ROUND(E360/D360*100,0)</f>
        <v>115</v>
      </c>
      <c r="P360" s="8">
        <f>IFERROR(ROUND(E360/L360,2),"No donations")</f>
        <v>51</v>
      </c>
      <c r="Q360" s="10" t="s">
        <v>8315</v>
      </c>
      <c r="R360" t="s">
        <v>8316</v>
      </c>
      <c r="S360" s="14">
        <f>(((J360/60)/60)/24)+DATE(1970,1,1)</f>
        <v>42294.808124999996</v>
      </c>
      <c r="T360" s="14">
        <f>(((I360/60)/60)/24)+DATE(1970,1,1)</f>
        <v>42305.829166666663</v>
      </c>
      <c r="U360">
        <f xml:space="preserve"> YEAR(S360)</f>
        <v>2015</v>
      </c>
    </row>
    <row r="361" spans="1:21" ht="48" x14ac:dyDescent="0.2">
      <c r="A361">
        <v>1264</v>
      </c>
      <c r="B361" s="3" t="s">
        <v>1265</v>
      </c>
      <c r="C361" s="3" t="s">
        <v>5374</v>
      </c>
      <c r="D361" s="6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 s="8">
        <f>IFERROR(ROUND(E361/L361,2),"No donations")</f>
        <v>31.82</v>
      </c>
      <c r="Q361" s="10" t="s">
        <v>8323</v>
      </c>
      <c r="R361" t="s">
        <v>8324</v>
      </c>
      <c r="S361" s="14">
        <f>(((J361/60)/60)/24)+DATE(1970,1,1)</f>
        <v>41547.662997685184</v>
      </c>
      <c r="T361" s="14">
        <f>(((I361/60)/60)/24)+DATE(1970,1,1)</f>
        <v>41576.662997685184</v>
      </c>
      <c r="U361">
        <f xml:space="preserve"> YEAR(S361)</f>
        <v>2013</v>
      </c>
    </row>
    <row r="362" spans="1:21" ht="48" x14ac:dyDescent="0.2">
      <c r="A362">
        <v>1940</v>
      </c>
      <c r="B362" s="3" t="s">
        <v>1941</v>
      </c>
      <c r="C362" s="3" t="s">
        <v>6050</v>
      </c>
      <c r="D362" s="6">
        <v>650</v>
      </c>
      <c r="E362" s="6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>ROUND(E362/D362*100,0)</f>
        <v>171</v>
      </c>
      <c r="P362" s="8">
        <f>IFERROR(ROUND(E362/L362,2),"No donations")</f>
        <v>35.840000000000003</v>
      </c>
      <c r="Q362" s="10" t="s">
        <v>8323</v>
      </c>
      <c r="R362" t="s">
        <v>8327</v>
      </c>
      <c r="S362" s="14">
        <f>(((J362/60)/60)/24)+DATE(1970,1,1)</f>
        <v>40670.507326388892</v>
      </c>
      <c r="T362" s="14">
        <f>(((I362/60)/60)/24)+DATE(1970,1,1)</f>
        <v>40709.165972222225</v>
      </c>
      <c r="U362">
        <f xml:space="preserve"> YEAR(S362)</f>
        <v>2011</v>
      </c>
    </row>
    <row r="363" spans="1:21" ht="48" x14ac:dyDescent="0.2">
      <c r="A363">
        <v>2275</v>
      </c>
      <c r="B363" s="3" t="s">
        <v>2276</v>
      </c>
      <c r="C363" s="3" t="s">
        <v>6385</v>
      </c>
      <c r="D363" s="6">
        <v>650</v>
      </c>
      <c r="E363" s="6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>ROUND(E363/D363*100,0)</f>
        <v>408</v>
      </c>
      <c r="P363" s="8">
        <f>IFERROR(ROUND(E363/L363,2),"No donations")</f>
        <v>33.549999999999997</v>
      </c>
      <c r="Q363" s="10" t="s">
        <v>8331</v>
      </c>
      <c r="R363" t="s">
        <v>8349</v>
      </c>
      <c r="S363" s="14">
        <f>(((J363/60)/60)/24)+DATE(1970,1,1)</f>
        <v>41965.616655092599</v>
      </c>
      <c r="T363" s="14">
        <f>(((I363/60)/60)/24)+DATE(1970,1,1)</f>
        <v>41995.616655092599</v>
      </c>
      <c r="U363">
        <f xml:space="preserve"> YEAR(S363)</f>
        <v>2014</v>
      </c>
    </row>
    <row r="364" spans="1:21" ht="32" x14ac:dyDescent="0.2">
      <c r="A364">
        <v>2824</v>
      </c>
      <c r="B364" s="3" t="s">
        <v>2824</v>
      </c>
      <c r="C364" s="3" t="s">
        <v>6934</v>
      </c>
      <c r="D364" s="6">
        <v>650</v>
      </c>
      <c r="E364" s="6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>
        <f>ROUND(E364/D364*100,0)</f>
        <v>117</v>
      </c>
      <c r="P364" s="8">
        <f>IFERROR(ROUND(E364/L364,2),"No donations")</f>
        <v>50.67</v>
      </c>
      <c r="Q364" s="10" t="s">
        <v>8315</v>
      </c>
      <c r="R364" t="s">
        <v>8316</v>
      </c>
      <c r="S364" s="14">
        <f>(((J364/60)/60)/24)+DATE(1970,1,1)</f>
        <v>42136.270787037036</v>
      </c>
      <c r="T364" s="14">
        <f>(((I364/60)/60)/24)+DATE(1970,1,1)</f>
        <v>42168.071527777778</v>
      </c>
      <c r="U364">
        <f xml:space="preserve"> YEAR(S364)</f>
        <v>2015</v>
      </c>
    </row>
    <row r="365" spans="1:21" ht="48" x14ac:dyDescent="0.2">
      <c r="A365">
        <v>3451</v>
      </c>
      <c r="B365" s="3" t="s">
        <v>3450</v>
      </c>
      <c r="C365" s="3" t="s">
        <v>7561</v>
      </c>
      <c r="D365" s="6">
        <v>650</v>
      </c>
      <c r="E365" s="6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>
        <f>ROUND(E365/D365*100,0)</f>
        <v>101</v>
      </c>
      <c r="P365" s="8">
        <f>IFERROR(ROUND(E365/L365,2),"No donations")</f>
        <v>41.13</v>
      </c>
      <c r="Q365" s="10" t="s">
        <v>8315</v>
      </c>
      <c r="R365" t="s">
        <v>8316</v>
      </c>
      <c r="S365" s="14">
        <f>(((J365/60)/60)/24)+DATE(1970,1,1)</f>
        <v>42088.723692129628</v>
      </c>
      <c r="T365" s="14">
        <f>(((I365/60)/60)/24)+DATE(1970,1,1)</f>
        <v>42115.723692129628</v>
      </c>
      <c r="U365">
        <f xml:space="preserve"> YEAR(S365)</f>
        <v>2015</v>
      </c>
    </row>
    <row r="366" spans="1:21" ht="48" x14ac:dyDescent="0.2">
      <c r="A366">
        <v>1359</v>
      </c>
      <c r="B366" s="3" t="s">
        <v>1360</v>
      </c>
      <c r="C366" s="3" t="s">
        <v>5469</v>
      </c>
      <c r="D366" s="6">
        <v>660</v>
      </c>
      <c r="E366" s="6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>ROUND(E366/D366*100,0)</f>
        <v>116</v>
      </c>
      <c r="P366" s="8">
        <f>IFERROR(ROUND(E366/L366,2),"No donations")</f>
        <v>40.21</v>
      </c>
      <c r="Q366" s="10" t="s">
        <v>8320</v>
      </c>
      <c r="R366" t="s">
        <v>8321</v>
      </c>
      <c r="S366" s="14">
        <f>(((J366/60)/60)/24)+DATE(1970,1,1)</f>
        <v>40668.814699074072</v>
      </c>
      <c r="T366" s="14">
        <f>(((I366/60)/60)/24)+DATE(1970,1,1)</f>
        <v>40730.814699074072</v>
      </c>
      <c r="U366">
        <f xml:space="preserve"> YEAR(S366)</f>
        <v>2011</v>
      </c>
    </row>
    <row r="367" spans="1:21" ht="48" x14ac:dyDescent="0.2">
      <c r="A367">
        <v>3537</v>
      </c>
      <c r="B367" s="3" t="s">
        <v>3536</v>
      </c>
      <c r="C367" s="3" t="s">
        <v>7647</v>
      </c>
      <c r="D367" s="6">
        <v>675</v>
      </c>
      <c r="E367" s="6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>
        <f>ROUND(E367/D367*100,0)</f>
        <v>180</v>
      </c>
      <c r="P367" s="8">
        <f>IFERROR(ROUND(E367/L367,2),"No donations")</f>
        <v>43.5</v>
      </c>
      <c r="Q367" s="10" t="s">
        <v>8315</v>
      </c>
      <c r="R367" t="s">
        <v>8316</v>
      </c>
      <c r="S367" s="14">
        <f>(((J367/60)/60)/24)+DATE(1970,1,1)</f>
        <v>41923.354351851849</v>
      </c>
      <c r="T367" s="14">
        <f>(((I367/60)/60)/24)+DATE(1970,1,1)</f>
        <v>41960.332638888889</v>
      </c>
      <c r="U367">
        <f xml:space="preserve"> YEAR(S367)</f>
        <v>2014</v>
      </c>
    </row>
    <row r="368" spans="1:21" ht="48" x14ac:dyDescent="0.2">
      <c r="A368">
        <v>756</v>
      </c>
      <c r="B368" s="3" t="s">
        <v>757</v>
      </c>
      <c r="C368" s="3" t="s">
        <v>4866</v>
      </c>
      <c r="D368" s="6">
        <v>700</v>
      </c>
      <c r="E368" s="6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>ROUND(E368/D368*100,0)</f>
        <v>118</v>
      </c>
      <c r="P368" s="8">
        <f>IFERROR(ROUND(E368/L368,2),"No donations")</f>
        <v>37.450000000000003</v>
      </c>
      <c r="Q368" s="10" t="s">
        <v>8320</v>
      </c>
      <c r="R368" t="s">
        <v>8321</v>
      </c>
      <c r="S368" s="14">
        <f>(((J368/60)/60)/24)+DATE(1970,1,1)</f>
        <v>40590.766886574071</v>
      </c>
      <c r="T368" s="14">
        <f>(((I368/60)/60)/24)+DATE(1970,1,1)</f>
        <v>40651.725219907406</v>
      </c>
      <c r="U368">
        <f xml:space="preserve"> YEAR(S368)</f>
        <v>2011</v>
      </c>
    </row>
    <row r="369" spans="1:21" ht="48" x14ac:dyDescent="0.2">
      <c r="A369">
        <v>782</v>
      </c>
      <c r="B369" s="3" t="s">
        <v>783</v>
      </c>
      <c r="C369" s="3" t="s">
        <v>4892</v>
      </c>
      <c r="D369" s="6">
        <v>700</v>
      </c>
      <c r="E369" s="6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>ROUND(E369/D369*100,0)</f>
        <v>100</v>
      </c>
      <c r="P369" s="8">
        <f>IFERROR(ROUND(E369/L369,2),"No donations")</f>
        <v>50</v>
      </c>
      <c r="Q369" s="10" t="s">
        <v>8323</v>
      </c>
      <c r="R369" t="s">
        <v>8324</v>
      </c>
      <c r="S369" s="14">
        <f>(((J369/60)/60)/24)+DATE(1970,1,1)</f>
        <v>41116.758125</v>
      </c>
      <c r="T369" s="14">
        <f>(((I369/60)/60)/24)+DATE(1970,1,1)</f>
        <v>41146.758125</v>
      </c>
      <c r="U369">
        <f xml:space="preserve"> YEAR(S369)</f>
        <v>2012</v>
      </c>
    </row>
    <row r="370" spans="1:21" ht="48" x14ac:dyDescent="0.2">
      <c r="A370">
        <v>1823</v>
      </c>
      <c r="B370" s="3" t="s">
        <v>1824</v>
      </c>
      <c r="C370" s="3" t="s">
        <v>5933</v>
      </c>
      <c r="D370" s="6">
        <v>700</v>
      </c>
      <c r="E370" s="6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>ROUND(E370/D370*100,0)</f>
        <v>116</v>
      </c>
      <c r="P370" s="8">
        <f>IFERROR(ROUND(E370/L370,2),"No donations")</f>
        <v>24.58</v>
      </c>
      <c r="Q370" s="10" t="s">
        <v>8323</v>
      </c>
      <c r="R370" t="s">
        <v>8324</v>
      </c>
      <c r="S370" s="14">
        <f>(((J370/60)/60)/24)+DATE(1970,1,1)</f>
        <v>41176.684907407405</v>
      </c>
      <c r="T370" s="14">
        <f>(((I370/60)/60)/24)+DATE(1970,1,1)</f>
        <v>41206.684907407405</v>
      </c>
      <c r="U370">
        <f xml:space="preserve"> YEAR(S370)</f>
        <v>2012</v>
      </c>
    </row>
    <row r="371" spans="1:21" ht="48" x14ac:dyDescent="0.2">
      <c r="A371">
        <v>2175</v>
      </c>
      <c r="B371" s="3" t="s">
        <v>2176</v>
      </c>
      <c r="C371" s="3" t="s">
        <v>6285</v>
      </c>
      <c r="D371" s="6">
        <v>700</v>
      </c>
      <c r="E371" s="6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>ROUND(E371/D371*100,0)</f>
        <v>250</v>
      </c>
      <c r="P371" s="8">
        <f>IFERROR(ROUND(E371/L371,2),"No donations")</f>
        <v>67.31</v>
      </c>
      <c r="Q371" s="10" t="s">
        <v>8323</v>
      </c>
      <c r="R371" t="s">
        <v>8324</v>
      </c>
      <c r="S371" s="14">
        <f>(((J371/60)/60)/24)+DATE(1970,1,1)</f>
        <v>42565.009097222224</v>
      </c>
      <c r="T371" s="14">
        <f>(((I371/60)/60)/24)+DATE(1970,1,1)</f>
        <v>42572.009097222224</v>
      </c>
      <c r="U371">
        <f xml:space="preserve"> YEAR(S371)</f>
        <v>2016</v>
      </c>
    </row>
    <row r="372" spans="1:21" ht="32" x14ac:dyDescent="0.2">
      <c r="A372">
        <v>2465</v>
      </c>
      <c r="B372" s="3" t="s">
        <v>2466</v>
      </c>
      <c r="C372" s="3" t="s">
        <v>6575</v>
      </c>
      <c r="D372" s="6">
        <v>700</v>
      </c>
      <c r="E372" s="6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>ROUND(E372/D372*100,0)</f>
        <v>180</v>
      </c>
      <c r="P372" s="8">
        <f>IFERROR(ROUND(E372/L372,2),"No donations")</f>
        <v>26.27</v>
      </c>
      <c r="Q372" s="10" t="s">
        <v>8323</v>
      </c>
      <c r="R372" t="s">
        <v>8327</v>
      </c>
      <c r="S372" s="14">
        <f>(((J372/60)/60)/24)+DATE(1970,1,1)</f>
        <v>41145.719305555554</v>
      </c>
      <c r="T372" s="14">
        <f>(((I372/60)/60)/24)+DATE(1970,1,1)</f>
        <v>41175.719305555554</v>
      </c>
      <c r="U372">
        <f xml:space="preserve"> YEAR(S372)</f>
        <v>2012</v>
      </c>
    </row>
    <row r="373" spans="1:21" ht="48" x14ac:dyDescent="0.2">
      <c r="A373">
        <v>2542</v>
      </c>
      <c r="B373" s="3" t="s">
        <v>2542</v>
      </c>
      <c r="C373" s="3" t="s">
        <v>6652</v>
      </c>
      <c r="D373" s="6">
        <v>700</v>
      </c>
      <c r="E373" s="6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>ROUND(E373/D373*100,0)</f>
        <v>104</v>
      </c>
      <c r="P373" s="8">
        <f>IFERROR(ROUND(E373/L373,2),"No donations")</f>
        <v>55.77</v>
      </c>
      <c r="Q373" s="10" t="s">
        <v>8323</v>
      </c>
      <c r="R373" t="s">
        <v>8352</v>
      </c>
      <c r="S373" s="14">
        <f>(((J373/60)/60)/24)+DATE(1970,1,1)</f>
        <v>41509.426585648151</v>
      </c>
      <c r="T373" s="14">
        <f>(((I373/60)/60)/24)+DATE(1970,1,1)</f>
        <v>41548.165972222225</v>
      </c>
      <c r="U373">
        <f xml:space="preserve"> YEAR(S373)</f>
        <v>2013</v>
      </c>
    </row>
    <row r="374" spans="1:21" ht="48" x14ac:dyDescent="0.2">
      <c r="A374">
        <v>2795</v>
      </c>
      <c r="B374" s="3" t="s">
        <v>2795</v>
      </c>
      <c r="C374" s="3" t="s">
        <v>6905</v>
      </c>
      <c r="D374" s="6">
        <v>700</v>
      </c>
      <c r="E374" s="6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>
        <f>ROUND(E374/D374*100,0)</f>
        <v>104</v>
      </c>
      <c r="P374" s="8">
        <f>IFERROR(ROUND(E374/L374,2),"No donations")</f>
        <v>36.5</v>
      </c>
      <c r="Q374" s="10" t="s">
        <v>8315</v>
      </c>
      <c r="R374" t="s">
        <v>8316</v>
      </c>
      <c r="S374" s="14">
        <f>(((J374/60)/60)/24)+DATE(1970,1,1)</f>
        <v>41780.525937500002</v>
      </c>
      <c r="T374" s="14">
        <f>(((I374/60)/60)/24)+DATE(1970,1,1)</f>
        <v>41796.958333333336</v>
      </c>
      <c r="U374">
        <f xml:space="preserve"> YEAR(S374)</f>
        <v>2014</v>
      </c>
    </row>
    <row r="375" spans="1:21" ht="48" x14ac:dyDescent="0.2">
      <c r="A375">
        <v>3023</v>
      </c>
      <c r="B375" s="3" t="s">
        <v>3023</v>
      </c>
      <c r="C375" s="3" t="s">
        <v>7133</v>
      </c>
      <c r="D375" s="6">
        <v>700</v>
      </c>
      <c r="E375" s="6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>ROUND(E375/D375*100,0)</f>
        <v>103</v>
      </c>
      <c r="P375" s="8">
        <f>IFERROR(ROUND(E375/L375,2),"No donations")</f>
        <v>120.17</v>
      </c>
      <c r="Q375" s="10" t="s">
        <v>8315</v>
      </c>
      <c r="R375" t="s">
        <v>8355</v>
      </c>
      <c r="S375" s="14">
        <f>(((J375/60)/60)/24)+DATE(1970,1,1)</f>
        <v>42121.675763888896</v>
      </c>
      <c r="T375" s="14">
        <f>(((I375/60)/60)/24)+DATE(1970,1,1)</f>
        <v>42166.675763888896</v>
      </c>
      <c r="U375">
        <f xml:space="preserve"> YEAR(S375)</f>
        <v>2015</v>
      </c>
    </row>
    <row r="376" spans="1:21" ht="48" x14ac:dyDescent="0.2">
      <c r="A376">
        <v>3295</v>
      </c>
      <c r="B376" s="3" t="s">
        <v>3295</v>
      </c>
      <c r="C376" s="3" t="s">
        <v>7405</v>
      </c>
      <c r="D376" s="6">
        <v>700</v>
      </c>
      <c r="E376" s="6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>
        <f>ROUND(E376/D376*100,0)</f>
        <v>103</v>
      </c>
      <c r="P376" s="8">
        <f>IFERROR(ROUND(E376/L376,2),"No donations")</f>
        <v>26.67</v>
      </c>
      <c r="Q376" s="10" t="s">
        <v>8315</v>
      </c>
      <c r="R376" t="s">
        <v>8316</v>
      </c>
      <c r="S376" s="14">
        <f>(((J376/60)/60)/24)+DATE(1970,1,1)</f>
        <v>42609.442465277782</v>
      </c>
      <c r="T376" s="14">
        <f>(((I376/60)/60)/24)+DATE(1970,1,1)</f>
        <v>42639.442465277782</v>
      </c>
      <c r="U376">
        <f xml:space="preserve"> YEAR(S376)</f>
        <v>2016</v>
      </c>
    </row>
    <row r="377" spans="1:21" ht="48" x14ac:dyDescent="0.2">
      <c r="A377">
        <v>3343</v>
      </c>
      <c r="B377" s="3" t="s">
        <v>3343</v>
      </c>
      <c r="C377" s="3" t="s">
        <v>7453</v>
      </c>
      <c r="D377" s="6">
        <v>700</v>
      </c>
      <c r="E377" s="6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>
        <f>ROUND(E377/D377*100,0)</f>
        <v>171</v>
      </c>
      <c r="P377" s="8">
        <f>IFERROR(ROUND(E377/L377,2),"No donations")</f>
        <v>52.17</v>
      </c>
      <c r="Q377" s="10" t="s">
        <v>8315</v>
      </c>
      <c r="R377" t="s">
        <v>8316</v>
      </c>
      <c r="S377" s="14">
        <f>(((J377/60)/60)/24)+DATE(1970,1,1)</f>
        <v>42452.916481481487</v>
      </c>
      <c r="T377" s="14">
        <f>(((I377/60)/60)/24)+DATE(1970,1,1)</f>
        <v>42473.554166666669</v>
      </c>
      <c r="U377">
        <f xml:space="preserve"> YEAR(S377)</f>
        <v>2016</v>
      </c>
    </row>
    <row r="378" spans="1:21" ht="48" x14ac:dyDescent="0.2">
      <c r="A378">
        <v>3420</v>
      </c>
      <c r="B378" s="3" t="s">
        <v>3419</v>
      </c>
      <c r="C378" s="3" t="s">
        <v>7530</v>
      </c>
      <c r="D378" s="6">
        <v>700</v>
      </c>
      <c r="E378" s="6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>
        <f>ROUND(E378/D378*100,0)</f>
        <v>138</v>
      </c>
      <c r="P378" s="8">
        <f>IFERROR(ROUND(E378/L378,2),"No donations")</f>
        <v>28.41</v>
      </c>
      <c r="Q378" s="10" t="s">
        <v>8315</v>
      </c>
      <c r="R378" t="s">
        <v>8316</v>
      </c>
      <c r="S378" s="14">
        <f>(((J378/60)/60)/24)+DATE(1970,1,1)</f>
        <v>42405.090300925927</v>
      </c>
      <c r="T378" s="14">
        <f>(((I378/60)/60)/24)+DATE(1970,1,1)</f>
        <v>42414</v>
      </c>
      <c r="U378">
        <f xml:space="preserve"> YEAR(S378)</f>
        <v>2016</v>
      </c>
    </row>
    <row r="379" spans="1:21" ht="48" x14ac:dyDescent="0.2">
      <c r="A379">
        <v>3454</v>
      </c>
      <c r="B379" s="3" t="s">
        <v>3453</v>
      </c>
      <c r="C379" s="3" t="s">
        <v>7564</v>
      </c>
      <c r="D379" s="6">
        <v>700</v>
      </c>
      <c r="E379" s="6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>
        <f>ROUND(E379/D379*100,0)</f>
        <v>101</v>
      </c>
      <c r="P379" s="8">
        <f>IFERROR(ROUND(E379/L379,2),"No donations")</f>
        <v>33.57</v>
      </c>
      <c r="Q379" s="10" t="s">
        <v>8315</v>
      </c>
      <c r="R379" t="s">
        <v>8316</v>
      </c>
      <c r="S379" s="14">
        <f>(((J379/60)/60)/24)+DATE(1970,1,1)</f>
        <v>41821.698599537034</v>
      </c>
      <c r="T379" s="14">
        <f>(((I379/60)/60)/24)+DATE(1970,1,1)</f>
        <v>41851.698599537034</v>
      </c>
      <c r="U379">
        <f xml:space="preserve"> YEAR(S379)</f>
        <v>2014</v>
      </c>
    </row>
    <row r="380" spans="1:21" ht="48" x14ac:dyDescent="0.2">
      <c r="A380">
        <v>3591</v>
      </c>
      <c r="B380" s="3" t="s">
        <v>3590</v>
      </c>
      <c r="C380" s="3" t="s">
        <v>7701</v>
      </c>
      <c r="D380" s="6">
        <v>700</v>
      </c>
      <c r="E380" s="6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>
        <f>ROUND(E380/D380*100,0)</f>
        <v>175</v>
      </c>
      <c r="P380" s="8">
        <f>IFERROR(ROUND(E380/L380,2),"No donations")</f>
        <v>68.06</v>
      </c>
      <c r="Q380" s="10" t="s">
        <v>8315</v>
      </c>
      <c r="R380" t="s">
        <v>8316</v>
      </c>
      <c r="S380" s="14">
        <f>(((J380/60)/60)/24)+DATE(1970,1,1)</f>
        <v>42003.948425925926</v>
      </c>
      <c r="T380" s="14">
        <f>(((I380/60)/60)/24)+DATE(1970,1,1)</f>
        <v>42028.207638888889</v>
      </c>
      <c r="U380">
        <f xml:space="preserve"> YEAR(S380)</f>
        <v>2014</v>
      </c>
    </row>
    <row r="381" spans="1:21" ht="48" x14ac:dyDescent="0.2">
      <c r="A381">
        <v>3708</v>
      </c>
      <c r="B381" s="3" t="s">
        <v>3705</v>
      </c>
      <c r="C381" s="3" t="s">
        <v>7818</v>
      </c>
      <c r="D381" s="6">
        <v>700</v>
      </c>
      <c r="E381" s="6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>
        <f>ROUND(E381/D381*100,0)</f>
        <v>300</v>
      </c>
      <c r="P381" s="8">
        <f>IFERROR(ROUND(E381/L381,2),"No donations")</f>
        <v>53.85</v>
      </c>
      <c r="Q381" s="10" t="s">
        <v>8315</v>
      </c>
      <c r="R381" t="s">
        <v>8316</v>
      </c>
      <c r="S381" s="14">
        <f>(((J381/60)/60)/24)+DATE(1970,1,1)</f>
        <v>41810.142199074071</v>
      </c>
      <c r="T381" s="14">
        <f>(((I381/60)/60)/24)+DATE(1970,1,1)</f>
        <v>41824.142199074071</v>
      </c>
      <c r="U381">
        <f xml:space="preserve"> YEAR(S381)</f>
        <v>2014</v>
      </c>
    </row>
    <row r="382" spans="1:21" ht="48" x14ac:dyDescent="0.2">
      <c r="A382">
        <v>3617</v>
      </c>
      <c r="B382" s="3" t="s">
        <v>3615</v>
      </c>
      <c r="C382" s="3" t="s">
        <v>7727</v>
      </c>
      <c r="D382" s="6">
        <v>740</v>
      </c>
      <c r="E382" s="6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>
        <f>ROUND(E382/D382*100,0)</f>
        <v>119</v>
      </c>
      <c r="P382" s="8">
        <f>IFERROR(ROUND(E382/L382,2),"No donations")</f>
        <v>17.25</v>
      </c>
      <c r="Q382" s="10" t="s">
        <v>8315</v>
      </c>
      <c r="R382" t="s">
        <v>8316</v>
      </c>
      <c r="S382" s="14">
        <f>(((J382/60)/60)/24)+DATE(1970,1,1)</f>
        <v>42779.610289351855</v>
      </c>
      <c r="T382" s="14">
        <f>(((I382/60)/60)/24)+DATE(1970,1,1)</f>
        <v>42794</v>
      </c>
      <c r="U382">
        <f xml:space="preserve"> YEAR(S382)</f>
        <v>2017</v>
      </c>
    </row>
    <row r="383" spans="1:21" ht="48" x14ac:dyDescent="0.2">
      <c r="A383">
        <v>2556</v>
      </c>
      <c r="B383" s="3" t="s">
        <v>2556</v>
      </c>
      <c r="C383" s="3" t="s">
        <v>6666</v>
      </c>
      <c r="D383" s="6">
        <v>745</v>
      </c>
      <c r="E383" s="6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>ROUND(E383/D383*100,0)</f>
        <v>106</v>
      </c>
      <c r="P383" s="8">
        <f>IFERROR(ROUND(E383/L383,2),"No donations")</f>
        <v>23.12</v>
      </c>
      <c r="Q383" s="10" t="s">
        <v>8323</v>
      </c>
      <c r="R383" t="s">
        <v>8352</v>
      </c>
      <c r="S383" s="14">
        <f>(((J383/60)/60)/24)+DATE(1970,1,1)</f>
        <v>41222.991400462961</v>
      </c>
      <c r="T383" s="14">
        <f>(((I383/60)/60)/24)+DATE(1970,1,1)</f>
        <v>41267.991400462961</v>
      </c>
      <c r="U383">
        <f xml:space="preserve"> YEAR(S383)</f>
        <v>2012</v>
      </c>
    </row>
    <row r="384" spans="1:21" ht="48" x14ac:dyDescent="0.2">
      <c r="A384">
        <v>81</v>
      </c>
      <c r="B384" s="3" t="s">
        <v>83</v>
      </c>
      <c r="C384" s="3" t="s">
        <v>4192</v>
      </c>
      <c r="D384" s="6">
        <v>750</v>
      </c>
      <c r="E384" s="6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>ROUND(E384/D384*100,0)</f>
        <v>198</v>
      </c>
      <c r="P384" s="8">
        <f>IFERROR(ROUND(E384/L384,2),"No donations")</f>
        <v>53.04</v>
      </c>
      <c r="Q384" s="10" t="s">
        <v>8308</v>
      </c>
      <c r="R384" t="s">
        <v>8310</v>
      </c>
      <c r="S384" s="14">
        <f>(((J384/60)/60)/24)+DATE(1970,1,1)</f>
        <v>41100.158877314818</v>
      </c>
      <c r="T384" s="14">
        <f>(((I384/60)/60)/24)+DATE(1970,1,1)</f>
        <v>41104.126388888886</v>
      </c>
      <c r="U384">
        <f xml:space="preserve"> YEAR(S384)</f>
        <v>2012</v>
      </c>
    </row>
    <row r="385" spans="1:21" ht="48" x14ac:dyDescent="0.2">
      <c r="A385">
        <v>1394</v>
      </c>
      <c r="B385" s="3" t="s">
        <v>1395</v>
      </c>
      <c r="C385" s="3" t="s">
        <v>5504</v>
      </c>
      <c r="D385" s="6">
        <v>750</v>
      </c>
      <c r="E385" s="6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>ROUND(E385/D385*100,0)</f>
        <v>122</v>
      </c>
      <c r="P385" s="8">
        <f>IFERROR(ROUND(E385/L385,2),"No donations")</f>
        <v>53.88</v>
      </c>
      <c r="Q385" s="10" t="s">
        <v>8323</v>
      </c>
      <c r="R385" t="s">
        <v>8324</v>
      </c>
      <c r="S385" s="14">
        <f>(((J385/60)/60)/24)+DATE(1970,1,1)</f>
        <v>42752.144976851851</v>
      </c>
      <c r="T385" s="14">
        <f>(((I385/60)/60)/24)+DATE(1970,1,1)</f>
        <v>42795.125</v>
      </c>
      <c r="U385">
        <f xml:space="preserve"> YEAR(S385)</f>
        <v>2017</v>
      </c>
    </row>
    <row r="386" spans="1:21" ht="48" x14ac:dyDescent="0.2">
      <c r="A386">
        <v>1623</v>
      </c>
      <c r="B386" s="3" t="s">
        <v>1624</v>
      </c>
      <c r="C386" s="3" t="s">
        <v>5733</v>
      </c>
      <c r="D386" s="6">
        <v>750</v>
      </c>
      <c r="E386" s="6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>ROUND(E386/D386*100,0)</f>
        <v>101</v>
      </c>
      <c r="P386" s="8">
        <f>IFERROR(ROUND(E386/L386,2),"No donations")</f>
        <v>42.11</v>
      </c>
      <c r="Q386" s="10" t="s">
        <v>8323</v>
      </c>
      <c r="R386" t="s">
        <v>8324</v>
      </c>
      <c r="S386" s="14">
        <f>(((J386/60)/60)/24)+DATE(1970,1,1)</f>
        <v>41453.688530092593</v>
      </c>
      <c r="T386" s="14">
        <f>(((I386/60)/60)/24)+DATE(1970,1,1)</f>
        <v>41513.688530092593</v>
      </c>
      <c r="U386">
        <f xml:space="preserve"> YEAR(S386)</f>
        <v>2013</v>
      </c>
    </row>
    <row r="387" spans="1:21" ht="48" x14ac:dyDescent="0.2">
      <c r="A387">
        <v>1860</v>
      </c>
      <c r="B387" s="3" t="s">
        <v>1861</v>
      </c>
      <c r="C387" s="3" t="s">
        <v>5970</v>
      </c>
      <c r="D387" s="6">
        <v>750</v>
      </c>
      <c r="E387" s="6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>ROUND(E387/D387*100,0)</f>
        <v>133</v>
      </c>
      <c r="P387" s="8">
        <f>IFERROR(ROUND(E387/L387,2),"No donations")</f>
        <v>52.68</v>
      </c>
      <c r="Q387" s="10" t="s">
        <v>8323</v>
      </c>
      <c r="R387" t="s">
        <v>8324</v>
      </c>
      <c r="S387" s="14">
        <f>(((J387/60)/60)/24)+DATE(1970,1,1)</f>
        <v>41655.709305555552</v>
      </c>
      <c r="T387" s="14">
        <f>(((I387/60)/60)/24)+DATE(1970,1,1)</f>
        <v>41676.709305555552</v>
      </c>
      <c r="U387">
        <f xml:space="preserve"> YEAR(S387)</f>
        <v>2014</v>
      </c>
    </row>
    <row r="388" spans="1:21" ht="48" x14ac:dyDescent="0.2">
      <c r="A388">
        <v>2083</v>
      </c>
      <c r="B388" s="3" t="s">
        <v>2084</v>
      </c>
      <c r="C388" s="3" t="s">
        <v>6193</v>
      </c>
      <c r="D388" s="6">
        <v>750</v>
      </c>
      <c r="E388" s="6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>ROUND(E388/D388*100,0)</f>
        <v>113</v>
      </c>
      <c r="P388" s="8">
        <f>IFERROR(ROUND(E388/L388,2),"No donations")</f>
        <v>34</v>
      </c>
      <c r="Q388" s="10" t="s">
        <v>8323</v>
      </c>
      <c r="R388" t="s">
        <v>8327</v>
      </c>
      <c r="S388" s="14">
        <f>(((J388/60)/60)/24)+DATE(1970,1,1)</f>
        <v>41034.72216435185</v>
      </c>
      <c r="T388" s="14">
        <f>(((I388/60)/60)/24)+DATE(1970,1,1)</f>
        <v>41064.72216435185</v>
      </c>
      <c r="U388">
        <f xml:space="preserve"> YEAR(S388)</f>
        <v>2012</v>
      </c>
    </row>
    <row r="389" spans="1:21" ht="48" x14ac:dyDescent="0.2">
      <c r="A389">
        <v>2191</v>
      </c>
      <c r="B389" s="3" t="s">
        <v>2192</v>
      </c>
      <c r="C389" s="3" t="s">
        <v>6301</v>
      </c>
      <c r="D389" s="6">
        <v>750</v>
      </c>
      <c r="E389" s="6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>ROUND(E389/D389*100,0)</f>
        <v>120</v>
      </c>
      <c r="P389" s="8">
        <f>IFERROR(ROUND(E389/L389,2),"No donations")</f>
        <v>35.92</v>
      </c>
      <c r="Q389" s="10" t="s">
        <v>8331</v>
      </c>
      <c r="R389" t="s">
        <v>8349</v>
      </c>
      <c r="S389" s="14">
        <f>(((J389/60)/60)/24)+DATE(1970,1,1)</f>
        <v>42768.833645833336</v>
      </c>
      <c r="T389" s="14">
        <f>(((I389/60)/60)/24)+DATE(1970,1,1)</f>
        <v>42780.833645833336</v>
      </c>
      <c r="U389">
        <f xml:space="preserve"> YEAR(S389)</f>
        <v>2017</v>
      </c>
    </row>
    <row r="390" spans="1:21" ht="48" x14ac:dyDescent="0.2">
      <c r="A390">
        <v>2205</v>
      </c>
      <c r="B390" s="3" t="s">
        <v>2206</v>
      </c>
      <c r="C390" s="3" t="s">
        <v>6315</v>
      </c>
      <c r="D390" s="6">
        <v>750</v>
      </c>
      <c r="E390" s="6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>ROUND(E390/D390*100,0)</f>
        <v>152</v>
      </c>
      <c r="P390" s="8">
        <f>IFERROR(ROUND(E390/L390,2),"No donations")</f>
        <v>42.22</v>
      </c>
      <c r="Q390" s="10" t="s">
        <v>8323</v>
      </c>
      <c r="R390" t="s">
        <v>8328</v>
      </c>
      <c r="S390" s="14">
        <f>(((J390/60)/60)/24)+DATE(1970,1,1)</f>
        <v>41031.82163194444</v>
      </c>
      <c r="T390" s="14">
        <f>(((I390/60)/60)/24)+DATE(1970,1,1)</f>
        <v>41061.82163194444</v>
      </c>
      <c r="U390">
        <f xml:space="preserve"> YEAR(S390)</f>
        <v>2012</v>
      </c>
    </row>
    <row r="391" spans="1:21" ht="32" x14ac:dyDescent="0.2">
      <c r="A391">
        <v>2282</v>
      </c>
      <c r="B391" s="3" t="s">
        <v>2283</v>
      </c>
      <c r="C391" s="3" t="s">
        <v>6392</v>
      </c>
      <c r="D391" s="6">
        <v>750</v>
      </c>
      <c r="E391" s="6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>ROUND(E391/D391*100,0)</f>
        <v>185</v>
      </c>
      <c r="P391" s="8">
        <f>IFERROR(ROUND(E391/L391,2),"No donations")</f>
        <v>115.83</v>
      </c>
      <c r="Q391" s="10" t="s">
        <v>8323</v>
      </c>
      <c r="R391" t="s">
        <v>8324</v>
      </c>
      <c r="S391" s="14">
        <f>(((J391/60)/60)/24)+DATE(1970,1,1)</f>
        <v>42323.17460648148</v>
      </c>
      <c r="T391" s="14">
        <f>(((I391/60)/60)/24)+DATE(1970,1,1)</f>
        <v>42383.17460648148</v>
      </c>
      <c r="U391">
        <f xml:space="preserve"> YEAR(S391)</f>
        <v>2015</v>
      </c>
    </row>
    <row r="392" spans="1:21" ht="32" x14ac:dyDescent="0.2">
      <c r="A392">
        <v>2477</v>
      </c>
      <c r="B392" s="3" t="s">
        <v>824</v>
      </c>
      <c r="C392" s="3" t="s">
        <v>6587</v>
      </c>
      <c r="D392" s="6">
        <v>750</v>
      </c>
      <c r="E392" s="6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>ROUND(E392/D392*100,0)</f>
        <v>171</v>
      </c>
      <c r="P392" s="8">
        <f>IFERROR(ROUND(E392/L392,2),"No donations")</f>
        <v>31.34</v>
      </c>
      <c r="Q392" s="10" t="s">
        <v>8323</v>
      </c>
      <c r="R392" t="s">
        <v>8327</v>
      </c>
      <c r="S392" s="14">
        <f>(((J392/60)/60)/24)+DATE(1970,1,1)</f>
        <v>41088.691493055558</v>
      </c>
      <c r="T392" s="14">
        <f>(((I392/60)/60)/24)+DATE(1970,1,1)</f>
        <v>41133.691493055558</v>
      </c>
      <c r="U392">
        <f xml:space="preserve"> YEAR(S392)</f>
        <v>2012</v>
      </c>
    </row>
    <row r="393" spans="1:21" ht="48" x14ac:dyDescent="0.2">
      <c r="A393">
        <v>2721</v>
      </c>
      <c r="B393" s="3" t="s">
        <v>2721</v>
      </c>
      <c r="C393" s="3" t="s">
        <v>6831</v>
      </c>
      <c r="D393" s="6">
        <v>750</v>
      </c>
      <c r="E393" s="6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>ROUND(E393/D393*100,0)</f>
        <v>1462</v>
      </c>
      <c r="P393" s="8">
        <f>IFERROR(ROUND(E393/L393,2),"No donations")</f>
        <v>40.76</v>
      </c>
      <c r="Q393" s="10" t="s">
        <v>8317</v>
      </c>
      <c r="R393" t="s">
        <v>8347</v>
      </c>
      <c r="S393" s="14">
        <f>(((J393/60)/60)/24)+DATE(1970,1,1)</f>
        <v>41493.543958333335</v>
      </c>
      <c r="T393" s="14">
        <f>(((I393/60)/60)/24)+DATE(1970,1,1)</f>
        <v>41523.791666666664</v>
      </c>
      <c r="U393">
        <f xml:space="preserve"> YEAR(S393)</f>
        <v>2013</v>
      </c>
    </row>
    <row r="394" spans="1:21" ht="48" x14ac:dyDescent="0.2">
      <c r="A394">
        <v>2735</v>
      </c>
      <c r="B394" s="3" t="s">
        <v>2735</v>
      </c>
      <c r="C394" s="3" t="s">
        <v>6845</v>
      </c>
      <c r="D394" s="6">
        <v>750</v>
      </c>
      <c r="E394" s="6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>ROUND(E394/D394*100,0)</f>
        <v>978</v>
      </c>
      <c r="P394" s="8">
        <f>IFERROR(ROUND(E394/L394,2),"No donations")</f>
        <v>21.64</v>
      </c>
      <c r="Q394" s="10" t="s">
        <v>8317</v>
      </c>
      <c r="R394" t="s">
        <v>8347</v>
      </c>
      <c r="S394" s="14">
        <f>(((J394/60)/60)/24)+DATE(1970,1,1)</f>
        <v>41316.120949074073</v>
      </c>
      <c r="T394" s="14">
        <f>(((I394/60)/60)/24)+DATE(1970,1,1)</f>
        <v>41346.833333333336</v>
      </c>
      <c r="U394">
        <f xml:space="preserve"> YEAR(S394)</f>
        <v>2013</v>
      </c>
    </row>
    <row r="395" spans="1:21" ht="48" x14ac:dyDescent="0.2">
      <c r="A395">
        <v>2931</v>
      </c>
      <c r="B395" s="3" t="s">
        <v>2931</v>
      </c>
      <c r="C395" s="3" t="s">
        <v>7041</v>
      </c>
      <c r="D395" s="6">
        <v>750</v>
      </c>
      <c r="E395" s="6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>
        <f>ROUND(E395/D395*100,0)</f>
        <v>106</v>
      </c>
      <c r="P395" s="8">
        <f>IFERROR(ROUND(E395/L395,2),"No donations")</f>
        <v>88.33</v>
      </c>
      <c r="Q395" s="10" t="s">
        <v>8315</v>
      </c>
      <c r="R395" t="s">
        <v>8357</v>
      </c>
      <c r="S395" s="14">
        <f>(((J395/60)/60)/24)+DATE(1970,1,1)</f>
        <v>41872.291238425925</v>
      </c>
      <c r="T395" s="14">
        <f>(((I395/60)/60)/24)+DATE(1970,1,1)</f>
        <v>41897.255555555559</v>
      </c>
      <c r="U395">
        <f xml:space="preserve"> YEAR(S395)</f>
        <v>2014</v>
      </c>
    </row>
    <row r="396" spans="1:21" ht="48" x14ac:dyDescent="0.2">
      <c r="A396">
        <v>2978</v>
      </c>
      <c r="B396" s="3" t="s">
        <v>2978</v>
      </c>
      <c r="C396" s="3" t="s">
        <v>7088</v>
      </c>
      <c r="D396" s="6">
        <v>750</v>
      </c>
      <c r="E396" s="6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>
        <f>ROUND(E396/D396*100,0)</f>
        <v>129</v>
      </c>
      <c r="P396" s="8">
        <f>IFERROR(ROUND(E396/L396,2),"No donations")</f>
        <v>60.69</v>
      </c>
      <c r="Q396" s="10" t="s">
        <v>8315</v>
      </c>
      <c r="R396" t="s">
        <v>8316</v>
      </c>
      <c r="S396" s="14">
        <f>(((J396/60)/60)/24)+DATE(1970,1,1)</f>
        <v>41922.640590277777</v>
      </c>
      <c r="T396" s="14">
        <f>(((I396/60)/60)/24)+DATE(1970,1,1)</f>
        <v>41932.249305555553</v>
      </c>
      <c r="U396">
        <f xml:space="preserve"> YEAR(S396)</f>
        <v>2014</v>
      </c>
    </row>
    <row r="397" spans="1:21" ht="48" x14ac:dyDescent="0.2">
      <c r="A397">
        <v>3165</v>
      </c>
      <c r="B397" s="3" t="s">
        <v>3165</v>
      </c>
      <c r="C397" s="3" t="s">
        <v>7275</v>
      </c>
      <c r="D397" s="6">
        <v>750</v>
      </c>
      <c r="E397" s="6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>
        <f>ROUND(E397/D397*100,0)</f>
        <v>163</v>
      </c>
      <c r="P397" s="8">
        <f>IFERROR(ROUND(E397/L397,2),"No donations")</f>
        <v>58.1</v>
      </c>
      <c r="Q397" s="10" t="s">
        <v>8315</v>
      </c>
      <c r="R397" t="s">
        <v>8316</v>
      </c>
      <c r="S397" s="14">
        <f>(((J397/60)/60)/24)+DATE(1970,1,1)</f>
        <v>40644.159259259257</v>
      </c>
      <c r="T397" s="14">
        <f>(((I397/60)/60)/24)+DATE(1970,1,1)</f>
        <v>40666.165972222225</v>
      </c>
      <c r="U397">
        <f xml:space="preserve"> YEAR(S397)</f>
        <v>2011</v>
      </c>
    </row>
    <row r="398" spans="1:21" ht="48" x14ac:dyDescent="0.2">
      <c r="A398">
        <v>3367</v>
      </c>
      <c r="B398" s="3" t="s">
        <v>3366</v>
      </c>
      <c r="C398" s="3" t="s">
        <v>7477</v>
      </c>
      <c r="D398" s="6">
        <v>750</v>
      </c>
      <c r="E398" s="6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>
        <f>ROUND(E398/D398*100,0)</f>
        <v>119</v>
      </c>
      <c r="P398" s="8">
        <f>IFERROR(ROUND(E398/L398,2),"No donations")</f>
        <v>29.67</v>
      </c>
      <c r="Q398" s="10" t="s">
        <v>8315</v>
      </c>
      <c r="R398" t="s">
        <v>8316</v>
      </c>
      <c r="S398" s="14">
        <f>(((J398/60)/60)/24)+DATE(1970,1,1)</f>
        <v>42192.933958333335</v>
      </c>
      <c r="T398" s="14">
        <f>(((I398/60)/60)/24)+DATE(1970,1,1)</f>
        <v>42217.933958333335</v>
      </c>
      <c r="U398">
        <f xml:space="preserve"> YEAR(S398)</f>
        <v>2015</v>
      </c>
    </row>
    <row r="399" spans="1:21" ht="48" x14ac:dyDescent="0.2">
      <c r="A399">
        <v>3649</v>
      </c>
      <c r="B399" s="3" t="s">
        <v>3647</v>
      </c>
      <c r="C399" s="3" t="s">
        <v>7759</v>
      </c>
      <c r="D399" s="6">
        <v>750</v>
      </c>
      <c r="E399" s="6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>
        <f>ROUND(E399/D399*100,0)</f>
        <v>104</v>
      </c>
      <c r="P399" s="8">
        <f>IFERROR(ROUND(E399/L399,2),"No donations")</f>
        <v>97.5</v>
      </c>
      <c r="Q399" s="10" t="s">
        <v>8315</v>
      </c>
      <c r="R399" t="s">
        <v>8316</v>
      </c>
      <c r="S399" s="14">
        <f>(((J399/60)/60)/24)+DATE(1970,1,1)</f>
        <v>41780.712893518517</v>
      </c>
      <c r="T399" s="14">
        <f>(((I399/60)/60)/24)+DATE(1970,1,1)</f>
        <v>41806.712893518517</v>
      </c>
      <c r="U399">
        <f xml:space="preserve"> YEAR(S399)</f>
        <v>2014</v>
      </c>
    </row>
    <row r="400" spans="1:21" ht="48" x14ac:dyDescent="0.2">
      <c r="A400">
        <v>3684</v>
      </c>
      <c r="B400" s="3" t="s">
        <v>3681</v>
      </c>
      <c r="C400" s="3" t="s">
        <v>7794</v>
      </c>
      <c r="D400" s="6">
        <v>750</v>
      </c>
      <c r="E400" s="6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>
        <f>ROUND(E400/D400*100,0)</f>
        <v>139</v>
      </c>
      <c r="P400" s="8">
        <f>IFERROR(ROUND(E400/L400,2),"No donations")</f>
        <v>45.35</v>
      </c>
      <c r="Q400" s="10" t="s">
        <v>8315</v>
      </c>
      <c r="R400" t="s">
        <v>8316</v>
      </c>
      <c r="S400" s="14">
        <f>(((J400/60)/60)/24)+DATE(1970,1,1)</f>
        <v>42219.180393518516</v>
      </c>
      <c r="T400" s="14">
        <f>(((I400/60)/60)/24)+DATE(1970,1,1)</f>
        <v>42249.180393518516</v>
      </c>
      <c r="U400">
        <f xml:space="preserve"> YEAR(S400)</f>
        <v>2015</v>
      </c>
    </row>
    <row r="401" spans="1:21" ht="48" x14ac:dyDescent="0.2">
      <c r="A401">
        <v>3552</v>
      </c>
      <c r="B401" s="3" t="s">
        <v>3551</v>
      </c>
      <c r="C401" s="3" t="s">
        <v>7662</v>
      </c>
      <c r="D401" s="6">
        <v>773</v>
      </c>
      <c r="E401" s="6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100</v>
      </c>
      <c r="P401" s="8">
        <f>IFERROR(ROUND(E401/L401,2),"No donations")</f>
        <v>38.65</v>
      </c>
      <c r="Q401" s="10" t="s">
        <v>8315</v>
      </c>
      <c r="R401" t="s">
        <v>8316</v>
      </c>
      <c r="S401" s="14">
        <f>(((J401/60)/60)/24)+DATE(1970,1,1)</f>
        <v>41788.587083333332</v>
      </c>
      <c r="T401" s="14">
        <f>(((I401/60)/60)/24)+DATE(1970,1,1)</f>
        <v>41818.587083333332</v>
      </c>
      <c r="U401">
        <f xml:space="preserve"> YEAR(S401)</f>
        <v>2014</v>
      </c>
    </row>
    <row r="402" spans="1:21" ht="48" x14ac:dyDescent="0.2">
      <c r="A402">
        <v>646</v>
      </c>
      <c r="B402" s="3" t="s">
        <v>647</v>
      </c>
      <c r="C402" s="3" t="s">
        <v>4756</v>
      </c>
      <c r="D402" s="6">
        <v>800</v>
      </c>
      <c r="E402" s="6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>ROUND(E402/D402*100,0)</f>
        <v>132</v>
      </c>
      <c r="P402" s="8">
        <f>IFERROR(ROUND(E402/L402,2),"No donations")</f>
        <v>39.07</v>
      </c>
      <c r="Q402" s="10" t="s">
        <v>8317</v>
      </c>
      <c r="R402" t="s">
        <v>8319</v>
      </c>
      <c r="S402" s="14">
        <f>(((J402/60)/60)/24)+DATE(1970,1,1)</f>
        <v>41832.852627314816</v>
      </c>
      <c r="T402" s="14">
        <f>(((I402/60)/60)/24)+DATE(1970,1,1)</f>
        <v>41862.852627314816</v>
      </c>
      <c r="U402">
        <f xml:space="preserve"> YEAR(S402)</f>
        <v>2014</v>
      </c>
    </row>
    <row r="403" spans="1:21" ht="48" x14ac:dyDescent="0.2">
      <c r="A403">
        <v>781</v>
      </c>
      <c r="B403" s="3" t="s">
        <v>782</v>
      </c>
      <c r="C403" s="3" t="s">
        <v>4891</v>
      </c>
      <c r="D403" s="6">
        <v>800</v>
      </c>
      <c r="E403" s="6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>ROUND(E403/D403*100,0)</f>
        <v>133</v>
      </c>
      <c r="P403" s="8">
        <f>IFERROR(ROUND(E403/L403,2),"No donations")</f>
        <v>42.61</v>
      </c>
      <c r="Q403" s="10" t="s">
        <v>8323</v>
      </c>
      <c r="R403" t="s">
        <v>8324</v>
      </c>
      <c r="S403" s="14">
        <f>(((J403/60)/60)/24)+DATE(1970,1,1)</f>
        <v>41403.000856481485</v>
      </c>
      <c r="T403" s="14">
        <f>(((I403/60)/60)/24)+DATE(1970,1,1)</f>
        <v>41433.000856481485</v>
      </c>
      <c r="U403">
        <f xml:space="preserve"> YEAR(S403)</f>
        <v>2013</v>
      </c>
    </row>
    <row r="404" spans="1:21" ht="48" x14ac:dyDescent="0.2">
      <c r="A404">
        <v>823</v>
      </c>
      <c r="B404" s="3" t="s">
        <v>824</v>
      </c>
      <c r="C404" s="3" t="s">
        <v>4933</v>
      </c>
      <c r="D404" s="6">
        <v>800</v>
      </c>
      <c r="E404" s="6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>ROUND(E404/D404*100,0)</f>
        <v>180</v>
      </c>
      <c r="P404" s="8">
        <f>IFERROR(ROUND(E404/L404,2),"No donations")</f>
        <v>43.52</v>
      </c>
      <c r="Q404" s="10" t="s">
        <v>8323</v>
      </c>
      <c r="R404" t="s">
        <v>8324</v>
      </c>
      <c r="S404" s="14">
        <f>(((J404/60)/60)/24)+DATE(1970,1,1)</f>
        <v>42055.972824074073</v>
      </c>
      <c r="T404" s="14">
        <f>(((I404/60)/60)/24)+DATE(1970,1,1)</f>
        <v>42085.931157407409</v>
      </c>
      <c r="U404">
        <f xml:space="preserve"> YEAR(S404)</f>
        <v>2015</v>
      </c>
    </row>
    <row r="405" spans="1:21" ht="16" x14ac:dyDescent="0.2">
      <c r="A405">
        <v>1611</v>
      </c>
      <c r="B405" s="3" t="s">
        <v>1612</v>
      </c>
      <c r="C405" s="3" t="s">
        <v>5721</v>
      </c>
      <c r="D405" s="6">
        <v>800</v>
      </c>
      <c r="E405" s="6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>ROUND(E405/D405*100,0)</f>
        <v>125</v>
      </c>
      <c r="P405" s="8">
        <f>IFERROR(ROUND(E405/L405,2),"No donations")</f>
        <v>37.07</v>
      </c>
      <c r="Q405" s="10" t="s">
        <v>8323</v>
      </c>
      <c r="R405" t="s">
        <v>8324</v>
      </c>
      <c r="S405" s="14">
        <f>(((J405/60)/60)/24)+DATE(1970,1,1)</f>
        <v>41409.00037037037</v>
      </c>
      <c r="T405" s="14">
        <f>(((I405/60)/60)/24)+DATE(1970,1,1)</f>
        <v>41430.00037037037</v>
      </c>
      <c r="U405">
        <f xml:space="preserve"> YEAR(S405)</f>
        <v>2013</v>
      </c>
    </row>
    <row r="406" spans="1:21" ht="48" x14ac:dyDescent="0.2">
      <c r="A406">
        <v>1853</v>
      </c>
      <c r="B406" s="3" t="s">
        <v>1854</v>
      </c>
      <c r="C406" s="3" t="s">
        <v>5963</v>
      </c>
      <c r="D406" s="6">
        <v>800</v>
      </c>
      <c r="E406" s="6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>ROUND(E406/D406*100,0)</f>
        <v>102</v>
      </c>
      <c r="P406" s="8">
        <f>IFERROR(ROUND(E406/L406,2),"No donations")</f>
        <v>58.21</v>
      </c>
      <c r="Q406" s="10" t="s">
        <v>8323</v>
      </c>
      <c r="R406" t="s">
        <v>8324</v>
      </c>
      <c r="S406" s="14">
        <f>(((J406/60)/60)/24)+DATE(1970,1,1)</f>
        <v>41177.060381944444</v>
      </c>
      <c r="T406" s="14">
        <f>(((I406/60)/60)/24)+DATE(1970,1,1)</f>
        <v>41227.102048611108</v>
      </c>
      <c r="U406">
        <f xml:space="preserve"> YEAR(S406)</f>
        <v>2012</v>
      </c>
    </row>
    <row r="407" spans="1:21" ht="48" x14ac:dyDescent="0.2">
      <c r="A407">
        <v>1947</v>
      </c>
      <c r="B407" s="3" t="s">
        <v>1948</v>
      </c>
      <c r="C407" s="3" t="s">
        <v>6057</v>
      </c>
      <c r="D407" s="6">
        <v>800</v>
      </c>
      <c r="E407" s="6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>ROUND(E407/D407*100,0)</f>
        <v>101</v>
      </c>
      <c r="P407" s="8">
        <f>IFERROR(ROUND(E407/L407,2),"No donations")</f>
        <v>35</v>
      </c>
      <c r="Q407" s="10" t="s">
        <v>8317</v>
      </c>
      <c r="R407" t="s">
        <v>8347</v>
      </c>
      <c r="S407" s="14">
        <f>(((J407/60)/60)/24)+DATE(1970,1,1)</f>
        <v>40102.918055555558</v>
      </c>
      <c r="T407" s="14">
        <f>(((I407/60)/60)/24)+DATE(1970,1,1)</f>
        <v>40140.249305555553</v>
      </c>
      <c r="U407">
        <f xml:space="preserve"> YEAR(S407)</f>
        <v>2009</v>
      </c>
    </row>
    <row r="408" spans="1:21" ht="48" x14ac:dyDescent="0.2">
      <c r="A408">
        <v>2104</v>
      </c>
      <c r="B408" s="3" t="s">
        <v>2105</v>
      </c>
      <c r="C408" s="3" t="s">
        <v>6214</v>
      </c>
      <c r="D408" s="6">
        <v>800</v>
      </c>
      <c r="E408" s="6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>ROUND(E408/D408*100,0)</f>
        <v>130</v>
      </c>
      <c r="P408" s="8">
        <f>IFERROR(ROUND(E408/L408,2),"No donations")</f>
        <v>28</v>
      </c>
      <c r="Q408" s="10" t="s">
        <v>8323</v>
      </c>
      <c r="R408" t="s">
        <v>8327</v>
      </c>
      <c r="S408" s="14">
        <f>(((J408/60)/60)/24)+DATE(1970,1,1)</f>
        <v>41394.074467592596</v>
      </c>
      <c r="T408" s="14">
        <f>(((I408/60)/60)/24)+DATE(1970,1,1)</f>
        <v>41425</v>
      </c>
      <c r="U408">
        <f xml:space="preserve"> YEAR(S408)</f>
        <v>2013</v>
      </c>
    </row>
    <row r="409" spans="1:21" ht="48" x14ac:dyDescent="0.2">
      <c r="A409">
        <v>2300</v>
      </c>
      <c r="B409" s="3" t="s">
        <v>2301</v>
      </c>
      <c r="C409" s="3" t="s">
        <v>6410</v>
      </c>
      <c r="D409" s="6">
        <v>800</v>
      </c>
      <c r="E409" s="6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>ROUND(E409/D409*100,0)</f>
        <v>101</v>
      </c>
      <c r="P409" s="8">
        <f>IFERROR(ROUND(E409/L409,2),"No donations")</f>
        <v>115.71</v>
      </c>
      <c r="Q409" s="10" t="s">
        <v>8323</v>
      </c>
      <c r="R409" t="s">
        <v>8324</v>
      </c>
      <c r="S409" s="14">
        <f>(((J409/60)/60)/24)+DATE(1970,1,1)</f>
        <v>41074.727037037039</v>
      </c>
      <c r="T409" s="14">
        <f>(((I409/60)/60)/24)+DATE(1970,1,1)</f>
        <v>41088.727037037039</v>
      </c>
      <c r="U409">
        <f xml:space="preserve"> YEAR(S409)</f>
        <v>2012</v>
      </c>
    </row>
    <row r="410" spans="1:21" ht="48" x14ac:dyDescent="0.2">
      <c r="A410">
        <v>2559</v>
      </c>
      <c r="B410" s="3" t="s">
        <v>2559</v>
      </c>
      <c r="C410" s="3" t="s">
        <v>6669</v>
      </c>
      <c r="D410" s="6">
        <v>800</v>
      </c>
      <c r="E410" s="6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>ROUND(E410/D410*100,0)</f>
        <v>111</v>
      </c>
      <c r="P410" s="8">
        <f>IFERROR(ROUND(E410/L410,2),"No donations")</f>
        <v>35.6</v>
      </c>
      <c r="Q410" s="10" t="s">
        <v>8323</v>
      </c>
      <c r="R410" t="s">
        <v>8352</v>
      </c>
      <c r="S410" s="14">
        <f>(((J410/60)/60)/24)+DATE(1970,1,1)</f>
        <v>40829.873657407406</v>
      </c>
      <c r="T410" s="14">
        <f>(((I410/60)/60)/24)+DATE(1970,1,1)</f>
        <v>40862.817361111112</v>
      </c>
      <c r="U410">
        <f xml:space="preserve"> YEAR(S410)</f>
        <v>2011</v>
      </c>
    </row>
    <row r="411" spans="1:21" ht="48" x14ac:dyDescent="0.2">
      <c r="A411">
        <v>2669</v>
      </c>
      <c r="B411" s="3" t="s">
        <v>2669</v>
      </c>
      <c r="C411" s="3" t="s">
        <v>6779</v>
      </c>
      <c r="D411" s="6">
        <v>800</v>
      </c>
      <c r="E411" s="6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>ROUND(E411/D411*100,0)</f>
        <v>125</v>
      </c>
      <c r="P411" s="8">
        <f>IFERROR(ROUND(E411/L411,2),"No donations")</f>
        <v>91</v>
      </c>
      <c r="Q411" s="10" t="s">
        <v>8317</v>
      </c>
      <c r="R411" t="s">
        <v>8354</v>
      </c>
      <c r="S411" s="14">
        <f>(((J411/60)/60)/24)+DATE(1970,1,1)</f>
        <v>42319.035833333335</v>
      </c>
      <c r="T411" s="14">
        <f>(((I411/60)/60)/24)+DATE(1970,1,1)</f>
        <v>42379.035833333335</v>
      </c>
      <c r="U411">
        <f xml:space="preserve"> YEAR(S411)</f>
        <v>2015</v>
      </c>
    </row>
    <row r="412" spans="1:21" ht="48" x14ac:dyDescent="0.2">
      <c r="A412">
        <v>2796</v>
      </c>
      <c r="B412" s="3" t="s">
        <v>2796</v>
      </c>
      <c r="C412" s="3" t="s">
        <v>6906</v>
      </c>
      <c r="D412" s="6">
        <v>800</v>
      </c>
      <c r="E412" s="6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>
        <f>ROUND(E412/D412*100,0)</f>
        <v>116</v>
      </c>
      <c r="P412" s="8">
        <f>IFERROR(ROUND(E412/L412,2),"No donations")</f>
        <v>44</v>
      </c>
      <c r="Q412" s="10" t="s">
        <v>8315</v>
      </c>
      <c r="R412" t="s">
        <v>8316</v>
      </c>
      <c r="S412" s="14">
        <f>(((J412/60)/60)/24)+DATE(1970,1,1)</f>
        <v>41795.528101851851</v>
      </c>
      <c r="T412" s="14">
        <f>(((I412/60)/60)/24)+DATE(1970,1,1)</f>
        <v>41825.528101851851</v>
      </c>
      <c r="U412">
        <f xml:space="preserve"> YEAR(S412)</f>
        <v>2014</v>
      </c>
    </row>
    <row r="413" spans="1:21" ht="48" x14ac:dyDescent="0.2">
      <c r="A413">
        <v>2834</v>
      </c>
      <c r="B413" s="3" t="s">
        <v>2834</v>
      </c>
      <c r="C413" s="3" t="s">
        <v>6944</v>
      </c>
      <c r="D413" s="6">
        <v>800</v>
      </c>
      <c r="E413" s="6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>ROUND(E413/D413*100,0)</f>
        <v>170</v>
      </c>
      <c r="P413" s="8">
        <f>IFERROR(ROUND(E413/L413,2),"No donations")</f>
        <v>64.760000000000005</v>
      </c>
      <c r="Q413" s="10" t="s">
        <v>8315</v>
      </c>
      <c r="R413" t="s">
        <v>8316</v>
      </c>
      <c r="S413" s="14">
        <f>(((J413/60)/60)/24)+DATE(1970,1,1)</f>
        <v>42019.959837962961</v>
      </c>
      <c r="T413" s="14">
        <f>(((I413/60)/60)/24)+DATE(1970,1,1)</f>
        <v>42034.959837962961</v>
      </c>
      <c r="U413">
        <f xml:space="preserve"> YEAR(S413)</f>
        <v>2015</v>
      </c>
    </row>
    <row r="414" spans="1:21" ht="48" x14ac:dyDescent="0.2">
      <c r="A414">
        <v>3283</v>
      </c>
      <c r="B414" s="3" t="s">
        <v>3283</v>
      </c>
      <c r="C414" s="3" t="s">
        <v>7393</v>
      </c>
      <c r="D414" s="6">
        <v>800</v>
      </c>
      <c r="E414" s="6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>
        <f>ROUND(E414/D414*100,0)</f>
        <v>105</v>
      </c>
      <c r="P414" s="8">
        <f>IFERROR(ROUND(E414/L414,2),"No donations")</f>
        <v>17.829999999999998</v>
      </c>
      <c r="Q414" s="10" t="s">
        <v>8315</v>
      </c>
      <c r="R414" t="s">
        <v>8316</v>
      </c>
      <c r="S414" s="14">
        <f>(((J414/60)/60)/24)+DATE(1970,1,1)</f>
        <v>42379.74418981481</v>
      </c>
      <c r="T414" s="14">
        <f>(((I414/60)/60)/24)+DATE(1970,1,1)</f>
        <v>42410.875</v>
      </c>
      <c r="U414">
        <f xml:space="preserve"> YEAR(S414)</f>
        <v>2016</v>
      </c>
    </row>
    <row r="415" spans="1:21" ht="48" x14ac:dyDescent="0.2">
      <c r="A415">
        <v>3314</v>
      </c>
      <c r="B415" s="3" t="s">
        <v>3314</v>
      </c>
      <c r="C415" s="3" t="s">
        <v>7424</v>
      </c>
      <c r="D415" s="6">
        <v>800</v>
      </c>
      <c r="E415" s="6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>
        <f>ROUND(E415/D415*100,0)</f>
        <v>211</v>
      </c>
      <c r="P415" s="8">
        <f>IFERROR(ROUND(E415/L415,2),"No donations")</f>
        <v>29.07</v>
      </c>
      <c r="Q415" s="10" t="s">
        <v>8315</v>
      </c>
      <c r="R415" t="s">
        <v>8316</v>
      </c>
      <c r="S415" s="14">
        <f>(((J415/60)/60)/24)+DATE(1970,1,1)</f>
        <v>42105.267488425925</v>
      </c>
      <c r="T415" s="14">
        <f>(((I415/60)/60)/24)+DATE(1970,1,1)</f>
        <v>42132.836805555555</v>
      </c>
      <c r="U415">
        <f xml:space="preserve"> YEAR(S415)</f>
        <v>2015</v>
      </c>
    </row>
    <row r="416" spans="1:21" ht="48" x14ac:dyDescent="0.2">
      <c r="A416">
        <v>3327</v>
      </c>
      <c r="B416" s="3" t="s">
        <v>3327</v>
      </c>
      <c r="C416" s="3" t="s">
        <v>7437</v>
      </c>
      <c r="D416" s="6">
        <v>800</v>
      </c>
      <c r="E416" s="6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>
        <f>ROUND(E416/D416*100,0)</f>
        <v>101</v>
      </c>
      <c r="P416" s="8">
        <f>IFERROR(ROUND(E416/L416,2),"No donations")</f>
        <v>24.55</v>
      </c>
      <c r="Q416" s="10" t="s">
        <v>8315</v>
      </c>
      <c r="R416" t="s">
        <v>8316</v>
      </c>
      <c r="S416" s="14">
        <f>(((J416/60)/60)/24)+DATE(1970,1,1)</f>
        <v>42468.374606481477</v>
      </c>
      <c r="T416" s="14">
        <f>(((I416/60)/60)/24)+DATE(1970,1,1)</f>
        <v>42498.374606481477</v>
      </c>
      <c r="U416">
        <f xml:space="preserve"> YEAR(S416)</f>
        <v>2016</v>
      </c>
    </row>
    <row r="417" spans="1:21" ht="48" x14ac:dyDescent="0.2">
      <c r="A417">
        <v>3449</v>
      </c>
      <c r="B417" s="3" t="s">
        <v>3448</v>
      </c>
      <c r="C417" s="3" t="s">
        <v>7559</v>
      </c>
      <c r="D417" s="6">
        <v>800</v>
      </c>
      <c r="E417" s="6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>
        <f>ROUND(E417/D417*100,0)</f>
        <v>171</v>
      </c>
      <c r="P417" s="8">
        <f>IFERROR(ROUND(E417/L417,2),"No donations")</f>
        <v>68.25</v>
      </c>
      <c r="Q417" s="10" t="s">
        <v>8315</v>
      </c>
      <c r="R417" t="s">
        <v>8316</v>
      </c>
      <c r="S417" s="14">
        <f>(((J417/60)/60)/24)+DATE(1970,1,1)</f>
        <v>42532.052523148144</v>
      </c>
      <c r="T417" s="14">
        <f>(((I417/60)/60)/24)+DATE(1970,1,1)</f>
        <v>42560.166666666672</v>
      </c>
      <c r="U417">
        <f xml:space="preserve"> YEAR(S417)</f>
        <v>2016</v>
      </c>
    </row>
    <row r="418" spans="1:21" ht="48" x14ac:dyDescent="0.2">
      <c r="A418">
        <v>3608</v>
      </c>
      <c r="B418" s="3" t="s">
        <v>3607</v>
      </c>
      <c r="C418" s="3" t="s">
        <v>7718</v>
      </c>
      <c r="D418" s="6">
        <v>800</v>
      </c>
      <c r="E418" s="6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>
        <f>ROUND(E418/D418*100,0)</f>
        <v>100</v>
      </c>
      <c r="P418" s="8">
        <f>IFERROR(ROUND(E418/L418,2),"No donations")</f>
        <v>29.63</v>
      </c>
      <c r="Q418" s="10" t="s">
        <v>8315</v>
      </c>
      <c r="R418" t="s">
        <v>8316</v>
      </c>
      <c r="S418" s="14">
        <f>(((J418/60)/60)/24)+DATE(1970,1,1)</f>
        <v>42506.709375000006</v>
      </c>
      <c r="T418" s="14">
        <f>(((I418/60)/60)/24)+DATE(1970,1,1)</f>
        <v>42538.583333333328</v>
      </c>
      <c r="U418">
        <f xml:space="preserve"> YEAR(S418)</f>
        <v>2016</v>
      </c>
    </row>
    <row r="419" spans="1:21" ht="48" x14ac:dyDescent="0.2">
      <c r="A419">
        <v>3664</v>
      </c>
      <c r="B419" s="3" t="s">
        <v>3661</v>
      </c>
      <c r="C419" s="3" t="s">
        <v>7774</v>
      </c>
      <c r="D419" s="6">
        <v>800</v>
      </c>
      <c r="E419" s="6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>
        <f>ROUND(E419/D419*100,0)</f>
        <v>109</v>
      </c>
      <c r="P419" s="8">
        <f>IFERROR(ROUND(E419/L419,2),"No donations")</f>
        <v>46.05</v>
      </c>
      <c r="Q419" s="10" t="s">
        <v>8315</v>
      </c>
      <c r="R419" t="s">
        <v>8316</v>
      </c>
      <c r="S419" s="14">
        <f>(((J419/60)/60)/24)+DATE(1970,1,1)</f>
        <v>42523.248715277776</v>
      </c>
      <c r="T419" s="14">
        <f>(((I419/60)/60)/24)+DATE(1970,1,1)</f>
        <v>42537.248715277776</v>
      </c>
      <c r="U419">
        <f xml:space="preserve"> YEAR(S419)</f>
        <v>2016</v>
      </c>
    </row>
    <row r="420" spans="1:21" ht="48" x14ac:dyDescent="0.2">
      <c r="A420">
        <v>3676</v>
      </c>
      <c r="B420" s="3" t="s">
        <v>3673</v>
      </c>
      <c r="C420" s="3" t="s">
        <v>7786</v>
      </c>
      <c r="D420" s="6">
        <v>800</v>
      </c>
      <c r="E420" s="6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>
        <f>ROUND(E420/D420*100,0)</f>
        <v>129</v>
      </c>
      <c r="P420" s="8">
        <f>IFERROR(ROUND(E420/L420,2),"No donations")</f>
        <v>64.38</v>
      </c>
      <c r="Q420" s="10" t="s">
        <v>8315</v>
      </c>
      <c r="R420" t="s">
        <v>8316</v>
      </c>
      <c r="S420" s="14">
        <f>(((J420/60)/60)/24)+DATE(1970,1,1)</f>
        <v>41876.815787037034</v>
      </c>
      <c r="T420" s="14">
        <f>(((I420/60)/60)/24)+DATE(1970,1,1)</f>
        <v>41894.815787037034</v>
      </c>
      <c r="U420">
        <f xml:space="preserve"> YEAR(S420)</f>
        <v>2014</v>
      </c>
    </row>
    <row r="421" spans="1:21" ht="48" x14ac:dyDescent="0.2">
      <c r="A421">
        <v>3716</v>
      </c>
      <c r="B421" s="3" t="s">
        <v>3713</v>
      </c>
      <c r="C421" s="3" t="s">
        <v>7826</v>
      </c>
      <c r="D421" s="6">
        <v>800</v>
      </c>
      <c r="E421" s="6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>
        <f>ROUND(E421/D421*100,0)</f>
        <v>156</v>
      </c>
      <c r="P421" s="8">
        <f>IFERROR(ROUND(E421/L421,2),"No donations")</f>
        <v>51.92</v>
      </c>
      <c r="Q421" s="10" t="s">
        <v>8315</v>
      </c>
      <c r="R421" t="s">
        <v>8316</v>
      </c>
      <c r="S421" s="14">
        <f>(((J421/60)/60)/24)+DATE(1970,1,1)</f>
        <v>42360.887835648144</v>
      </c>
      <c r="T421" s="14">
        <f>(((I421/60)/60)/24)+DATE(1970,1,1)</f>
        <v>42390.887835648144</v>
      </c>
      <c r="U421">
        <f xml:space="preserve"> YEAR(S421)</f>
        <v>2015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8">
        <f>IFERROR(ROUND(E422/L422,2),"No donations")</f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 xml:space="preserve"> 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8">
        <f>IFERROR(ROUND(E423/L423,2),"No donations")</f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 xml:space="preserve"> 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8">
        <f>IFERROR(ROUND(E424/L424,2),"No donations")</f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 xml:space="preserve"> 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8">
        <f>IFERROR(ROUND(E425/L425,2),"No donations")</f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 xml:space="preserve"> 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8">
        <f>IFERROR(ROUND(E426/L426,2),"No donations")</f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 xml:space="preserve"> 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8">
        <f>IFERROR(ROUND(E427/L427,2),"No donations")</f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 xml:space="preserve"> 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8">
        <f>IFERROR(ROUND(E428/L428,2),"No donations")</f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 xml:space="preserve"> 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8" t="str">
        <f>IFERROR(ROUND(E429/L429,2),"No donations")</f>
        <v>No donations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 xml:space="preserve"> 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8">
        <f>IFERROR(ROUND(E430/L430,2),"No donations")</f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 xml:space="preserve"> 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8" t="str">
        <f>IFERROR(ROUND(E431/L431,2),"No donations")</f>
        <v>No donations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 xml:space="preserve"> 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8">
        <f>IFERROR(ROUND(E432/L432,2),"No donations")</f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 xml:space="preserve"> 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8">
        <f>IFERROR(ROUND(E433/L433,2),"No donations")</f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 xml:space="preserve"> 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8">
        <f>IFERROR(ROUND(E434/L434,2),"No donations")</f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 xml:space="preserve"> 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8" t="str">
        <f>IFERROR(ROUND(E435/L435,2),"No donations")</f>
        <v>No donations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 xml:space="preserve"> 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8">
        <f>IFERROR(ROUND(E436/L436,2),"No donations")</f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 xml:space="preserve"> 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8">
        <f>IFERROR(ROUND(E437/L437,2),"No donations")</f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 xml:space="preserve"> 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8" t="str">
        <f>IFERROR(ROUND(E438/L438,2),"No donations")</f>
        <v>No donations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 xml:space="preserve"> 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8" t="str">
        <f>IFERROR(ROUND(E439/L439,2),"No donations")</f>
        <v>No donations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 xml:space="preserve"> 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8">
        <f>IFERROR(ROUND(E440/L440,2),"No donations")</f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 xml:space="preserve"> 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8" t="str">
        <f>IFERROR(ROUND(E441/L441,2),"No donations")</f>
        <v>No donations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 xml:space="preserve"> 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8">
        <f>IFERROR(ROUND(E442/L442,2),"No donations")</f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 xml:space="preserve"> 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8" t="str">
        <f>IFERROR(ROUND(E443/L443,2),"No donations")</f>
        <v>No donations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 xml:space="preserve"> 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8">
        <f>IFERROR(ROUND(E444/L444,2),"No donations")</f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 xml:space="preserve"> 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8">
        <f>IFERROR(ROUND(E445/L445,2),"No donations")</f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 xml:space="preserve"> 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8">
        <f>IFERROR(ROUND(E446/L446,2),"No donations")</f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 xml:space="preserve"> 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8">
        <f>IFERROR(ROUND(E447/L447,2),"No donations")</f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 xml:space="preserve"> 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8">
        <f>IFERROR(ROUND(E448/L448,2),"No donations")</f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 xml:space="preserve"> 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8">
        <f>IFERROR(ROUND(E449/L449,2),"No donations")</f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 xml:space="preserve"> 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8">
        <f>IFERROR(ROUND(E450/L450,2),"No donations")</f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 xml:space="preserve"> 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8">
        <f>IFERROR(ROUND(E451/L451,2),"No donations")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 xml:space="preserve"> 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8">
        <f>IFERROR(ROUND(E452/L452,2),"No donations")</f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 xml:space="preserve"> 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8" t="str">
        <f>IFERROR(ROUND(E453/L453,2),"No donations")</f>
        <v>No donations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 xml:space="preserve"> 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8">
        <f>IFERROR(ROUND(E454/L454,2),"No donations")</f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 xml:space="preserve"> 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8">
        <f>IFERROR(ROUND(E455/L455,2),"No donations")</f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 xml:space="preserve"> 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8">
        <f>IFERROR(ROUND(E456/L456,2),"No donations")</f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 xml:space="preserve"> 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8">
        <f>IFERROR(ROUND(E457/L457,2),"No donations")</f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 xml:space="preserve"> 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8">
        <f>IFERROR(ROUND(E458/L458,2),"No donations")</f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 xml:space="preserve"> 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8" t="str">
        <f>IFERROR(ROUND(E459/L459,2),"No donations")</f>
        <v>No donations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 xml:space="preserve"> 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8">
        <f>IFERROR(ROUND(E460/L460,2),"No donations")</f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 xml:space="preserve"> 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8">
        <f>IFERROR(ROUND(E461/L461,2),"No donations")</f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 xml:space="preserve"> 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8">
        <f>IFERROR(ROUND(E462/L462,2),"No donations")</f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 xml:space="preserve"> 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8" t="str">
        <f>IFERROR(ROUND(E463/L463,2),"No donations")</f>
        <v>No donations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 xml:space="preserve"> 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8" t="str">
        <f>IFERROR(ROUND(E464/L464,2),"No donations")</f>
        <v>No donations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 xml:space="preserve"> 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8">
        <f>IFERROR(ROUND(E465/L465,2),"No donations")</f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 xml:space="preserve"> 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8">
        <f>IFERROR(ROUND(E466/L466,2),"No donations")</f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 xml:space="preserve"> 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8">
        <f>IFERROR(ROUND(E467/L467,2),"No donations")</f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 xml:space="preserve"> 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8">
        <f>IFERROR(ROUND(E468/L468,2),"No donations")</f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 xml:space="preserve"> 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8">
        <f>IFERROR(ROUND(E469/L469,2),"No donations")</f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 xml:space="preserve"> 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8" t="str">
        <f>IFERROR(ROUND(E470/L470,2),"No donations")</f>
        <v>No donations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 xml:space="preserve"> 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8" t="str">
        <f>IFERROR(ROUND(E471/L471,2),"No donations")</f>
        <v>No donations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 xml:space="preserve"> 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8">
        <f>IFERROR(ROUND(E472/L472,2),"No donations")</f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 xml:space="preserve"> 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8">
        <f>IFERROR(ROUND(E473/L473,2),"No donations")</f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 xml:space="preserve"> 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8">
        <f>IFERROR(ROUND(E474/L474,2),"No donations")</f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 xml:space="preserve"> 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8">
        <f>IFERROR(ROUND(E475/L475,2),"No donations")</f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 xml:space="preserve"> 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8">
        <f>IFERROR(ROUND(E476/L476,2),"No donations")</f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 xml:space="preserve"> 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8" t="str">
        <f>IFERROR(ROUND(E477/L477,2),"No donations")</f>
        <v>No donations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 xml:space="preserve"> 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8">
        <f>IFERROR(ROUND(E478/L478,2),"No donations")</f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 xml:space="preserve"> 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8" t="str">
        <f>IFERROR(ROUND(E479/L479,2),"No donations")</f>
        <v>No donations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 xml:space="preserve"> 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8" t="str">
        <f>IFERROR(ROUND(E480/L480,2),"No donations")</f>
        <v>No donations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 xml:space="preserve"> 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8">
        <f>IFERROR(ROUND(E481/L481,2),"No donations")</f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 xml:space="preserve"> 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8">
        <f>IFERROR(ROUND(E482/L482,2),"No donations")</f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 xml:space="preserve"> 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8">
        <f>IFERROR(ROUND(E483/L483,2),"No donations")</f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 xml:space="preserve"> 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8">
        <f>IFERROR(ROUND(E484/L484,2),"No donations")</f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 xml:space="preserve"> 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8">
        <f>IFERROR(ROUND(E485/L485,2),"No donations")</f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 xml:space="preserve"> 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8">
        <f>IFERROR(ROUND(E486/L486,2),"No donations")</f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 xml:space="preserve"> 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8">
        <f>IFERROR(ROUND(E487/L487,2),"No donations")</f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 xml:space="preserve"> 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8">
        <f>IFERROR(ROUND(E488/L488,2),"No donations")</f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 xml:space="preserve"> 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8" t="str">
        <f>IFERROR(ROUND(E489/L489,2),"No donations")</f>
        <v>No donations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 xml:space="preserve"> 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8" t="str">
        <f>IFERROR(ROUND(E490/L490,2),"No donations")</f>
        <v>No donations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 xml:space="preserve"> 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8">
        <f>IFERROR(ROUND(E491/L491,2),"No donations")</f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 xml:space="preserve"> 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8" t="str">
        <f>IFERROR(ROUND(E492/L492,2),"No donations")</f>
        <v>No donations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 xml:space="preserve"> 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8" t="str">
        <f>IFERROR(ROUND(E493/L493,2),"No donations")</f>
        <v>No donations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 xml:space="preserve"> 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8" t="str">
        <f>IFERROR(ROUND(E494/L494,2),"No donations")</f>
        <v>No donations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 xml:space="preserve"> 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8" t="str">
        <f>IFERROR(ROUND(E495/L495,2),"No donations")</f>
        <v>No donations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 xml:space="preserve"> 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8">
        <f>IFERROR(ROUND(E496/L496,2),"No donations")</f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  <c r="U496">
        <f xml:space="preserve"> 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8" t="str">
        <f>IFERROR(ROUND(E497/L497,2),"No donations")</f>
        <v>No donations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 xml:space="preserve"> 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8">
        <f>IFERROR(ROUND(E498/L498,2),"No donations")</f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 xml:space="preserve"> 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8">
        <f>IFERROR(ROUND(E499/L499,2),"No donations")</f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 xml:space="preserve"> 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8">
        <f>IFERROR(ROUND(E500/L500,2),"No donations")</f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 xml:space="preserve"> 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8">
        <f>IFERROR(ROUND(E501/L501,2),"No donations")</f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 xml:space="preserve"> 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8">
        <f>IFERROR(ROUND(E502/L502,2),"No donations")</f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 xml:space="preserve"> 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8" t="str">
        <f>IFERROR(ROUND(E503/L503,2),"No donations")</f>
        <v>No donations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 xml:space="preserve"> 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8">
        <f>IFERROR(ROUND(E504/L504,2),"No donations")</f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 xml:space="preserve"> 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8">
        <f>IFERROR(ROUND(E505/L505,2),"No donations")</f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 xml:space="preserve"> 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8">
        <f>IFERROR(ROUND(E506/L506,2),"No donations")</f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 xml:space="preserve"> 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8">
        <f>IFERROR(ROUND(E507/L507,2),"No donations")</f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 xml:space="preserve"> 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8">
        <f>IFERROR(ROUND(E508/L508,2),"No donations")</f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 xml:space="preserve"> 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8">
        <f>IFERROR(ROUND(E509/L509,2),"No donations")</f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 xml:space="preserve"> 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8">
        <f>IFERROR(ROUND(E510/L510,2),"No donations")</f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 xml:space="preserve"> 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8">
        <f>IFERROR(ROUND(E511/L511,2),"No donations")</f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 xml:space="preserve"> 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8" t="str">
        <f>IFERROR(ROUND(E512/L512,2),"No donations")</f>
        <v>No donations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 xml:space="preserve"> 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8">
        <f>IFERROR(ROUND(E513/L513,2),"No donations")</f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 xml:space="preserve"> 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8">
        <f>IFERROR(ROUND(E514/L514,2),"No donations")</f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 xml:space="preserve"> 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8">
        <f>IFERROR(ROUND(E515/L515,2),"No donations")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 xml:space="preserve"> 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8">
        <f>IFERROR(ROUND(E516/L516,2),"No donations")</f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 xml:space="preserve"> 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8">
        <f>IFERROR(ROUND(E517/L517,2),"No donations")</f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 xml:space="preserve"> 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8" t="str">
        <f>IFERROR(ROUND(E518/L518,2),"No donations")</f>
        <v>No donations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 xml:space="preserve"> 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8">
        <f>IFERROR(ROUND(E519/L519,2),"No donations")</f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 xml:space="preserve"> 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8" t="str">
        <f>IFERROR(ROUND(E520/L520,2),"No donations")</f>
        <v>No donations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 xml:space="preserve"> 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8">
        <f>IFERROR(ROUND(E521/L521,2),"No donations")</f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 xml:space="preserve"> YEAR(S521)</f>
        <v>2012</v>
      </c>
    </row>
    <row r="522" spans="1:21" ht="48" x14ac:dyDescent="0.2">
      <c r="A522">
        <v>3836</v>
      </c>
      <c r="B522" s="3" t="s">
        <v>3833</v>
      </c>
      <c r="C522" s="3" t="s">
        <v>7945</v>
      </c>
      <c r="D522" s="6">
        <v>800</v>
      </c>
      <c r="E522" s="6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>
        <f>ROUND(E522/D522*100,0)</f>
        <v>113</v>
      </c>
      <c r="P522" s="8">
        <f>IFERROR(ROUND(E522/L522,2),"No donations")</f>
        <v>64.290000000000006</v>
      </c>
      <c r="Q522" s="10" t="s">
        <v>8315</v>
      </c>
      <c r="R522" t="s">
        <v>8316</v>
      </c>
      <c r="S522" s="14">
        <f>(((J522/60)/60)/24)+DATE(1970,1,1)</f>
        <v>42553.926527777774</v>
      </c>
      <c r="T522" s="14">
        <f>(((I522/60)/60)/24)+DATE(1970,1,1)</f>
        <v>42585.172916666663</v>
      </c>
      <c r="U522">
        <f xml:space="preserve"> YEAR(S522)</f>
        <v>2016</v>
      </c>
    </row>
    <row r="523" spans="1:21" ht="32" x14ac:dyDescent="0.2">
      <c r="A523">
        <v>2628</v>
      </c>
      <c r="B523" s="3" t="s">
        <v>2628</v>
      </c>
      <c r="C523" s="3" t="s">
        <v>6738</v>
      </c>
      <c r="D523" s="6">
        <v>839</v>
      </c>
      <c r="E523" s="6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>
        <f>ROUND(E523/D523*100,0)</f>
        <v>110</v>
      </c>
      <c r="P523" s="8">
        <f>IFERROR(ROUND(E523/L523,2),"No donations")</f>
        <v>44.1</v>
      </c>
      <c r="Q523" s="10" t="s">
        <v>8317</v>
      </c>
      <c r="R523" t="s">
        <v>8353</v>
      </c>
      <c r="S523" s="14">
        <f>(((J523/60)/60)/24)+DATE(1970,1,1)</f>
        <v>41953.966053240743</v>
      </c>
      <c r="T523" s="14">
        <f>(((I523/60)/60)/24)+DATE(1970,1,1)</f>
        <v>41973.966053240743</v>
      </c>
      <c r="U523">
        <f xml:space="preserve"> YEAR(S523)</f>
        <v>2014</v>
      </c>
    </row>
    <row r="524" spans="1:21" ht="48" x14ac:dyDescent="0.2">
      <c r="A524">
        <v>19</v>
      </c>
      <c r="B524" s="3" t="s">
        <v>21</v>
      </c>
      <c r="C524" s="3" t="s">
        <v>4130</v>
      </c>
      <c r="D524" s="6">
        <v>850</v>
      </c>
      <c r="E524" s="6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>
        <f>ROUND(E524/D524*100,0)</f>
        <v>145</v>
      </c>
      <c r="P524" s="8">
        <f>IFERROR(ROUND(E524/L524,2),"No donations")</f>
        <v>56.14</v>
      </c>
      <c r="Q524" s="10" t="s">
        <v>8308</v>
      </c>
      <c r="R524" t="s">
        <v>8309</v>
      </c>
      <c r="S524" s="14">
        <f>(((J524/60)/60)/24)+DATE(1970,1,1)</f>
        <v>42175.816365740742</v>
      </c>
      <c r="T524" s="14">
        <f>(((I524/60)/60)/24)+DATE(1970,1,1)</f>
        <v>42205.816365740742</v>
      </c>
      <c r="U524">
        <f xml:space="preserve"> YEAR(S524)</f>
        <v>2015</v>
      </c>
    </row>
    <row r="525" spans="1:21" ht="48" x14ac:dyDescent="0.2">
      <c r="A525">
        <v>1296</v>
      </c>
      <c r="B525" s="3" t="s">
        <v>1297</v>
      </c>
      <c r="C525" s="3" t="s">
        <v>5406</v>
      </c>
      <c r="D525" s="6">
        <v>850</v>
      </c>
      <c r="E525" s="6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>
        <f>ROUND(E525/D525*100,0)</f>
        <v>141</v>
      </c>
      <c r="P525" s="8">
        <f>IFERROR(ROUND(E525/L525,2),"No donations")</f>
        <v>52.17</v>
      </c>
      <c r="Q525" s="10" t="s">
        <v>8315</v>
      </c>
      <c r="R525" t="s">
        <v>8316</v>
      </c>
      <c r="S525" s="14">
        <f>(((J525/60)/60)/24)+DATE(1970,1,1)</f>
        <v>42423.050613425927</v>
      </c>
      <c r="T525" s="14">
        <f>(((I525/60)/60)/24)+DATE(1970,1,1)</f>
        <v>42443.008946759262</v>
      </c>
      <c r="U525">
        <f xml:space="preserve"> YEAR(S525)</f>
        <v>2016</v>
      </c>
    </row>
    <row r="526" spans="1:21" ht="32" x14ac:dyDescent="0.2">
      <c r="A526">
        <v>2293</v>
      </c>
      <c r="B526" s="3" t="s">
        <v>2294</v>
      </c>
      <c r="C526" s="3" t="s">
        <v>6403</v>
      </c>
      <c r="D526" s="6">
        <v>850</v>
      </c>
      <c r="E526" s="6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>
        <f>ROUND(E526/D526*100,0)</f>
        <v>108</v>
      </c>
      <c r="P526" s="8">
        <f>IFERROR(ROUND(E526/L526,2),"No donations")</f>
        <v>34.07</v>
      </c>
      <c r="Q526" s="10" t="s">
        <v>8323</v>
      </c>
      <c r="R526" t="s">
        <v>8324</v>
      </c>
      <c r="S526" s="14">
        <f>(((J526/60)/60)/24)+DATE(1970,1,1)</f>
        <v>41151.708321759259</v>
      </c>
      <c r="T526" s="14">
        <f>(((I526/60)/60)/24)+DATE(1970,1,1)</f>
        <v>41177.165972222225</v>
      </c>
      <c r="U526">
        <f xml:space="preserve"> YEAR(S526)</f>
        <v>2012</v>
      </c>
    </row>
    <row r="527" spans="1:21" ht="64" x14ac:dyDescent="0.2">
      <c r="A527">
        <v>2837</v>
      </c>
      <c r="B527" s="3" t="s">
        <v>2837</v>
      </c>
      <c r="C527" s="3" t="s">
        <v>6947</v>
      </c>
      <c r="D527" s="6">
        <v>850</v>
      </c>
      <c r="E527" s="6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>
        <f>ROUND(E527/D527*100,0)</f>
        <v>100</v>
      </c>
      <c r="P527" s="8">
        <f>IFERROR(ROUND(E527/L527,2),"No donations")</f>
        <v>40.479999999999997</v>
      </c>
      <c r="Q527" s="10" t="s">
        <v>8315</v>
      </c>
      <c r="R527" t="s">
        <v>8316</v>
      </c>
      <c r="S527" s="14">
        <f>(((J527/60)/60)/24)+DATE(1970,1,1)</f>
        <v>42307.908379629633</v>
      </c>
      <c r="T527" s="14">
        <f>(((I527/60)/60)/24)+DATE(1970,1,1)</f>
        <v>42347.950046296297</v>
      </c>
      <c r="U527">
        <f xml:space="preserve"> YEAR(S527)</f>
        <v>2015</v>
      </c>
    </row>
    <row r="528" spans="1:21" ht="48" x14ac:dyDescent="0.2">
      <c r="A528">
        <v>3726</v>
      </c>
      <c r="B528" s="3" t="s">
        <v>3723</v>
      </c>
      <c r="C528" s="3" t="s">
        <v>7836</v>
      </c>
      <c r="D528" s="6">
        <v>850</v>
      </c>
      <c r="E528" s="6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>
        <f>ROUND(E528/D528*100,0)</f>
        <v>339</v>
      </c>
      <c r="P528" s="8">
        <f>IFERROR(ROUND(E528/L528,2),"No donations")</f>
        <v>62.59</v>
      </c>
      <c r="Q528" s="10" t="s">
        <v>8315</v>
      </c>
      <c r="R528" t="s">
        <v>8316</v>
      </c>
      <c r="S528" s="14">
        <f>(((J528/60)/60)/24)+DATE(1970,1,1)</f>
        <v>42462.140868055561</v>
      </c>
      <c r="T528" s="14">
        <f>(((I528/60)/60)/24)+DATE(1970,1,1)</f>
        <v>42489.875</v>
      </c>
      <c r="U528">
        <f xml:space="preserve"> YEAR(S528)</f>
        <v>2016</v>
      </c>
    </row>
    <row r="529" spans="1:21" ht="48" x14ac:dyDescent="0.2">
      <c r="A529">
        <v>73</v>
      </c>
      <c r="B529" s="3" t="s">
        <v>75</v>
      </c>
      <c r="C529" s="3" t="s">
        <v>4184</v>
      </c>
      <c r="D529" s="6">
        <v>900</v>
      </c>
      <c r="E529" s="6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>
        <f>ROUND(E529/D529*100,0)</f>
        <v>100</v>
      </c>
      <c r="P529" s="8">
        <f>IFERROR(ROUND(E529/L529,2),"No donations")</f>
        <v>50</v>
      </c>
      <c r="Q529" s="10" t="s">
        <v>8308</v>
      </c>
      <c r="R529" t="s">
        <v>8310</v>
      </c>
      <c r="S529" s="14">
        <f>(((J529/60)/60)/24)+DATE(1970,1,1)</f>
        <v>40587.75675925926</v>
      </c>
      <c r="T529" s="14">
        <f>(((I529/60)/60)/24)+DATE(1970,1,1)</f>
        <v>40666.165972222225</v>
      </c>
      <c r="U529">
        <f xml:space="preserve"> YEAR(S529)</f>
        <v>2011</v>
      </c>
    </row>
    <row r="530" spans="1:21" ht="48" x14ac:dyDescent="0.2">
      <c r="A530">
        <v>1206</v>
      </c>
      <c r="B530" s="3" t="s">
        <v>1207</v>
      </c>
      <c r="C530" s="3" t="s">
        <v>5316</v>
      </c>
      <c r="D530" s="6">
        <v>900</v>
      </c>
      <c r="E530" s="6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>
        <f>ROUND(E530/D530*100,0)</f>
        <v>115</v>
      </c>
      <c r="P530" s="8">
        <f>IFERROR(ROUND(E530/L530,2),"No donations")</f>
        <v>32.340000000000003</v>
      </c>
      <c r="Q530" s="10" t="s">
        <v>8336</v>
      </c>
      <c r="R530" t="s">
        <v>8337</v>
      </c>
      <c r="S530" s="14">
        <f>(((J530/60)/60)/24)+DATE(1970,1,1)</f>
        <v>42772.776076388895</v>
      </c>
      <c r="T530" s="14">
        <f>(((I530/60)/60)/24)+DATE(1970,1,1)</f>
        <v>42805.561805555553</v>
      </c>
      <c r="U530">
        <f xml:space="preserve"> YEAR(S530)</f>
        <v>2017</v>
      </c>
    </row>
    <row r="531" spans="1:21" ht="48" x14ac:dyDescent="0.2">
      <c r="A531">
        <v>1840</v>
      </c>
      <c r="B531" s="3" t="s">
        <v>1841</v>
      </c>
      <c r="C531" s="3" t="s">
        <v>5950</v>
      </c>
      <c r="D531" s="6">
        <v>900</v>
      </c>
      <c r="E531" s="6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>
        <f>ROUND(E531/D531*100,0)</f>
        <v>109</v>
      </c>
      <c r="P531" s="8">
        <f>IFERROR(ROUND(E531/L531,2),"No donations")</f>
        <v>75.38</v>
      </c>
      <c r="Q531" s="10" t="s">
        <v>8323</v>
      </c>
      <c r="R531" t="s">
        <v>8324</v>
      </c>
      <c r="S531" s="14">
        <f>(((J531/60)/60)/24)+DATE(1970,1,1)</f>
        <v>41382.096180555556</v>
      </c>
      <c r="T531" s="14">
        <f>(((I531/60)/60)/24)+DATE(1970,1,1)</f>
        <v>41401.207638888889</v>
      </c>
      <c r="U531">
        <f xml:space="preserve"> YEAR(S531)</f>
        <v>2013</v>
      </c>
    </row>
    <row r="532" spans="1:21" ht="48" x14ac:dyDescent="0.2">
      <c r="A532">
        <v>1899</v>
      </c>
      <c r="B532" s="3" t="s">
        <v>1900</v>
      </c>
      <c r="C532" s="3" t="s">
        <v>6009</v>
      </c>
      <c r="D532" s="6">
        <v>900</v>
      </c>
      <c r="E532" s="6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>
        <f>ROUND(E532/D532*100,0)</f>
        <v>133</v>
      </c>
      <c r="P532" s="8">
        <f>IFERROR(ROUND(E532/L532,2),"No donations")</f>
        <v>28.57</v>
      </c>
      <c r="Q532" s="10" t="s">
        <v>8323</v>
      </c>
      <c r="R532" t="s">
        <v>8327</v>
      </c>
      <c r="S532" s="14">
        <f>(((J532/60)/60)/24)+DATE(1970,1,1)</f>
        <v>42058.941736111112</v>
      </c>
      <c r="T532" s="14">
        <f>(((I532/60)/60)/24)+DATE(1970,1,1)</f>
        <v>42088.90006944444</v>
      </c>
      <c r="U532">
        <f xml:space="preserve"> YEAR(S532)</f>
        <v>2015</v>
      </c>
    </row>
    <row r="533" spans="1:21" ht="48" x14ac:dyDescent="0.2">
      <c r="A533">
        <v>2523</v>
      </c>
      <c r="B533" s="3" t="s">
        <v>2523</v>
      </c>
      <c r="C533" s="3" t="s">
        <v>6633</v>
      </c>
      <c r="D533" s="6">
        <v>900</v>
      </c>
      <c r="E533" s="6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>
        <f>ROUND(E533/D533*100,0)</f>
        <v>156</v>
      </c>
      <c r="P533" s="8">
        <f>IFERROR(ROUND(E533/L533,2),"No donations")</f>
        <v>54.15</v>
      </c>
      <c r="Q533" s="10" t="s">
        <v>8323</v>
      </c>
      <c r="R533" t="s">
        <v>8352</v>
      </c>
      <c r="S533" s="14">
        <f>(((J533/60)/60)/24)+DATE(1970,1,1)</f>
        <v>41930.975601851853</v>
      </c>
      <c r="T533" s="14">
        <f>(((I533/60)/60)/24)+DATE(1970,1,1)</f>
        <v>41961.017268518524</v>
      </c>
      <c r="U533">
        <f xml:space="preserve"> YEAR(S533)</f>
        <v>2014</v>
      </c>
    </row>
    <row r="534" spans="1:21" ht="32" x14ac:dyDescent="0.2">
      <c r="A534">
        <v>2557</v>
      </c>
      <c r="B534" s="3" t="s">
        <v>2557</v>
      </c>
      <c r="C534" s="3" t="s">
        <v>6667</v>
      </c>
      <c r="D534" s="6">
        <v>900</v>
      </c>
      <c r="E534" s="6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>
        <f>ROUND(E534/D534*100,0)</f>
        <v>118</v>
      </c>
      <c r="P534" s="8">
        <f>IFERROR(ROUND(E534/L534,2),"No donations")</f>
        <v>29.61</v>
      </c>
      <c r="Q534" s="10" t="s">
        <v>8323</v>
      </c>
      <c r="R534" t="s">
        <v>8352</v>
      </c>
      <c r="S534" s="14">
        <f>(((J534/60)/60)/24)+DATE(1970,1,1)</f>
        <v>41744.745208333334</v>
      </c>
      <c r="T534" s="14">
        <f>(((I534/60)/60)/24)+DATE(1970,1,1)</f>
        <v>41774.745208333334</v>
      </c>
      <c r="U534">
        <f xml:space="preserve"> YEAR(S534)</f>
        <v>2014</v>
      </c>
    </row>
    <row r="535" spans="1:21" ht="48" x14ac:dyDescent="0.2">
      <c r="A535">
        <v>3026</v>
      </c>
      <c r="B535" s="3" t="s">
        <v>3026</v>
      </c>
      <c r="C535" s="3" t="s">
        <v>7136</v>
      </c>
      <c r="D535" s="6">
        <v>900</v>
      </c>
      <c r="E535" s="6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>
        <f>ROUND(E535/D535*100,0)</f>
        <v>143</v>
      </c>
      <c r="P535" s="8">
        <f>IFERROR(ROUND(E535/L535,2),"No donations")</f>
        <v>51.6</v>
      </c>
      <c r="Q535" s="10" t="s">
        <v>8315</v>
      </c>
      <c r="R535" t="s">
        <v>8355</v>
      </c>
      <c r="S535" s="14">
        <f>(((J535/60)/60)/24)+DATE(1970,1,1)</f>
        <v>42783.459398148145</v>
      </c>
      <c r="T535" s="14">
        <f>(((I535/60)/60)/24)+DATE(1970,1,1)</f>
        <v>42797.459398148145</v>
      </c>
      <c r="U535">
        <f xml:space="preserve"> YEAR(S535)</f>
        <v>2017</v>
      </c>
    </row>
    <row r="536" spans="1:21" ht="48" x14ac:dyDescent="0.2">
      <c r="A536">
        <v>3510</v>
      </c>
      <c r="B536" s="3" t="s">
        <v>3509</v>
      </c>
      <c r="C536" s="3" t="s">
        <v>7620</v>
      </c>
      <c r="D536" s="6">
        <v>900</v>
      </c>
      <c r="E536" s="6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>
        <f>ROUND(E536/D536*100,0)</f>
        <v>101</v>
      </c>
      <c r="P536" s="8">
        <f>IFERROR(ROUND(E536/L536,2),"No donations")</f>
        <v>60.33</v>
      </c>
      <c r="Q536" s="10" t="s">
        <v>8315</v>
      </c>
      <c r="R536" t="s">
        <v>8316</v>
      </c>
      <c r="S536" s="14">
        <f>(((J536/60)/60)/24)+DATE(1970,1,1)</f>
        <v>41802.62090277778</v>
      </c>
      <c r="T536" s="14">
        <f>(((I536/60)/60)/24)+DATE(1970,1,1)</f>
        <v>41822.62090277778</v>
      </c>
      <c r="U536">
        <f xml:space="preserve"> YEAR(S536)</f>
        <v>2014</v>
      </c>
    </row>
    <row r="537" spans="1:21" ht="48" x14ac:dyDescent="0.2">
      <c r="A537">
        <v>3565</v>
      </c>
      <c r="B537" s="3" t="s">
        <v>3564</v>
      </c>
      <c r="C537" s="3" t="s">
        <v>7675</v>
      </c>
      <c r="D537" s="6">
        <v>900</v>
      </c>
      <c r="E537" s="6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>
        <f>ROUND(E537/D537*100,0)</f>
        <v>131</v>
      </c>
      <c r="P537" s="8">
        <f>IFERROR(ROUND(E537/L537,2),"No donations")</f>
        <v>97.92</v>
      </c>
      <c r="Q537" s="10" t="s">
        <v>8315</v>
      </c>
      <c r="R537" t="s">
        <v>8316</v>
      </c>
      <c r="S537" s="14">
        <f>(((J537/60)/60)/24)+DATE(1970,1,1)</f>
        <v>41974.743148148147</v>
      </c>
      <c r="T537" s="14">
        <f>(((I537/60)/60)/24)+DATE(1970,1,1)</f>
        <v>42004.743148148147</v>
      </c>
      <c r="U537">
        <f xml:space="preserve"> YEAR(S537)</f>
        <v>2014</v>
      </c>
    </row>
    <row r="538" spans="1:21" ht="48" x14ac:dyDescent="0.2">
      <c r="A538">
        <v>3580</v>
      </c>
      <c r="B538" s="3" t="s">
        <v>3579</v>
      </c>
      <c r="C538" s="3" t="s">
        <v>7690</v>
      </c>
      <c r="D538" s="6">
        <v>900</v>
      </c>
      <c r="E538" s="6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>
        <f>ROUND(E538/D538*100,0)</f>
        <v>114</v>
      </c>
      <c r="P538" s="8">
        <f>IFERROR(ROUND(E538/L538,2),"No donations")</f>
        <v>37.96</v>
      </c>
      <c r="Q538" s="10" t="s">
        <v>8315</v>
      </c>
      <c r="R538" t="s">
        <v>8316</v>
      </c>
      <c r="S538" s="14">
        <f>(((J538/60)/60)/24)+DATE(1970,1,1)</f>
        <v>42026.176180555558</v>
      </c>
      <c r="T538" s="14">
        <f>(((I538/60)/60)/24)+DATE(1970,1,1)</f>
        <v>42064.207638888889</v>
      </c>
      <c r="U538">
        <f xml:space="preserve"> YEAR(S538)</f>
        <v>2015</v>
      </c>
    </row>
    <row r="539" spans="1:21" ht="48" x14ac:dyDescent="0.2">
      <c r="A539">
        <v>2634</v>
      </c>
      <c r="B539" s="3" t="s">
        <v>2634</v>
      </c>
      <c r="C539" s="3" t="s">
        <v>6744</v>
      </c>
      <c r="D539" s="6">
        <v>930</v>
      </c>
      <c r="E539" s="6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>
        <f>ROUND(E539/D539*100,0)</f>
        <v>106</v>
      </c>
      <c r="P539" s="8">
        <f>IFERROR(ROUND(E539/L539,2),"No donations")</f>
        <v>39.44</v>
      </c>
      <c r="Q539" s="10" t="s">
        <v>8317</v>
      </c>
      <c r="R539" t="s">
        <v>8353</v>
      </c>
      <c r="S539" s="14">
        <f>(((J539/60)/60)/24)+DATE(1970,1,1)</f>
        <v>42612.656493055561</v>
      </c>
      <c r="T539" s="14">
        <f>(((I539/60)/60)/24)+DATE(1970,1,1)</f>
        <v>42642.656493055561</v>
      </c>
      <c r="U539">
        <f xml:space="preserve"> YEAR(S539)</f>
        <v>2016</v>
      </c>
    </row>
    <row r="540" spans="1:21" ht="48" x14ac:dyDescent="0.2">
      <c r="A540">
        <v>3532</v>
      </c>
      <c r="B540" s="3" t="s">
        <v>3531</v>
      </c>
      <c r="C540" s="3" t="s">
        <v>7642</v>
      </c>
      <c r="D540" s="6">
        <v>960</v>
      </c>
      <c r="E540" s="6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>
        <f>ROUND(E540/D540*100,0)</f>
        <v>119</v>
      </c>
      <c r="P540" s="8">
        <f>IFERROR(ROUND(E540/L540,2),"No donations")</f>
        <v>42.3</v>
      </c>
      <c r="Q540" s="10" t="s">
        <v>8315</v>
      </c>
      <c r="R540" t="s">
        <v>8316</v>
      </c>
      <c r="S540" s="14">
        <f>(((J540/60)/60)/24)+DATE(1970,1,1)</f>
        <v>41884.599849537037</v>
      </c>
      <c r="T540" s="14">
        <f>(((I540/60)/60)/24)+DATE(1970,1,1)</f>
        <v>41900.165972222225</v>
      </c>
      <c r="U540">
        <f xml:space="preserve"> YEAR(S540)</f>
        <v>2014</v>
      </c>
    </row>
    <row r="541" spans="1:21" ht="48" x14ac:dyDescent="0.2">
      <c r="A541">
        <v>3458</v>
      </c>
      <c r="B541" s="3" t="s">
        <v>3457</v>
      </c>
      <c r="C541" s="3" t="s">
        <v>7568</v>
      </c>
      <c r="D541" s="6">
        <v>978</v>
      </c>
      <c r="E541" s="6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>
        <f>ROUND(E541/D541*100,0)</f>
        <v>124</v>
      </c>
      <c r="P541" s="8">
        <f>IFERROR(ROUND(E541/L541,2),"No donations")</f>
        <v>45.04</v>
      </c>
      <c r="Q541" s="10" t="s">
        <v>8315</v>
      </c>
      <c r="R541" t="s">
        <v>8316</v>
      </c>
      <c r="S541" s="14">
        <f>(((J541/60)/60)/24)+DATE(1970,1,1)</f>
        <v>42011.202581018515</v>
      </c>
      <c r="T541" s="14">
        <f>(((I541/60)/60)/24)+DATE(1970,1,1)</f>
        <v>42038.185416666667</v>
      </c>
      <c r="U541">
        <f xml:space="preserve"> YEAR(S541)</f>
        <v>2015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8">
        <f>IFERROR(ROUND(E542/L542,2),"No donations")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 xml:space="preserve"> 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8">
        <f>IFERROR(ROUND(E543/L543,2),"No donations")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 xml:space="preserve"> 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8">
        <f>IFERROR(ROUND(E544/L544,2),"No donations")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 xml:space="preserve"> 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8">
        <f>IFERROR(ROUND(E545/L545,2),"No donations")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 xml:space="preserve"> 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8">
        <f>IFERROR(ROUND(E546/L546,2),"No donations")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 xml:space="preserve"> 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8">
        <f>IFERROR(ROUND(E547/L547,2),"No donations")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 xml:space="preserve"> 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8">
        <f>IFERROR(ROUND(E548/L548,2),"No donations")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 xml:space="preserve"> 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8" t="str">
        <f>IFERROR(ROUND(E549/L549,2),"No donations")</f>
        <v>No donations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 xml:space="preserve"> 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8">
        <f>IFERROR(ROUND(E550/L550,2),"No donations")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 xml:space="preserve"> 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8">
        <f>IFERROR(ROUND(E551/L551,2),"No donations")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 xml:space="preserve"> 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8">
        <f>IFERROR(ROUND(E552/L552,2),"No donations")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 xml:space="preserve"> 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8">
        <f>IFERROR(ROUND(E553/L553,2),"No donations")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 xml:space="preserve"> 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8" t="str">
        <f>IFERROR(ROUND(E554/L554,2),"No donations")</f>
        <v>No donations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 xml:space="preserve"> 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8">
        <f>IFERROR(ROUND(E555/L555,2),"No donations")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 xml:space="preserve"> 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8">
        <f>IFERROR(ROUND(E556/L556,2),"No donations")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 xml:space="preserve"> 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8" t="str">
        <f>IFERROR(ROUND(E557/L557,2),"No donations")</f>
        <v>No donations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 xml:space="preserve"> 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8">
        <f>IFERROR(ROUND(E558/L558,2),"No donations")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 xml:space="preserve"> 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8">
        <f>IFERROR(ROUND(E559/L559,2),"No donations")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 xml:space="preserve"> 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8" t="str">
        <f>IFERROR(ROUND(E560/L560,2),"No donations")</f>
        <v>No donations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 xml:space="preserve"> 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8">
        <f>IFERROR(ROUND(E561/L561,2),"No donations")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 xml:space="preserve"> 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8">
        <f>IFERROR(ROUND(E562/L562,2),"No donations")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 xml:space="preserve"> 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8">
        <f>IFERROR(ROUND(E563/L563,2),"No donations")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 xml:space="preserve"> 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8" t="str">
        <f>IFERROR(ROUND(E564/L564,2),"No donations")</f>
        <v>No donations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 xml:space="preserve"> 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8">
        <f>IFERROR(ROUND(E565/L565,2),"No donations")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 xml:space="preserve"> 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8">
        <f>IFERROR(ROUND(E566/L566,2),"No donations")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 xml:space="preserve"> 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8" t="str">
        <f>IFERROR(ROUND(E567/L567,2),"No donations")</f>
        <v>No donations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 xml:space="preserve"> 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8">
        <f>IFERROR(ROUND(E568/L568,2),"No donations")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 xml:space="preserve"> 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8" t="str">
        <f>IFERROR(ROUND(E569/L569,2),"No donations")</f>
        <v>No donations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 xml:space="preserve"> 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8">
        <f>IFERROR(ROUND(E570/L570,2),"No donations")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 xml:space="preserve"> 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8">
        <f>IFERROR(ROUND(E571/L571,2),"No donations")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 xml:space="preserve"> 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8">
        <f>IFERROR(ROUND(E572/L572,2),"No donations")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 xml:space="preserve"> 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8">
        <f>IFERROR(ROUND(E573/L573,2),"No donations")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 xml:space="preserve"> 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8" t="str">
        <f>IFERROR(ROUND(E574/L574,2),"No donations")</f>
        <v>No donations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 xml:space="preserve"> 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8">
        <f>IFERROR(ROUND(E575/L575,2),"No donations")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 xml:space="preserve"> 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8">
        <f>IFERROR(ROUND(E576/L576,2),"No donations")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 xml:space="preserve"> 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8">
        <f>IFERROR(ROUND(E577/L577,2),"No donations")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 xml:space="preserve"> 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8">
        <f>IFERROR(ROUND(E578/L578,2),"No donations")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 xml:space="preserve"> 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8">
        <f>IFERROR(ROUND(E579/L579,2),"No donations")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 xml:space="preserve"> 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8">
        <f>IFERROR(ROUND(E580/L580,2),"No donations")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 xml:space="preserve"> 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8">
        <f>IFERROR(ROUND(E581/L581,2),"No donations")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 xml:space="preserve"> 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8">
        <f>IFERROR(ROUND(E582/L582,2),"No donations")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 xml:space="preserve"> 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8" t="str">
        <f>IFERROR(ROUND(E583/L583,2),"No donations")</f>
        <v>No donations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 xml:space="preserve"> 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8" t="str">
        <f>IFERROR(ROUND(E584/L584,2),"No donations")</f>
        <v>No donations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 xml:space="preserve"> 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8">
        <f>IFERROR(ROUND(E585/L585,2),"No donations")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 xml:space="preserve"> 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8">
        <f>IFERROR(ROUND(E586/L586,2),"No donations")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 xml:space="preserve"> 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8" t="str">
        <f>IFERROR(ROUND(E587/L587,2),"No donations")</f>
        <v>No donations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 xml:space="preserve"> 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8">
        <f>IFERROR(ROUND(E588/L588,2),"No donations")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 xml:space="preserve"> 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8">
        <f>IFERROR(ROUND(E589/L589,2),"No donations")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 xml:space="preserve"> 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8">
        <f>IFERROR(ROUND(E590/L590,2),"No donations")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 xml:space="preserve"> 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8">
        <f>IFERROR(ROUND(E591/L591,2),"No donations")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 xml:space="preserve"> 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8">
        <f>IFERROR(ROUND(E592/L592,2),"No donations")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 xml:space="preserve"> 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8">
        <f>IFERROR(ROUND(E593/L593,2),"No donations")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 xml:space="preserve"> 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8">
        <f>IFERROR(ROUND(E594/L594,2),"No donations")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 xml:space="preserve"> 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8">
        <f>IFERROR(ROUND(E595/L595,2),"No donations")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 xml:space="preserve"> 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8">
        <f>IFERROR(ROUND(E596/L596,2),"No donations")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 xml:space="preserve"> 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8">
        <f>IFERROR(ROUND(E597/L597,2),"No donations")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 xml:space="preserve"> 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8">
        <f>IFERROR(ROUND(E598/L598,2),"No donations")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 xml:space="preserve"> 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8">
        <f>IFERROR(ROUND(E599/L599,2),"No donations")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 xml:space="preserve"> 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8">
        <f>IFERROR(ROUND(E600/L600,2),"No donations")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 xml:space="preserve"> 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8">
        <f>IFERROR(ROUND(E601/L601,2),"No donations")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 xml:space="preserve"> 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8">
        <f>IFERROR(ROUND(E602/L602,2),"No donations")</f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 xml:space="preserve"> 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8">
        <f>IFERROR(ROUND(E603/L603,2),"No donations")</f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 xml:space="preserve"> 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8" t="str">
        <f>IFERROR(ROUND(E604/L604,2),"No donations")</f>
        <v>No donations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 xml:space="preserve"> 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8">
        <f>IFERROR(ROUND(E605/L605,2),"No donations")</f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 xml:space="preserve"> 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8" t="str">
        <f>IFERROR(ROUND(E606/L606,2),"No donations")</f>
        <v>No donations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 xml:space="preserve"> 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8">
        <f>IFERROR(ROUND(E607/L607,2),"No donations")</f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 xml:space="preserve"> 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8">
        <f>IFERROR(ROUND(E608/L608,2),"No donations")</f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 xml:space="preserve"> 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8" t="str">
        <f>IFERROR(ROUND(E609/L609,2),"No donations")</f>
        <v>No donations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 xml:space="preserve"> 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8">
        <f>IFERROR(ROUND(E610/L610,2),"No donations")</f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 xml:space="preserve"> 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8">
        <f>IFERROR(ROUND(E611/L611,2),"No donations")</f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 xml:space="preserve"> 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8" t="str">
        <f>IFERROR(ROUND(E612/L612,2),"No donations")</f>
        <v>No donations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 xml:space="preserve"> 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8" t="str">
        <f>IFERROR(ROUND(E613/L613,2),"No donations")</f>
        <v>No donations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 xml:space="preserve"> 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8" t="str">
        <f>IFERROR(ROUND(E614/L614,2),"No donations")</f>
        <v>No donations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 xml:space="preserve"> 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8">
        <f>IFERROR(ROUND(E615/L615,2),"No donations")</f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 xml:space="preserve"> 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8" t="str">
        <f>IFERROR(ROUND(E616/L616,2),"No donations")</f>
        <v>No donations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 xml:space="preserve"> 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8" t="str">
        <f>IFERROR(ROUND(E617/L617,2),"No donations")</f>
        <v>No donations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 xml:space="preserve"> 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8" t="str">
        <f>IFERROR(ROUND(E618/L618,2),"No donations")</f>
        <v>No donations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 xml:space="preserve"> 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8">
        <f>IFERROR(ROUND(E619/L619,2),"No donations")</f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 xml:space="preserve"> 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8" t="str">
        <f>IFERROR(ROUND(E620/L620,2),"No donations")</f>
        <v>No donations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 xml:space="preserve"> 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8">
        <f>IFERROR(ROUND(E621/L621,2),"No donations")</f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 xml:space="preserve"> 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8">
        <f>IFERROR(ROUND(E622/L622,2),"No donations")</f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 xml:space="preserve"> 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8">
        <f>IFERROR(ROUND(E623/L623,2),"No donations")</f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 xml:space="preserve"> 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8">
        <f>IFERROR(ROUND(E624/L624,2),"No donations")</f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 xml:space="preserve"> 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8" t="str">
        <f>IFERROR(ROUND(E625/L625,2),"No donations")</f>
        <v>No donations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 xml:space="preserve"> 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8" t="str">
        <f>IFERROR(ROUND(E626/L626,2),"No donations")</f>
        <v>No donations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 xml:space="preserve"> 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8" t="str">
        <f>IFERROR(ROUND(E627/L627,2),"No donations")</f>
        <v>No donations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 xml:space="preserve"> 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8">
        <f>IFERROR(ROUND(E628/L628,2),"No donations")</f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 xml:space="preserve"> 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8">
        <f>IFERROR(ROUND(E629/L629,2),"No donations")</f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 xml:space="preserve"> 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8" t="str">
        <f>IFERROR(ROUND(E630/L630,2),"No donations")</f>
        <v>No donations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 xml:space="preserve"> 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8">
        <f>IFERROR(ROUND(E631/L631,2),"No donations")</f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 xml:space="preserve"> 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8">
        <f>IFERROR(ROUND(E632/L632,2),"No donations")</f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 xml:space="preserve"> 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8">
        <f>IFERROR(ROUND(E633/L633,2),"No donations")</f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 xml:space="preserve"> 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8" t="str">
        <f>IFERROR(ROUND(E634/L634,2),"No donations")</f>
        <v>No donations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 xml:space="preserve"> 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8">
        <f>IFERROR(ROUND(E635/L635,2),"No donations")</f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 xml:space="preserve"> 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8">
        <f>IFERROR(ROUND(E636/L636,2),"No donations")</f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 xml:space="preserve"> 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8">
        <f>IFERROR(ROUND(E637/L637,2),"No donations")</f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 xml:space="preserve"> 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8">
        <f>IFERROR(ROUND(E638/L638,2),"No donations")</f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 xml:space="preserve"> 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8" t="str">
        <f>IFERROR(ROUND(E639/L639,2),"No donations")</f>
        <v>No donations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 xml:space="preserve"> 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8">
        <f>IFERROR(ROUND(E640/L640,2),"No donations")</f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 xml:space="preserve"> 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8">
        <f>IFERROR(ROUND(E641/L641,2),"No donations")</f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 xml:space="preserve"> YEAR(S641)</f>
        <v>2014</v>
      </c>
    </row>
    <row r="642" spans="1:21" ht="48" x14ac:dyDescent="0.2">
      <c r="A642">
        <v>383</v>
      </c>
      <c r="B642" s="3" t="s">
        <v>384</v>
      </c>
      <c r="C642" s="3" t="s">
        <v>4493</v>
      </c>
      <c r="D642" s="6">
        <v>999</v>
      </c>
      <c r="E642" s="6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>
        <f>ROUND(E642/D642*100,0)</f>
        <v>207</v>
      </c>
      <c r="P642" s="8">
        <f>IFERROR(ROUND(E642/L642,2),"No donations")</f>
        <v>43.02</v>
      </c>
      <c r="Q642" s="10" t="s">
        <v>8308</v>
      </c>
      <c r="R642" t="s">
        <v>8313</v>
      </c>
      <c r="S642" s="14">
        <f>(((J642/60)/60)/24)+DATE(1970,1,1)</f>
        <v>41755.117581018516</v>
      </c>
      <c r="T642" s="14">
        <f>(((I642/60)/60)/24)+DATE(1970,1,1)</f>
        <v>41778.117581018516</v>
      </c>
      <c r="U642">
        <f xml:space="preserve"> YEAR(S642)</f>
        <v>2014</v>
      </c>
    </row>
    <row r="643" spans="1:21" ht="48" x14ac:dyDescent="0.2">
      <c r="A643">
        <v>1883</v>
      </c>
      <c r="B643" s="3" t="s">
        <v>1884</v>
      </c>
      <c r="C643" s="3" t="s">
        <v>5993</v>
      </c>
      <c r="D643" s="6">
        <v>999</v>
      </c>
      <c r="E643" s="6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>
        <f>ROUND(E643/D643*100,0)</f>
        <v>105</v>
      </c>
      <c r="P643" s="8">
        <f>IFERROR(ROUND(E643/L643,2),"No donations")</f>
        <v>32.72</v>
      </c>
      <c r="Q643" s="10" t="s">
        <v>8323</v>
      </c>
      <c r="R643" t="s">
        <v>8327</v>
      </c>
      <c r="S643" s="14">
        <f>(((J643/60)/60)/24)+DATE(1970,1,1)</f>
        <v>40977.948009259257</v>
      </c>
      <c r="T643" s="14">
        <f>(((I643/60)/60)/24)+DATE(1970,1,1)</f>
        <v>41007.906342592592</v>
      </c>
      <c r="U643">
        <f xml:space="preserve"> YEAR(S643)</f>
        <v>2012</v>
      </c>
    </row>
    <row r="644" spans="1:21" ht="32" x14ac:dyDescent="0.2">
      <c r="A644">
        <v>35</v>
      </c>
      <c r="B644" s="3" t="s">
        <v>37</v>
      </c>
      <c r="C644" s="3" t="s">
        <v>4146</v>
      </c>
      <c r="D644" s="6">
        <v>1000</v>
      </c>
      <c r="E644" s="6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>
        <f>ROUND(E644/D644*100,0)</f>
        <v>167</v>
      </c>
      <c r="P644" s="8">
        <f>IFERROR(ROUND(E644/L644,2),"No donations")</f>
        <v>59.46</v>
      </c>
      <c r="Q644" s="10" t="s">
        <v>8308</v>
      </c>
      <c r="R644" t="s">
        <v>8309</v>
      </c>
      <c r="S644" s="14">
        <f>(((J644/60)/60)/24)+DATE(1970,1,1)</f>
        <v>42098.291828703703</v>
      </c>
      <c r="T644" s="14">
        <f>(((I644/60)/60)/24)+DATE(1970,1,1)</f>
        <v>42122</v>
      </c>
      <c r="U644">
        <f xml:space="preserve"> YEAR(S644)</f>
        <v>2015</v>
      </c>
    </row>
    <row r="645" spans="1:21" ht="48" x14ac:dyDescent="0.2">
      <c r="A645">
        <v>93</v>
      </c>
      <c r="B645" s="3" t="s">
        <v>95</v>
      </c>
      <c r="C645" s="3" t="s">
        <v>4204</v>
      </c>
      <c r="D645" s="6">
        <v>1000</v>
      </c>
      <c r="E645" s="6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>
        <f>ROUND(E645/D645*100,0)</f>
        <v>111</v>
      </c>
      <c r="P645" s="8">
        <f>IFERROR(ROUND(E645/L645,2),"No donations")</f>
        <v>73.73</v>
      </c>
      <c r="Q645" s="10" t="s">
        <v>8308</v>
      </c>
      <c r="R645" t="s">
        <v>8310</v>
      </c>
      <c r="S645" s="14">
        <f>(((J645/60)/60)/24)+DATE(1970,1,1)</f>
        <v>41065.858067129629</v>
      </c>
      <c r="T645" s="14">
        <f>(((I645/60)/60)/24)+DATE(1970,1,1)</f>
        <v>41093.875</v>
      </c>
      <c r="U645">
        <f xml:space="preserve"> YEAR(S645)</f>
        <v>2012</v>
      </c>
    </row>
    <row r="646" spans="1:21" ht="48" x14ac:dyDescent="0.2">
      <c r="A646">
        <v>109</v>
      </c>
      <c r="B646" s="3" t="s">
        <v>111</v>
      </c>
      <c r="C646" s="3" t="s">
        <v>4220</v>
      </c>
      <c r="D646" s="6">
        <v>1000</v>
      </c>
      <c r="E646" s="6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>
        <f>ROUND(E646/D646*100,0)</f>
        <v>220</v>
      </c>
      <c r="P646" s="8">
        <f>IFERROR(ROUND(E646/L646,2),"No donations")</f>
        <v>46.7</v>
      </c>
      <c r="Q646" s="10" t="s">
        <v>8308</v>
      </c>
      <c r="R646" t="s">
        <v>8310</v>
      </c>
      <c r="S646" s="14">
        <f>(((J646/60)/60)/24)+DATE(1970,1,1)</f>
        <v>40570.025810185187</v>
      </c>
      <c r="T646" s="14">
        <f>(((I646/60)/60)/24)+DATE(1970,1,1)</f>
        <v>40600.025810185187</v>
      </c>
      <c r="U646">
        <f xml:space="preserve"> YEAR(S646)</f>
        <v>2011</v>
      </c>
    </row>
    <row r="647" spans="1:21" ht="48" x14ac:dyDescent="0.2">
      <c r="A647">
        <v>266</v>
      </c>
      <c r="B647" s="3" t="s">
        <v>267</v>
      </c>
      <c r="C647" s="3" t="s">
        <v>4376</v>
      </c>
      <c r="D647" s="6">
        <v>1000</v>
      </c>
      <c r="E647" s="6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>
        <f>ROUND(E647/D647*100,0)</f>
        <v>146</v>
      </c>
      <c r="P647" s="8">
        <f>IFERROR(ROUND(E647/L647,2),"No donations")</f>
        <v>40.42</v>
      </c>
      <c r="Q647" s="10" t="s">
        <v>8308</v>
      </c>
      <c r="R647" t="s">
        <v>8313</v>
      </c>
      <c r="S647" s="14">
        <f>(((J647/60)/60)/24)+DATE(1970,1,1)</f>
        <v>40205.174849537041</v>
      </c>
      <c r="T647" s="14">
        <f>(((I647/60)/60)/24)+DATE(1970,1,1)</f>
        <v>40291.160416666666</v>
      </c>
      <c r="U647">
        <f xml:space="preserve"> YEAR(S647)</f>
        <v>2010</v>
      </c>
    </row>
    <row r="648" spans="1:21" ht="32" x14ac:dyDescent="0.2">
      <c r="A648">
        <v>306</v>
      </c>
      <c r="B648" s="3" t="s">
        <v>307</v>
      </c>
      <c r="C648" s="3" t="s">
        <v>4416</v>
      </c>
      <c r="D648" s="6">
        <v>1000</v>
      </c>
      <c r="E648" s="6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>
        <f>ROUND(E648/D648*100,0)</f>
        <v>293</v>
      </c>
      <c r="P648" s="8">
        <f>IFERROR(ROUND(E648/L648,2),"No donations")</f>
        <v>36.61</v>
      </c>
      <c r="Q648" s="10" t="s">
        <v>8308</v>
      </c>
      <c r="R648" t="s">
        <v>8313</v>
      </c>
      <c r="S648" s="14">
        <f>(((J648/60)/60)/24)+DATE(1970,1,1)</f>
        <v>41333.837187500001</v>
      </c>
      <c r="T648" s="14">
        <f>(((I648/60)/60)/24)+DATE(1970,1,1)</f>
        <v>41353.795520833337</v>
      </c>
      <c r="U648">
        <f xml:space="preserve"> YEAR(S648)</f>
        <v>2013</v>
      </c>
    </row>
    <row r="649" spans="1:21" ht="48" x14ac:dyDescent="0.2">
      <c r="A649">
        <v>310</v>
      </c>
      <c r="B649" s="3" t="s">
        <v>311</v>
      </c>
      <c r="C649" s="3" t="s">
        <v>4420</v>
      </c>
      <c r="D649" s="6">
        <v>1000</v>
      </c>
      <c r="E649" s="6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>
        <f>ROUND(E649/D649*100,0)</f>
        <v>104</v>
      </c>
      <c r="P649" s="8">
        <f>IFERROR(ROUND(E649/L649,2),"No donations")</f>
        <v>28.92</v>
      </c>
      <c r="Q649" s="10" t="s">
        <v>8308</v>
      </c>
      <c r="R649" t="s">
        <v>8313</v>
      </c>
      <c r="S649" s="14">
        <f>(((J649/60)/60)/24)+DATE(1970,1,1)</f>
        <v>40821.183136574073</v>
      </c>
      <c r="T649" s="14">
        <f>(((I649/60)/60)/24)+DATE(1970,1,1)</f>
        <v>40836.083333333336</v>
      </c>
      <c r="U649">
        <f xml:space="preserve"> YEAR(S649)</f>
        <v>2011</v>
      </c>
    </row>
    <row r="650" spans="1:21" ht="48" x14ac:dyDescent="0.2">
      <c r="A650">
        <v>314</v>
      </c>
      <c r="B650" s="3" t="s">
        <v>315</v>
      </c>
      <c r="C650" s="3" t="s">
        <v>4424</v>
      </c>
      <c r="D650" s="6">
        <v>1000</v>
      </c>
      <c r="E650" s="6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>
        <f>ROUND(E650/D650*100,0)</f>
        <v>385</v>
      </c>
      <c r="P650" s="8">
        <f>IFERROR(ROUND(E650/L650,2),"No donations")</f>
        <v>32.1</v>
      </c>
      <c r="Q650" s="10" t="s">
        <v>8308</v>
      </c>
      <c r="R650" t="s">
        <v>8313</v>
      </c>
      <c r="S650" s="14">
        <f>(((J650/60)/60)/24)+DATE(1970,1,1)</f>
        <v>41304.833194444444</v>
      </c>
      <c r="T650" s="14">
        <f>(((I650/60)/60)/24)+DATE(1970,1,1)</f>
        <v>41334.833194444444</v>
      </c>
      <c r="U650">
        <f xml:space="preserve"> YEAR(S650)</f>
        <v>2013</v>
      </c>
    </row>
    <row r="651" spans="1:21" ht="48" x14ac:dyDescent="0.2">
      <c r="A651">
        <v>390</v>
      </c>
      <c r="B651" s="3" t="s">
        <v>391</v>
      </c>
      <c r="C651" s="3" t="s">
        <v>4500</v>
      </c>
      <c r="D651" s="6">
        <v>1000</v>
      </c>
      <c r="E651" s="6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>
        <f>ROUND(E651/D651*100,0)</f>
        <v>100</v>
      </c>
      <c r="P651" s="8">
        <f>IFERROR(ROUND(E651/L651,2),"No donations")</f>
        <v>71.430000000000007</v>
      </c>
      <c r="Q651" s="10" t="s">
        <v>8308</v>
      </c>
      <c r="R651" t="s">
        <v>8313</v>
      </c>
      <c r="S651" s="14">
        <f>(((J651/60)/60)/24)+DATE(1970,1,1)</f>
        <v>42112.036712962959</v>
      </c>
      <c r="T651" s="14">
        <f>(((I651/60)/60)/24)+DATE(1970,1,1)</f>
        <v>42132.036712962959</v>
      </c>
      <c r="U651">
        <f xml:space="preserve"> YEAR(S651)</f>
        <v>2015</v>
      </c>
    </row>
    <row r="652" spans="1:21" ht="48" x14ac:dyDescent="0.2">
      <c r="A652">
        <v>410</v>
      </c>
      <c r="B652" s="3" t="s">
        <v>411</v>
      </c>
      <c r="C652" s="3" t="s">
        <v>4520</v>
      </c>
      <c r="D652" s="6">
        <v>1000</v>
      </c>
      <c r="E652" s="6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>
        <f>ROUND(E652/D652*100,0)</f>
        <v>128</v>
      </c>
      <c r="P652" s="8">
        <f>IFERROR(ROUND(E652/L652,2),"No donations")</f>
        <v>183.29</v>
      </c>
      <c r="Q652" s="10" t="s">
        <v>8308</v>
      </c>
      <c r="R652" t="s">
        <v>8313</v>
      </c>
      <c r="S652" s="14">
        <f>(((J652/60)/60)/24)+DATE(1970,1,1)</f>
        <v>42113.981446759266</v>
      </c>
      <c r="T652" s="14">
        <f>(((I652/60)/60)/24)+DATE(1970,1,1)</f>
        <v>42173.981446759266</v>
      </c>
      <c r="U652">
        <f xml:space="preserve"> YEAR(S652)</f>
        <v>2015</v>
      </c>
    </row>
    <row r="653" spans="1:21" ht="32" x14ac:dyDescent="0.2">
      <c r="A653">
        <v>416</v>
      </c>
      <c r="B653" s="3" t="s">
        <v>417</v>
      </c>
      <c r="C653" s="3" t="s">
        <v>4526</v>
      </c>
      <c r="D653" s="6">
        <v>1000</v>
      </c>
      <c r="E653" s="6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>
        <f>ROUND(E653/D653*100,0)</f>
        <v>120</v>
      </c>
      <c r="P653" s="8">
        <f>IFERROR(ROUND(E653/L653,2),"No donations")</f>
        <v>48.09</v>
      </c>
      <c r="Q653" s="10" t="s">
        <v>8308</v>
      </c>
      <c r="R653" t="s">
        <v>8313</v>
      </c>
      <c r="S653" s="14">
        <f>(((J653/60)/60)/24)+DATE(1970,1,1)</f>
        <v>41648.396192129629</v>
      </c>
      <c r="T653" s="14">
        <f>(((I653/60)/60)/24)+DATE(1970,1,1)</f>
        <v>41678.396192129629</v>
      </c>
      <c r="U653">
        <f xml:space="preserve"> YEAR(S653)</f>
        <v>2014</v>
      </c>
    </row>
    <row r="654" spans="1:21" ht="32" x14ac:dyDescent="0.2">
      <c r="A654">
        <v>780</v>
      </c>
      <c r="B654" s="3" t="s">
        <v>781</v>
      </c>
      <c r="C654" s="3" t="s">
        <v>4890</v>
      </c>
      <c r="D654" s="6">
        <v>1000</v>
      </c>
      <c r="E654" s="6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>
        <f>ROUND(E654/D654*100,0)</f>
        <v>104</v>
      </c>
      <c r="P654" s="8">
        <f>IFERROR(ROUND(E654/L654,2),"No donations")</f>
        <v>38.520000000000003</v>
      </c>
      <c r="Q654" s="10" t="s">
        <v>8323</v>
      </c>
      <c r="R654" t="s">
        <v>8324</v>
      </c>
      <c r="S654" s="14">
        <f>(((J654/60)/60)/24)+DATE(1970,1,1)</f>
        <v>40636.673900462964</v>
      </c>
      <c r="T654" s="14">
        <f>(((I654/60)/60)/24)+DATE(1970,1,1)</f>
        <v>40666.673900462964</v>
      </c>
      <c r="U654">
        <f xml:space="preserve"> YEAR(S654)</f>
        <v>2011</v>
      </c>
    </row>
    <row r="655" spans="1:21" ht="48" x14ac:dyDescent="0.2">
      <c r="A655">
        <v>784</v>
      </c>
      <c r="B655" s="3" t="s">
        <v>785</v>
      </c>
      <c r="C655" s="3" t="s">
        <v>4894</v>
      </c>
      <c r="D655" s="6">
        <v>1000</v>
      </c>
      <c r="E655" s="6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>
        <f>ROUND(E655/D655*100,0)</f>
        <v>103</v>
      </c>
      <c r="P655" s="8">
        <f>IFERROR(ROUND(E655/L655,2),"No donations")</f>
        <v>102.5</v>
      </c>
      <c r="Q655" s="10" t="s">
        <v>8323</v>
      </c>
      <c r="R655" t="s">
        <v>8324</v>
      </c>
      <c r="S655" s="14">
        <f>(((J655/60)/60)/24)+DATE(1970,1,1)</f>
        <v>41675.149525462963</v>
      </c>
      <c r="T655" s="14">
        <f>(((I655/60)/60)/24)+DATE(1970,1,1)</f>
        <v>41715.107858796298</v>
      </c>
      <c r="U655">
        <f xml:space="preserve"> YEAR(S655)</f>
        <v>2014</v>
      </c>
    </row>
    <row r="656" spans="1:21" ht="48" x14ac:dyDescent="0.2">
      <c r="A656">
        <v>788</v>
      </c>
      <c r="B656" s="3" t="s">
        <v>789</v>
      </c>
      <c r="C656" s="3" t="s">
        <v>4898</v>
      </c>
      <c r="D656" s="6">
        <v>1000</v>
      </c>
      <c r="E656" s="6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>
        <f>ROUND(E656/D656*100,0)</f>
        <v>204</v>
      </c>
      <c r="P656" s="8">
        <f>IFERROR(ROUND(E656/L656,2),"No donations")</f>
        <v>59.85</v>
      </c>
      <c r="Q656" s="10" t="s">
        <v>8323</v>
      </c>
      <c r="R656" t="s">
        <v>8324</v>
      </c>
      <c r="S656" s="14">
        <f>(((J656/60)/60)/24)+DATE(1970,1,1)</f>
        <v>41059.006805555553</v>
      </c>
      <c r="T656" s="14">
        <f>(((I656/60)/60)/24)+DATE(1970,1,1)</f>
        <v>41097.165972222225</v>
      </c>
      <c r="U656">
        <f xml:space="preserve"> YEAR(S656)</f>
        <v>2012</v>
      </c>
    </row>
    <row r="657" spans="1:21" ht="32" x14ac:dyDescent="0.2">
      <c r="A657">
        <v>811</v>
      </c>
      <c r="B657" s="3" t="s">
        <v>812</v>
      </c>
      <c r="C657" s="3" t="s">
        <v>4921</v>
      </c>
      <c r="D657" s="6">
        <v>1000</v>
      </c>
      <c r="E657" s="6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>
        <f>ROUND(E657/D657*100,0)</f>
        <v>104</v>
      </c>
      <c r="P657" s="8">
        <f>IFERROR(ROUND(E657/L657,2),"No donations")</f>
        <v>86.67</v>
      </c>
      <c r="Q657" s="10" t="s">
        <v>8323</v>
      </c>
      <c r="R657" t="s">
        <v>8324</v>
      </c>
      <c r="S657" s="14">
        <f>(((J657/60)/60)/24)+DATE(1970,1,1)</f>
        <v>41443.643541666665</v>
      </c>
      <c r="T657" s="14">
        <f>(((I657/60)/60)/24)+DATE(1970,1,1)</f>
        <v>41465.702777777777</v>
      </c>
      <c r="U657">
        <f xml:space="preserve"> YEAR(S657)</f>
        <v>2013</v>
      </c>
    </row>
    <row r="658" spans="1:21" ht="48" x14ac:dyDescent="0.2">
      <c r="A658">
        <v>814</v>
      </c>
      <c r="B658" s="3" t="s">
        <v>815</v>
      </c>
      <c r="C658" s="3" t="s">
        <v>4924</v>
      </c>
      <c r="D658" s="6">
        <v>1000</v>
      </c>
      <c r="E658" s="6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>
        <f>ROUND(E658/D658*100,0)</f>
        <v>127</v>
      </c>
      <c r="P658" s="8">
        <f>IFERROR(ROUND(E658/L658,2),"No donations")</f>
        <v>45.46</v>
      </c>
      <c r="Q658" s="10" t="s">
        <v>8323</v>
      </c>
      <c r="R658" t="s">
        <v>8324</v>
      </c>
      <c r="S658" s="14">
        <f>(((J658/60)/60)/24)+DATE(1970,1,1)</f>
        <v>40679.743067129632</v>
      </c>
      <c r="T658" s="14">
        <f>(((I658/60)/60)/24)+DATE(1970,1,1)</f>
        <v>40694.75277777778</v>
      </c>
      <c r="U658">
        <f xml:space="preserve"> YEAR(S658)</f>
        <v>2011</v>
      </c>
    </row>
    <row r="659" spans="1:21" ht="48" x14ac:dyDescent="0.2">
      <c r="A659">
        <v>1037</v>
      </c>
      <c r="B659" s="3" t="s">
        <v>1038</v>
      </c>
      <c r="C659" s="3" t="s">
        <v>5147</v>
      </c>
      <c r="D659" s="6">
        <v>1000</v>
      </c>
      <c r="E659" s="6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>
        <f>ROUND(E659/D659*100,0)</f>
        <v>102</v>
      </c>
      <c r="P659" s="8">
        <f>IFERROR(ROUND(E659/L659,2),"No donations")</f>
        <v>48.62</v>
      </c>
      <c r="Q659" s="10" t="s">
        <v>8323</v>
      </c>
      <c r="R659" t="s">
        <v>8328</v>
      </c>
      <c r="S659" s="14">
        <f>(((J659/60)/60)/24)+DATE(1970,1,1)</f>
        <v>42119.822476851856</v>
      </c>
      <c r="T659" s="14">
        <f>(((I659/60)/60)/24)+DATE(1970,1,1)</f>
        <v>42142.208333333328</v>
      </c>
      <c r="U659">
        <f xml:space="preserve"> YEAR(S659)</f>
        <v>2015</v>
      </c>
    </row>
    <row r="660" spans="1:21" ht="48" x14ac:dyDescent="0.2">
      <c r="A660">
        <v>1211</v>
      </c>
      <c r="B660" s="3" t="s">
        <v>1212</v>
      </c>
      <c r="C660" s="3" t="s">
        <v>5321</v>
      </c>
      <c r="D660" s="6">
        <v>1000</v>
      </c>
      <c r="E660" s="6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>
        <f>ROUND(E660/D660*100,0)</f>
        <v>101</v>
      </c>
      <c r="P660" s="8">
        <f>IFERROR(ROUND(E660/L660,2),"No donations")</f>
        <v>168.5</v>
      </c>
      <c r="Q660" s="10" t="s">
        <v>8336</v>
      </c>
      <c r="R660" t="s">
        <v>8337</v>
      </c>
      <c r="S660" s="14">
        <f>(((J660/60)/60)/24)+DATE(1970,1,1)</f>
        <v>42515.866446759261</v>
      </c>
      <c r="T660" s="14">
        <f>(((I660/60)/60)/24)+DATE(1970,1,1)</f>
        <v>42530.866446759261</v>
      </c>
      <c r="U660">
        <f xml:space="preserve"> YEAR(S660)</f>
        <v>2016</v>
      </c>
    </row>
    <row r="661" spans="1:21" ht="48" x14ac:dyDescent="0.2">
      <c r="A661">
        <v>1283</v>
      </c>
      <c r="B661" s="3" t="s">
        <v>1284</v>
      </c>
      <c r="C661" s="3" t="s">
        <v>5393</v>
      </c>
      <c r="D661" s="6">
        <v>1000</v>
      </c>
      <c r="E661" s="6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>
        <f>ROUND(E661/D661*100,0)</f>
        <v>211</v>
      </c>
      <c r="P661" s="8">
        <f>IFERROR(ROUND(E661/L661,2),"No donations")</f>
        <v>95.93</v>
      </c>
      <c r="Q661" s="10" t="s">
        <v>8323</v>
      </c>
      <c r="R661" t="s">
        <v>8324</v>
      </c>
      <c r="S661" s="14">
        <f>(((J661/60)/60)/24)+DATE(1970,1,1)</f>
        <v>41320.717465277776</v>
      </c>
      <c r="T661" s="14">
        <f>(((I661/60)/60)/24)+DATE(1970,1,1)</f>
        <v>41344.166666666664</v>
      </c>
      <c r="U661">
        <f xml:space="preserve"> YEAR(S661)</f>
        <v>2013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8">
        <f>IFERROR(ROUND(E662/L662,2),"No donations")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 xml:space="preserve"> 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8">
        <f>IFERROR(ROUND(E663/L663,2),"No donations")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 xml:space="preserve"> 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8">
        <f>IFERROR(ROUND(E664/L664,2),"No donations")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 xml:space="preserve"> 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8">
        <f>IFERROR(ROUND(E665/L665,2),"No donations")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 xml:space="preserve"> 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8">
        <f>IFERROR(ROUND(E666/L666,2),"No donations")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 xml:space="preserve"> 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8">
        <f>IFERROR(ROUND(E667/L667,2),"No donations")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 xml:space="preserve"> 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8">
        <f>IFERROR(ROUND(E668/L668,2),"No donations")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 xml:space="preserve"> 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8">
        <f>IFERROR(ROUND(E669/L669,2),"No donations")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 xml:space="preserve"> 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8">
        <f>IFERROR(ROUND(E670/L670,2),"No donations")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 xml:space="preserve"> 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8">
        <f>IFERROR(ROUND(E671/L671,2),"No donations")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 xml:space="preserve"> 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8">
        <f>IFERROR(ROUND(E672/L672,2),"No donations")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 xml:space="preserve"> 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8">
        <f>IFERROR(ROUND(E673/L673,2),"No donations")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 xml:space="preserve"> 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8">
        <f>IFERROR(ROUND(E674/L674,2),"No donations")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 xml:space="preserve"> 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8">
        <f>IFERROR(ROUND(E675/L675,2),"No donations")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 xml:space="preserve"> 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8">
        <f>IFERROR(ROUND(E676/L676,2),"No donations")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 xml:space="preserve"> 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8">
        <f>IFERROR(ROUND(E677/L677,2),"No donations")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 xml:space="preserve"> 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8">
        <f>IFERROR(ROUND(E678/L678,2),"No donations")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 xml:space="preserve"> 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8">
        <f>IFERROR(ROUND(E679/L679,2),"No donations")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 xml:space="preserve"> 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8">
        <f>IFERROR(ROUND(E680/L680,2),"No donations")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 xml:space="preserve"> 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8">
        <f>IFERROR(ROUND(E681/L681,2),"No donations")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 xml:space="preserve"> 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8">
        <f>IFERROR(ROUND(E682/L682,2),"No donations")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 xml:space="preserve"> 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8">
        <f>IFERROR(ROUND(E683/L683,2),"No donations")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 xml:space="preserve"> 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8">
        <f>IFERROR(ROUND(E684/L684,2),"No donations")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 xml:space="preserve"> 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8">
        <f>IFERROR(ROUND(E685/L685,2),"No donations")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 xml:space="preserve"> 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8">
        <f>IFERROR(ROUND(E686/L686,2),"No donations")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 xml:space="preserve"> 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8">
        <f>IFERROR(ROUND(E687/L687,2),"No donations")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 xml:space="preserve"> 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8" t="str">
        <f>IFERROR(ROUND(E688/L688,2),"No donations")</f>
        <v>No donations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 xml:space="preserve"> 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8">
        <f>IFERROR(ROUND(E689/L689,2),"No donations")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 xml:space="preserve"> 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8">
        <f>IFERROR(ROUND(E690/L690,2),"No donations")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 xml:space="preserve"> 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8">
        <f>IFERROR(ROUND(E691/L691,2),"No donations")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 xml:space="preserve"> 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8">
        <f>IFERROR(ROUND(E692/L692,2),"No donations")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 xml:space="preserve"> 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8">
        <f>IFERROR(ROUND(E693/L693,2),"No donations")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 xml:space="preserve"> 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8">
        <f>IFERROR(ROUND(E694/L694,2),"No donations")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 xml:space="preserve"> 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8">
        <f>IFERROR(ROUND(E695/L695,2),"No donations")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 xml:space="preserve"> 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8">
        <f>IFERROR(ROUND(E696/L696,2),"No donations")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 xml:space="preserve"> 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8">
        <f>IFERROR(ROUND(E697/L697,2),"No donations")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 xml:space="preserve"> 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8">
        <f>IFERROR(ROUND(E698/L698,2),"No donations")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 xml:space="preserve"> 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8">
        <f>IFERROR(ROUND(E699/L699,2),"No donations")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 xml:space="preserve"> 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8">
        <f>IFERROR(ROUND(E700/L700,2),"No donations")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 xml:space="preserve"> 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8">
        <f>IFERROR(ROUND(E701/L701,2),"No donations")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 xml:space="preserve"> 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8">
        <f>IFERROR(ROUND(E702/L702,2),"No donations")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 xml:space="preserve"> 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8">
        <f>IFERROR(ROUND(E703/L703,2),"No donations")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 xml:space="preserve"> 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8">
        <f>IFERROR(ROUND(E704/L704,2),"No donations")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 xml:space="preserve"> 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8">
        <f>IFERROR(ROUND(E705/L705,2),"No donations")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 xml:space="preserve"> 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8">
        <f>IFERROR(ROUND(E706/L706,2),"No donations")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 xml:space="preserve"> 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8">
        <f>IFERROR(ROUND(E707/L707,2),"No donations")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 xml:space="preserve"> 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8" t="str">
        <f>IFERROR(ROUND(E708/L708,2),"No donations")</f>
        <v>No donations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 xml:space="preserve"> 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8">
        <f>IFERROR(ROUND(E709/L709,2),"No donations")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 xml:space="preserve"> 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8">
        <f>IFERROR(ROUND(E710/L710,2),"No donations")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 xml:space="preserve"> 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8">
        <f>IFERROR(ROUND(E711/L711,2),"No donations")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 xml:space="preserve"> 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8" t="str">
        <f>IFERROR(ROUND(E712/L712,2),"No donations")</f>
        <v>No donations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 xml:space="preserve"> 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8">
        <f>IFERROR(ROUND(E713/L713,2),"No donations")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 xml:space="preserve"> 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8">
        <f>IFERROR(ROUND(E714/L714,2),"No donations")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 xml:space="preserve"> 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8">
        <f>IFERROR(ROUND(E715/L715,2),"No donations")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 xml:space="preserve"> 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8">
        <f>IFERROR(ROUND(E716/L716,2),"No donations")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 xml:space="preserve"> 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8">
        <f>IFERROR(ROUND(E717/L717,2),"No donations")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 xml:space="preserve"> 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8">
        <f>IFERROR(ROUND(E718/L718,2),"No donations")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 xml:space="preserve"> 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8">
        <f>IFERROR(ROUND(E719/L719,2),"No donations")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 xml:space="preserve"> 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8">
        <f>IFERROR(ROUND(E720/L720,2),"No donations")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 xml:space="preserve"> 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8">
        <f>IFERROR(ROUND(E721/L721,2),"No donations")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 xml:space="preserve"> YEAR(S721)</f>
        <v>2016</v>
      </c>
    </row>
    <row r="722" spans="1:21" ht="32" x14ac:dyDescent="0.2">
      <c r="A722">
        <v>1353</v>
      </c>
      <c r="B722" s="3" t="s">
        <v>1354</v>
      </c>
      <c r="C722" s="3" t="s">
        <v>5463</v>
      </c>
      <c r="D722" s="6">
        <v>1000</v>
      </c>
      <c r="E722" s="6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>
        <f>ROUND(E722/D722*100,0)</f>
        <v>134</v>
      </c>
      <c r="P722" s="8">
        <f>IFERROR(ROUND(E722/L722,2),"No donations")</f>
        <v>31.81</v>
      </c>
      <c r="Q722" s="10" t="s">
        <v>8320</v>
      </c>
      <c r="R722" t="s">
        <v>8321</v>
      </c>
      <c r="S722" s="14">
        <f>(((J722/60)/60)/24)+DATE(1970,1,1)</f>
        <v>41309.11791666667</v>
      </c>
      <c r="T722" s="14">
        <f>(((I722/60)/60)/24)+DATE(1970,1,1)</f>
        <v>41344</v>
      </c>
      <c r="U722">
        <f xml:space="preserve"> YEAR(S722)</f>
        <v>2013</v>
      </c>
    </row>
    <row r="723" spans="1:21" ht="32" x14ac:dyDescent="0.2">
      <c r="A723">
        <v>1362</v>
      </c>
      <c r="B723" s="3" t="s">
        <v>1363</v>
      </c>
      <c r="C723" s="3" t="s">
        <v>5472</v>
      </c>
      <c r="D723" s="6">
        <v>1000</v>
      </c>
      <c r="E723" s="6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>
        <f>ROUND(E723/D723*100,0)</f>
        <v>109</v>
      </c>
      <c r="P723" s="8">
        <f>IFERROR(ROUND(E723/L723,2),"No donations")</f>
        <v>43.64</v>
      </c>
      <c r="Q723" s="10" t="s">
        <v>8320</v>
      </c>
      <c r="R723" t="s">
        <v>8321</v>
      </c>
      <c r="S723" s="14">
        <f>(((J723/60)/60)/24)+DATE(1970,1,1)</f>
        <v>41464.934386574074</v>
      </c>
      <c r="T723" s="14">
        <f>(((I723/60)/60)/24)+DATE(1970,1,1)</f>
        <v>41524.934386574074</v>
      </c>
      <c r="U723">
        <f xml:space="preserve"> YEAR(S723)</f>
        <v>2013</v>
      </c>
    </row>
    <row r="724" spans="1:21" ht="48" x14ac:dyDescent="0.2">
      <c r="A724">
        <v>1613</v>
      </c>
      <c r="B724" s="3" t="s">
        <v>1614</v>
      </c>
      <c r="C724" s="3" t="s">
        <v>5723</v>
      </c>
      <c r="D724" s="6">
        <v>1000</v>
      </c>
      <c r="E724" s="6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>
        <f>ROUND(E724/D724*100,0)</f>
        <v>102</v>
      </c>
      <c r="P724" s="8">
        <f>IFERROR(ROUND(E724/L724,2),"No donations")</f>
        <v>39.04</v>
      </c>
      <c r="Q724" s="10" t="s">
        <v>8323</v>
      </c>
      <c r="R724" t="s">
        <v>8324</v>
      </c>
      <c r="S724" s="14">
        <f>(((J724/60)/60)/24)+DATE(1970,1,1)</f>
        <v>41082.069467592592</v>
      </c>
      <c r="T724" s="14">
        <f>(((I724/60)/60)/24)+DATE(1970,1,1)</f>
        <v>41112.069467592592</v>
      </c>
      <c r="U724">
        <f xml:space="preserve"> YEAR(S724)</f>
        <v>2012</v>
      </c>
    </row>
    <row r="725" spans="1:21" ht="32" x14ac:dyDescent="0.2">
      <c r="A725">
        <v>1620</v>
      </c>
      <c r="B725" s="3" t="s">
        <v>1621</v>
      </c>
      <c r="C725" s="3" t="s">
        <v>5730</v>
      </c>
      <c r="D725" s="6">
        <v>1000</v>
      </c>
      <c r="E725" s="6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>
        <f>ROUND(E725/D725*100,0)</f>
        <v>113</v>
      </c>
      <c r="P725" s="8">
        <f>IFERROR(ROUND(E725/L725,2),"No donations")</f>
        <v>66.47</v>
      </c>
      <c r="Q725" s="10" t="s">
        <v>8323</v>
      </c>
      <c r="R725" t="s">
        <v>8324</v>
      </c>
      <c r="S725" s="14">
        <f>(((J725/60)/60)/24)+DATE(1970,1,1)</f>
        <v>41321.339583333334</v>
      </c>
      <c r="T725" s="14">
        <f>(((I725/60)/60)/24)+DATE(1970,1,1)</f>
        <v>41328.339583333334</v>
      </c>
      <c r="U725">
        <f xml:space="preserve"> YEAR(S725)</f>
        <v>2013</v>
      </c>
    </row>
    <row r="726" spans="1:21" ht="32" x14ac:dyDescent="0.2">
      <c r="A726">
        <v>1624</v>
      </c>
      <c r="B726" s="3" t="s">
        <v>1625</v>
      </c>
      <c r="C726" s="3" t="s">
        <v>5734</v>
      </c>
      <c r="D726" s="6">
        <v>1000</v>
      </c>
      <c r="E726" s="6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>
        <f>ROUND(E726/D726*100,0)</f>
        <v>118</v>
      </c>
      <c r="P726" s="8">
        <f>IFERROR(ROUND(E726/L726,2),"No donations")</f>
        <v>47.2</v>
      </c>
      <c r="Q726" s="10" t="s">
        <v>8323</v>
      </c>
      <c r="R726" t="s">
        <v>8324</v>
      </c>
      <c r="S726" s="14">
        <f>(((J726/60)/60)/24)+DATE(1970,1,1)</f>
        <v>41243.367303240739</v>
      </c>
      <c r="T726" s="14">
        <f>(((I726/60)/60)/24)+DATE(1970,1,1)</f>
        <v>41283.367303240739</v>
      </c>
      <c r="U726">
        <f xml:space="preserve"> YEAR(S726)</f>
        <v>2012</v>
      </c>
    </row>
    <row r="727" spans="1:21" ht="32" x14ac:dyDescent="0.2">
      <c r="A727">
        <v>1638</v>
      </c>
      <c r="B727" s="3" t="s">
        <v>1639</v>
      </c>
      <c r="C727" s="3" t="s">
        <v>5748</v>
      </c>
      <c r="D727" s="6">
        <v>1000</v>
      </c>
      <c r="E727" s="6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>
        <f>ROUND(E727/D727*100,0)</f>
        <v>105</v>
      </c>
      <c r="P727" s="8">
        <f>IFERROR(ROUND(E727/L727,2),"No donations")</f>
        <v>38.89</v>
      </c>
      <c r="Q727" s="10" t="s">
        <v>8323</v>
      </c>
      <c r="R727" t="s">
        <v>8324</v>
      </c>
      <c r="S727" s="14">
        <f>(((J727/60)/60)/24)+DATE(1970,1,1)</f>
        <v>41288.68712962963</v>
      </c>
      <c r="T727" s="14">
        <f>(((I727/60)/60)/24)+DATE(1970,1,1)</f>
        <v>41333.892361111109</v>
      </c>
      <c r="U727">
        <f xml:space="preserve"> YEAR(S727)</f>
        <v>2013</v>
      </c>
    </row>
    <row r="728" spans="1:21" ht="32" x14ac:dyDescent="0.2">
      <c r="A728">
        <v>1663</v>
      </c>
      <c r="B728" s="3" t="s">
        <v>1664</v>
      </c>
      <c r="C728" s="3" t="s">
        <v>5773</v>
      </c>
      <c r="D728" s="6">
        <v>1000</v>
      </c>
      <c r="E728" s="6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>
        <f>ROUND(E728/D728*100,0)</f>
        <v>108</v>
      </c>
      <c r="P728" s="8">
        <f>IFERROR(ROUND(E728/L728,2),"No donations")</f>
        <v>33.75</v>
      </c>
      <c r="Q728" s="10" t="s">
        <v>8323</v>
      </c>
      <c r="R728" t="s">
        <v>8344</v>
      </c>
      <c r="S728" s="14">
        <f>(((J728/60)/60)/24)+DATE(1970,1,1)</f>
        <v>42006.02207175926</v>
      </c>
      <c r="T728" s="14">
        <f>(((I728/60)/60)/24)+DATE(1970,1,1)</f>
        <v>42036.02207175926</v>
      </c>
      <c r="U728">
        <f xml:space="preserve"> YEAR(S728)</f>
        <v>2015</v>
      </c>
    </row>
    <row r="729" spans="1:21" ht="64" x14ac:dyDescent="0.2">
      <c r="A729">
        <v>1670</v>
      </c>
      <c r="B729" s="3" t="s">
        <v>1671</v>
      </c>
      <c r="C729" s="3" t="s">
        <v>5780</v>
      </c>
      <c r="D729" s="6">
        <v>1000</v>
      </c>
      <c r="E729" s="6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>
        <f>ROUND(E729/D729*100,0)</f>
        <v>103</v>
      </c>
      <c r="P729" s="8">
        <f>IFERROR(ROUND(E729/L729,2),"No donations")</f>
        <v>44.61</v>
      </c>
      <c r="Q729" s="10" t="s">
        <v>8323</v>
      </c>
      <c r="R729" t="s">
        <v>8344</v>
      </c>
      <c r="S729" s="14">
        <f>(((J729/60)/60)/24)+DATE(1970,1,1)</f>
        <v>40313.930543981485</v>
      </c>
      <c r="T729" s="14">
        <f>(((I729/60)/60)/24)+DATE(1970,1,1)</f>
        <v>40364.166666666664</v>
      </c>
      <c r="U729">
        <f xml:space="preserve"> YEAR(S729)</f>
        <v>2010</v>
      </c>
    </row>
    <row r="730" spans="1:21" ht="32" x14ac:dyDescent="0.2">
      <c r="A730">
        <v>1675</v>
      </c>
      <c r="B730" s="3" t="s">
        <v>1676</v>
      </c>
      <c r="C730" s="3" t="s">
        <v>5785</v>
      </c>
      <c r="D730" s="6">
        <v>1000</v>
      </c>
      <c r="E730" s="6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>
        <f>ROUND(E730/D730*100,0)</f>
        <v>137</v>
      </c>
      <c r="P730" s="8">
        <f>IFERROR(ROUND(E730/L730,2),"No donations")</f>
        <v>40.42</v>
      </c>
      <c r="Q730" s="10" t="s">
        <v>8323</v>
      </c>
      <c r="R730" t="s">
        <v>8344</v>
      </c>
      <c r="S730" s="14">
        <f>(((J730/60)/60)/24)+DATE(1970,1,1)</f>
        <v>40802.733101851853</v>
      </c>
      <c r="T730" s="14">
        <f>(((I730/60)/60)/24)+DATE(1970,1,1)</f>
        <v>40832.918749999997</v>
      </c>
      <c r="U730">
        <f xml:space="preserve"> YEAR(S730)</f>
        <v>2011</v>
      </c>
    </row>
    <row r="731" spans="1:21" ht="32" x14ac:dyDescent="0.2">
      <c r="A731">
        <v>1680</v>
      </c>
      <c r="B731" s="3" t="s">
        <v>1681</v>
      </c>
      <c r="C731" s="3" t="s">
        <v>5790</v>
      </c>
      <c r="D731" s="6">
        <v>1000</v>
      </c>
      <c r="E731" s="6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>
        <f>ROUND(E731/D731*100,0)</f>
        <v>118</v>
      </c>
      <c r="P731" s="8">
        <f>IFERROR(ROUND(E731/L731,2),"No donations")</f>
        <v>47</v>
      </c>
      <c r="Q731" s="10" t="s">
        <v>8323</v>
      </c>
      <c r="R731" t="s">
        <v>8344</v>
      </c>
      <c r="S731" s="14">
        <f>(((J731/60)/60)/24)+DATE(1970,1,1)</f>
        <v>41802.757719907408</v>
      </c>
      <c r="T731" s="14">
        <f>(((I731/60)/60)/24)+DATE(1970,1,1)</f>
        <v>41832.757719907408</v>
      </c>
      <c r="U731">
        <f xml:space="preserve"> YEAR(S731)</f>
        <v>2014</v>
      </c>
    </row>
    <row r="732" spans="1:21" ht="48" x14ac:dyDescent="0.2">
      <c r="A732">
        <v>1758</v>
      </c>
      <c r="B732" s="3" t="s">
        <v>1759</v>
      </c>
      <c r="C732" s="3" t="s">
        <v>5868</v>
      </c>
      <c r="D732" s="6">
        <v>1000</v>
      </c>
      <c r="E732" s="6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>
        <f>ROUND(E732/D732*100,0)</f>
        <v>115</v>
      </c>
      <c r="P732" s="8">
        <f>IFERROR(ROUND(E732/L732,2),"No donations")</f>
        <v>42.48</v>
      </c>
      <c r="Q732" s="10" t="s">
        <v>8336</v>
      </c>
      <c r="R732" t="s">
        <v>8337</v>
      </c>
      <c r="S732" s="14">
        <f>(((J732/60)/60)/24)+DATE(1970,1,1)</f>
        <v>42505.955925925926</v>
      </c>
      <c r="T732" s="14">
        <f>(((I732/60)/60)/24)+DATE(1970,1,1)</f>
        <v>42565.955925925926</v>
      </c>
      <c r="U732">
        <f xml:space="preserve"> YEAR(S732)</f>
        <v>2016</v>
      </c>
    </row>
    <row r="733" spans="1:21" ht="48" x14ac:dyDescent="0.2">
      <c r="A733">
        <v>1831</v>
      </c>
      <c r="B733" s="3" t="s">
        <v>1832</v>
      </c>
      <c r="C733" s="3" t="s">
        <v>5941</v>
      </c>
      <c r="D733" s="6">
        <v>1000</v>
      </c>
      <c r="E733" s="6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>
        <f>ROUND(E733/D733*100,0)</f>
        <v>103</v>
      </c>
      <c r="P733" s="8">
        <f>IFERROR(ROUND(E733/L733,2),"No donations")</f>
        <v>73.569999999999993</v>
      </c>
      <c r="Q733" s="10" t="s">
        <v>8323</v>
      </c>
      <c r="R733" t="s">
        <v>8324</v>
      </c>
      <c r="S733" s="14">
        <f>(((J733/60)/60)/24)+DATE(1970,1,1)</f>
        <v>41026.996099537035</v>
      </c>
      <c r="T733" s="14">
        <f>(((I733/60)/60)/24)+DATE(1970,1,1)</f>
        <v>41041.996099537035</v>
      </c>
      <c r="U733">
        <f xml:space="preserve"> YEAR(S733)</f>
        <v>2012</v>
      </c>
    </row>
    <row r="734" spans="1:21" ht="48" x14ac:dyDescent="0.2">
      <c r="A734">
        <v>1838</v>
      </c>
      <c r="B734" s="3" t="s">
        <v>1839</v>
      </c>
      <c r="C734" s="3" t="s">
        <v>5948</v>
      </c>
      <c r="D734" s="6">
        <v>1000</v>
      </c>
      <c r="E734" s="6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>
        <f>ROUND(E734/D734*100,0)</f>
        <v>100</v>
      </c>
      <c r="P734" s="8">
        <f>IFERROR(ROUND(E734/L734,2),"No donations")</f>
        <v>35.770000000000003</v>
      </c>
      <c r="Q734" s="10" t="s">
        <v>8323</v>
      </c>
      <c r="R734" t="s">
        <v>8324</v>
      </c>
      <c r="S734" s="14">
        <f>(((J734/60)/60)/24)+DATE(1970,1,1)</f>
        <v>40788.786539351851</v>
      </c>
      <c r="T734" s="14">
        <f>(((I734/60)/60)/24)+DATE(1970,1,1)</f>
        <v>40817.125</v>
      </c>
      <c r="U734">
        <f xml:space="preserve"> YEAR(S734)</f>
        <v>2011</v>
      </c>
    </row>
    <row r="735" spans="1:21" ht="48" x14ac:dyDescent="0.2">
      <c r="A735">
        <v>1839</v>
      </c>
      <c r="B735" s="3" t="s">
        <v>1840</v>
      </c>
      <c r="C735" s="3" t="s">
        <v>5949</v>
      </c>
      <c r="D735" s="6">
        <v>1000</v>
      </c>
      <c r="E735" s="6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>
        <f>ROUND(E735/D735*100,0)</f>
        <v>205</v>
      </c>
      <c r="P735" s="8">
        <f>IFERROR(ROUND(E735/L735,2),"No donations")</f>
        <v>45.62</v>
      </c>
      <c r="Q735" s="10" t="s">
        <v>8323</v>
      </c>
      <c r="R735" t="s">
        <v>8324</v>
      </c>
      <c r="S735" s="14">
        <f>(((J735/60)/60)/24)+DATE(1970,1,1)</f>
        <v>42614.722013888888</v>
      </c>
      <c r="T735" s="14">
        <f>(((I735/60)/60)/24)+DATE(1970,1,1)</f>
        <v>42644.722013888888</v>
      </c>
      <c r="U735">
        <f xml:space="preserve"> YEAR(S735)</f>
        <v>2016</v>
      </c>
    </row>
    <row r="736" spans="1:21" ht="96" x14ac:dyDescent="0.2">
      <c r="A736">
        <v>1845</v>
      </c>
      <c r="B736" s="3" t="s">
        <v>1846</v>
      </c>
      <c r="C736" s="3" t="s">
        <v>5955</v>
      </c>
      <c r="D736" s="6">
        <v>1000</v>
      </c>
      <c r="E736" s="6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>
        <f>ROUND(E736/D736*100,0)</f>
        <v>100</v>
      </c>
      <c r="P736" s="8">
        <f>IFERROR(ROUND(E736/L736,2),"No donations")</f>
        <v>52.63</v>
      </c>
      <c r="Q736" s="10" t="s">
        <v>8323</v>
      </c>
      <c r="R736" t="s">
        <v>8324</v>
      </c>
      <c r="S736" s="14">
        <f>(((J736/60)/60)/24)+DATE(1970,1,1)</f>
        <v>42523.333310185189</v>
      </c>
      <c r="T736" s="14">
        <f>(((I736/60)/60)/24)+DATE(1970,1,1)</f>
        <v>42538.204861111109</v>
      </c>
      <c r="U736">
        <f xml:space="preserve"> YEAR(S736)</f>
        <v>2016</v>
      </c>
    </row>
    <row r="737" spans="1:21" ht="48" x14ac:dyDescent="0.2">
      <c r="A737">
        <v>1884</v>
      </c>
      <c r="B737" s="3" t="s">
        <v>1885</v>
      </c>
      <c r="C737" s="3" t="s">
        <v>5994</v>
      </c>
      <c r="D737" s="6">
        <v>1000</v>
      </c>
      <c r="E737" s="6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>
        <f>ROUND(E737/D737*100,0)</f>
        <v>135</v>
      </c>
      <c r="P737" s="8">
        <f>IFERROR(ROUND(E737/L737,2),"No donations")</f>
        <v>51.96</v>
      </c>
      <c r="Q737" s="10" t="s">
        <v>8323</v>
      </c>
      <c r="R737" t="s">
        <v>8327</v>
      </c>
      <c r="S737" s="14">
        <f>(((J737/60)/60)/24)+DATE(1970,1,1)</f>
        <v>41205.198321759257</v>
      </c>
      <c r="T737" s="14">
        <f>(((I737/60)/60)/24)+DATE(1970,1,1)</f>
        <v>41240.5</v>
      </c>
      <c r="U737">
        <f xml:space="preserve"> YEAR(S737)</f>
        <v>2012</v>
      </c>
    </row>
    <row r="738" spans="1:21" ht="16" x14ac:dyDescent="0.2">
      <c r="A738">
        <v>1894</v>
      </c>
      <c r="B738" s="3" t="s">
        <v>1895</v>
      </c>
      <c r="C738" s="3" t="s">
        <v>6004</v>
      </c>
      <c r="D738" s="6">
        <v>1000</v>
      </c>
      <c r="E738" s="6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f>ROUND(E738/D738*100,0)</f>
        <v>115</v>
      </c>
      <c r="P738" s="8">
        <f>IFERROR(ROUND(E738/L738,2),"No donations")</f>
        <v>57.25</v>
      </c>
      <c r="Q738" s="10" t="s">
        <v>8323</v>
      </c>
      <c r="R738" t="s">
        <v>8327</v>
      </c>
      <c r="S738" s="14">
        <f>(((J738/60)/60)/24)+DATE(1970,1,1)</f>
        <v>40920.904895833337</v>
      </c>
      <c r="T738" s="14">
        <f>(((I738/60)/60)/24)+DATE(1970,1,1)</f>
        <v>40951.904895833337</v>
      </c>
      <c r="U738">
        <f xml:space="preserve"> YEAR(S738)</f>
        <v>2012</v>
      </c>
    </row>
    <row r="739" spans="1:21" ht="48" x14ac:dyDescent="0.2">
      <c r="A739">
        <v>1898</v>
      </c>
      <c r="B739" s="3" t="s">
        <v>1899</v>
      </c>
      <c r="C739" s="3" t="s">
        <v>6008</v>
      </c>
      <c r="D739" s="6">
        <v>1000</v>
      </c>
      <c r="E739" s="6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>
        <f>ROUND(E739/D739*100,0)</f>
        <v>145</v>
      </c>
      <c r="P739" s="8">
        <f>IFERROR(ROUND(E739/L739,2),"No donations")</f>
        <v>68.81</v>
      </c>
      <c r="Q739" s="10" t="s">
        <v>8323</v>
      </c>
      <c r="R739" t="s">
        <v>8327</v>
      </c>
      <c r="S739" s="14">
        <f>(((J739/60)/60)/24)+DATE(1970,1,1)</f>
        <v>42366.192974537036</v>
      </c>
      <c r="T739" s="14">
        <f>(((I739/60)/60)/24)+DATE(1970,1,1)</f>
        <v>42401.75</v>
      </c>
      <c r="U739">
        <f xml:space="preserve"> YEAR(S739)</f>
        <v>2015</v>
      </c>
    </row>
    <row r="740" spans="1:21" ht="32" x14ac:dyDescent="0.2">
      <c r="A740">
        <v>1930</v>
      </c>
      <c r="B740" s="3" t="s">
        <v>1931</v>
      </c>
      <c r="C740" s="3" t="s">
        <v>6040</v>
      </c>
      <c r="D740" s="6">
        <v>1000</v>
      </c>
      <c r="E740" s="6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>
        <f>ROUND(E740/D740*100,0)</f>
        <v>127</v>
      </c>
      <c r="P740" s="8">
        <f>IFERROR(ROUND(E740/L740,2),"No donations")</f>
        <v>48.85</v>
      </c>
      <c r="Q740" s="10" t="s">
        <v>8323</v>
      </c>
      <c r="R740" t="s">
        <v>8327</v>
      </c>
      <c r="S740" s="14">
        <f>(((J740/60)/60)/24)+DATE(1970,1,1)</f>
        <v>41402.558819444443</v>
      </c>
      <c r="T740" s="14">
        <f>(((I740/60)/60)/24)+DATE(1970,1,1)</f>
        <v>41462.558819444443</v>
      </c>
      <c r="U740">
        <f xml:space="preserve"> YEAR(S740)</f>
        <v>2013</v>
      </c>
    </row>
    <row r="741" spans="1:21" ht="48" x14ac:dyDescent="0.2">
      <c r="A741">
        <v>2080</v>
      </c>
      <c r="B741" s="3" t="s">
        <v>2081</v>
      </c>
      <c r="C741" s="3" t="s">
        <v>6190</v>
      </c>
      <c r="D741" s="6">
        <v>1000</v>
      </c>
      <c r="E741" s="6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>
        <f>ROUND(E741/D741*100,0)</f>
        <v>508</v>
      </c>
      <c r="P741" s="8">
        <f>IFERROR(ROUND(E741/L741,2),"No donations")</f>
        <v>101.56</v>
      </c>
      <c r="Q741" s="10" t="s">
        <v>8317</v>
      </c>
      <c r="R741" t="s">
        <v>8347</v>
      </c>
      <c r="S741" s="14">
        <f>(((J741/60)/60)/24)+DATE(1970,1,1)</f>
        <v>42289.957175925927</v>
      </c>
      <c r="T741" s="14">
        <f>(((I741/60)/60)/24)+DATE(1970,1,1)</f>
        <v>42319.998842592591</v>
      </c>
      <c r="U741">
        <f xml:space="preserve"> YEAR(S741)</f>
        <v>2015</v>
      </c>
    </row>
    <row r="742" spans="1:21" ht="48" x14ac:dyDescent="0.2">
      <c r="A742">
        <v>2102</v>
      </c>
      <c r="B742" s="3" t="s">
        <v>2103</v>
      </c>
      <c r="C742" s="3" t="s">
        <v>6212</v>
      </c>
      <c r="D742" s="6">
        <v>1000</v>
      </c>
      <c r="E742" s="6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>
        <f>ROUND(E742/D742*100,0)</f>
        <v>136</v>
      </c>
      <c r="P742" s="8">
        <f>IFERROR(ROUND(E742/L742,2),"No donations")</f>
        <v>35.79</v>
      </c>
      <c r="Q742" s="10" t="s">
        <v>8323</v>
      </c>
      <c r="R742" t="s">
        <v>8327</v>
      </c>
      <c r="S742" s="14">
        <f>(((J742/60)/60)/24)+DATE(1970,1,1)</f>
        <v>40638.868611111109</v>
      </c>
      <c r="T742" s="14">
        <f>(((I742/60)/60)/24)+DATE(1970,1,1)</f>
        <v>40668.868611111109</v>
      </c>
      <c r="U742">
        <f xml:space="preserve"> YEAR(S742)</f>
        <v>2011</v>
      </c>
    </row>
    <row r="743" spans="1:21" ht="32" x14ac:dyDescent="0.2">
      <c r="A743">
        <v>2118</v>
      </c>
      <c r="B743" s="3" t="s">
        <v>2119</v>
      </c>
      <c r="C743" s="3" t="s">
        <v>6228</v>
      </c>
      <c r="D743" s="6">
        <v>1000</v>
      </c>
      <c r="E743" s="6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>
        <f>ROUND(E743/D743*100,0)</f>
        <v>135</v>
      </c>
      <c r="P743" s="8">
        <f>IFERROR(ROUND(E743/L743,2),"No donations")</f>
        <v>79.180000000000007</v>
      </c>
      <c r="Q743" s="10" t="s">
        <v>8323</v>
      </c>
      <c r="R743" t="s">
        <v>8327</v>
      </c>
      <c r="S743" s="14">
        <f>(((J743/60)/60)/24)+DATE(1970,1,1)</f>
        <v>40718.839537037034</v>
      </c>
      <c r="T743" s="14">
        <f>(((I743/60)/60)/24)+DATE(1970,1,1)</f>
        <v>40748.839537037034</v>
      </c>
      <c r="U743">
        <f xml:space="preserve"> YEAR(S743)</f>
        <v>2011</v>
      </c>
    </row>
    <row r="744" spans="1:21" ht="48" x14ac:dyDescent="0.2">
      <c r="A744">
        <v>2172</v>
      </c>
      <c r="B744" s="3" t="s">
        <v>2173</v>
      </c>
      <c r="C744" s="3" t="s">
        <v>6282</v>
      </c>
      <c r="D744" s="6">
        <v>1000</v>
      </c>
      <c r="E744" s="6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>
        <f>ROUND(E744/D744*100,0)</f>
        <v>100</v>
      </c>
      <c r="P744" s="8">
        <f>IFERROR(ROUND(E744/L744,2),"No donations")</f>
        <v>76.92</v>
      </c>
      <c r="Q744" s="10" t="s">
        <v>8323</v>
      </c>
      <c r="R744" t="s">
        <v>8324</v>
      </c>
      <c r="S744" s="14">
        <f>(((J744/60)/60)/24)+DATE(1970,1,1)</f>
        <v>42082.580092592587</v>
      </c>
      <c r="T744" s="14">
        <f>(((I744/60)/60)/24)+DATE(1970,1,1)</f>
        <v>42112.580092592587</v>
      </c>
      <c r="U744">
        <f xml:space="preserve"> YEAR(S744)</f>
        <v>2015</v>
      </c>
    </row>
    <row r="745" spans="1:21" ht="32" x14ac:dyDescent="0.2">
      <c r="A745">
        <v>2179</v>
      </c>
      <c r="B745" s="3" t="s">
        <v>2180</v>
      </c>
      <c r="C745" s="3" t="s">
        <v>6289</v>
      </c>
      <c r="D745" s="6">
        <v>1000</v>
      </c>
      <c r="E745" s="6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>
        <f>ROUND(E745/D745*100,0)</f>
        <v>161</v>
      </c>
      <c r="P745" s="8">
        <f>IFERROR(ROUND(E745/L745,2),"No donations")</f>
        <v>76.86</v>
      </c>
      <c r="Q745" s="10" t="s">
        <v>8323</v>
      </c>
      <c r="R745" t="s">
        <v>8324</v>
      </c>
      <c r="S745" s="14">
        <f>(((J745/60)/60)/24)+DATE(1970,1,1)</f>
        <v>42075.171203703707</v>
      </c>
      <c r="T745" s="14">
        <f>(((I745/60)/60)/24)+DATE(1970,1,1)</f>
        <v>42105.171203703707</v>
      </c>
      <c r="U745">
        <f xml:space="preserve"> YEAR(S745)</f>
        <v>2015</v>
      </c>
    </row>
    <row r="746" spans="1:21" ht="48" x14ac:dyDescent="0.2">
      <c r="A746">
        <v>2208</v>
      </c>
      <c r="B746" s="3" t="s">
        <v>2209</v>
      </c>
      <c r="C746" s="3" t="s">
        <v>6318</v>
      </c>
      <c r="D746" s="6">
        <v>1000</v>
      </c>
      <c r="E746" s="6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>
        <f>ROUND(E746/D746*100,0)</f>
        <v>102</v>
      </c>
      <c r="P746" s="8">
        <f>IFERROR(ROUND(E746/L746,2),"No donations")</f>
        <v>42.33</v>
      </c>
      <c r="Q746" s="10" t="s">
        <v>8323</v>
      </c>
      <c r="R746" t="s">
        <v>8328</v>
      </c>
      <c r="S746" s="14">
        <f>(((J746/60)/60)/24)+DATE(1970,1,1)</f>
        <v>40946.882245370369</v>
      </c>
      <c r="T746" s="14">
        <f>(((I746/60)/60)/24)+DATE(1970,1,1)</f>
        <v>41006.166666666664</v>
      </c>
      <c r="U746">
        <f xml:space="preserve"> YEAR(S746)</f>
        <v>2012</v>
      </c>
    </row>
    <row r="747" spans="1:21" ht="48" x14ac:dyDescent="0.2">
      <c r="A747">
        <v>2219</v>
      </c>
      <c r="B747" s="3" t="s">
        <v>2220</v>
      </c>
      <c r="C747" s="3" t="s">
        <v>6329</v>
      </c>
      <c r="D747" s="6">
        <v>1000</v>
      </c>
      <c r="E747" s="6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>
        <f>ROUND(E747/D747*100,0)</f>
        <v>102</v>
      </c>
      <c r="P747" s="8">
        <f>IFERROR(ROUND(E747/L747,2),"No donations")</f>
        <v>53.42</v>
      </c>
      <c r="Q747" s="10" t="s">
        <v>8323</v>
      </c>
      <c r="R747" t="s">
        <v>8328</v>
      </c>
      <c r="S747" s="14">
        <f>(((J747/60)/60)/24)+DATE(1970,1,1)</f>
        <v>42205.718888888892</v>
      </c>
      <c r="T747" s="14">
        <f>(((I747/60)/60)/24)+DATE(1970,1,1)</f>
        <v>42235.718888888892</v>
      </c>
      <c r="U747">
        <f xml:space="preserve"> YEAR(S747)</f>
        <v>2015</v>
      </c>
    </row>
    <row r="748" spans="1:21" ht="48" x14ac:dyDescent="0.2">
      <c r="A748">
        <v>2228</v>
      </c>
      <c r="B748" s="3" t="s">
        <v>2229</v>
      </c>
      <c r="C748" s="3" t="s">
        <v>6338</v>
      </c>
      <c r="D748" s="6">
        <v>1000</v>
      </c>
      <c r="E748" s="6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>
        <f>ROUND(E748/D748*100,0)</f>
        <v>1174</v>
      </c>
      <c r="P748" s="8">
        <f>IFERROR(ROUND(E748/L748,2),"No donations")</f>
        <v>81.56</v>
      </c>
      <c r="Q748" s="10" t="s">
        <v>8331</v>
      </c>
      <c r="R748" t="s">
        <v>8349</v>
      </c>
      <c r="S748" s="14">
        <f>(((J748/60)/60)/24)+DATE(1970,1,1)</f>
        <v>42202.278194444443</v>
      </c>
      <c r="T748" s="14">
        <f>(((I748/60)/60)/24)+DATE(1970,1,1)</f>
        <v>42232.278194444443</v>
      </c>
      <c r="U748">
        <f xml:space="preserve"> YEAR(S748)</f>
        <v>2015</v>
      </c>
    </row>
    <row r="749" spans="1:21" ht="48" x14ac:dyDescent="0.2">
      <c r="A749">
        <v>2241</v>
      </c>
      <c r="B749" s="3" t="s">
        <v>2242</v>
      </c>
      <c r="C749" s="3" t="s">
        <v>6351</v>
      </c>
      <c r="D749" s="6">
        <v>1000</v>
      </c>
      <c r="E749" s="6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>
        <f>ROUND(E749/D749*100,0)</f>
        <v>806</v>
      </c>
      <c r="P749" s="8">
        <f>IFERROR(ROUND(E749/L749,2),"No donations")</f>
        <v>49.47</v>
      </c>
      <c r="Q749" s="10" t="s">
        <v>8331</v>
      </c>
      <c r="R749" t="s">
        <v>8349</v>
      </c>
      <c r="S749" s="14">
        <f>(((J749/60)/60)/24)+DATE(1970,1,1)</f>
        <v>42766.827546296292</v>
      </c>
      <c r="T749" s="14">
        <f>(((I749/60)/60)/24)+DATE(1970,1,1)</f>
        <v>42796.827546296292</v>
      </c>
      <c r="U749">
        <f xml:space="preserve"> YEAR(S749)</f>
        <v>2017</v>
      </c>
    </row>
    <row r="750" spans="1:21" ht="48" x14ac:dyDescent="0.2">
      <c r="A750">
        <v>2259</v>
      </c>
      <c r="B750" s="3" t="s">
        <v>2260</v>
      </c>
      <c r="C750" s="3" t="s">
        <v>6369</v>
      </c>
      <c r="D750" s="6">
        <v>1000</v>
      </c>
      <c r="E750" s="6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>
        <f>ROUND(E750/D750*100,0)</f>
        <v>1867</v>
      </c>
      <c r="P750" s="8">
        <f>IFERROR(ROUND(E750/L750,2),"No donations")</f>
        <v>90.64</v>
      </c>
      <c r="Q750" s="10" t="s">
        <v>8331</v>
      </c>
      <c r="R750" t="s">
        <v>8349</v>
      </c>
      <c r="S750" s="14">
        <f>(((J750/60)/60)/24)+DATE(1970,1,1)</f>
        <v>42702.804814814815</v>
      </c>
      <c r="T750" s="14">
        <f>(((I750/60)/60)/24)+DATE(1970,1,1)</f>
        <v>42712.804814814815</v>
      </c>
      <c r="U750">
        <f xml:space="preserve"> YEAR(S750)</f>
        <v>2016</v>
      </c>
    </row>
    <row r="751" spans="1:21" ht="48" x14ac:dyDescent="0.2">
      <c r="A751">
        <v>2261</v>
      </c>
      <c r="B751" s="3" t="s">
        <v>2262</v>
      </c>
      <c r="C751" s="3" t="s">
        <v>6371</v>
      </c>
      <c r="D751" s="6">
        <v>1000</v>
      </c>
      <c r="E751" s="6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>
        <f>ROUND(E751/D751*100,0)</f>
        <v>780</v>
      </c>
      <c r="P751" s="8">
        <f>IFERROR(ROUND(E751/L751,2),"No donations")</f>
        <v>37.119999999999997</v>
      </c>
      <c r="Q751" s="10" t="s">
        <v>8331</v>
      </c>
      <c r="R751" t="s">
        <v>8349</v>
      </c>
      <c r="S751" s="14">
        <f>(((J751/60)/60)/24)+DATE(1970,1,1)</f>
        <v>42759.724768518514</v>
      </c>
      <c r="T751" s="14">
        <f>(((I751/60)/60)/24)+DATE(1970,1,1)</f>
        <v>42780.724768518514</v>
      </c>
      <c r="U751">
        <f xml:space="preserve"> YEAR(S751)</f>
        <v>2017</v>
      </c>
    </row>
    <row r="752" spans="1:21" ht="48" x14ac:dyDescent="0.2">
      <c r="A752">
        <v>2272</v>
      </c>
      <c r="B752" s="3" t="s">
        <v>2273</v>
      </c>
      <c r="C752" s="3" t="s">
        <v>6382</v>
      </c>
      <c r="D752" s="6">
        <v>1000</v>
      </c>
      <c r="E752" s="6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>
        <f>ROUND(E752/D752*100,0)</f>
        <v>1357</v>
      </c>
      <c r="P752" s="8">
        <f>IFERROR(ROUND(E752/L752,2),"No donations")</f>
        <v>14.37</v>
      </c>
      <c r="Q752" s="10" t="s">
        <v>8331</v>
      </c>
      <c r="R752" t="s">
        <v>8349</v>
      </c>
      <c r="S752" s="14">
        <f>(((J752/60)/60)/24)+DATE(1970,1,1)</f>
        <v>42315.699490740735</v>
      </c>
      <c r="T752" s="14">
        <f>(((I752/60)/60)/24)+DATE(1970,1,1)</f>
        <v>42345.699490740735</v>
      </c>
      <c r="U752">
        <f xml:space="preserve"> YEAR(S752)</f>
        <v>2015</v>
      </c>
    </row>
    <row r="753" spans="1:21" ht="48" x14ac:dyDescent="0.2">
      <c r="A753">
        <v>2279</v>
      </c>
      <c r="B753" s="3" t="s">
        <v>2280</v>
      </c>
      <c r="C753" s="3" t="s">
        <v>6389</v>
      </c>
      <c r="D753" s="6">
        <v>1000</v>
      </c>
      <c r="E753" s="6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>
        <f>ROUND(E753/D753*100,0)</f>
        <v>154</v>
      </c>
      <c r="P753" s="8">
        <f>IFERROR(ROUND(E753/L753,2),"No donations")</f>
        <v>48.06</v>
      </c>
      <c r="Q753" s="10" t="s">
        <v>8331</v>
      </c>
      <c r="R753" t="s">
        <v>8349</v>
      </c>
      <c r="S753" s="14">
        <f>(((J753/60)/60)/24)+DATE(1970,1,1)</f>
        <v>42020.806701388887</v>
      </c>
      <c r="T753" s="14">
        <f>(((I753/60)/60)/24)+DATE(1970,1,1)</f>
        <v>42039.166666666672</v>
      </c>
      <c r="U753">
        <f xml:space="preserve"> YEAR(S753)</f>
        <v>2015</v>
      </c>
    </row>
    <row r="754" spans="1:21" ht="48" x14ac:dyDescent="0.2">
      <c r="A754">
        <v>2288</v>
      </c>
      <c r="B754" s="3" t="s">
        <v>2289</v>
      </c>
      <c r="C754" s="3" t="s">
        <v>6398</v>
      </c>
      <c r="D754" s="6">
        <v>1000</v>
      </c>
      <c r="E754" s="6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>
        <f>ROUND(E754/D754*100,0)</f>
        <v>100</v>
      </c>
      <c r="P754" s="8">
        <f>IFERROR(ROUND(E754/L754,2),"No donations")</f>
        <v>40.04</v>
      </c>
      <c r="Q754" s="10" t="s">
        <v>8323</v>
      </c>
      <c r="R754" t="s">
        <v>8324</v>
      </c>
      <c r="S754" s="14">
        <f>(((J754/60)/60)/24)+DATE(1970,1,1)</f>
        <v>41067.827418981484</v>
      </c>
      <c r="T754" s="14">
        <f>(((I754/60)/60)/24)+DATE(1970,1,1)</f>
        <v>41086.75</v>
      </c>
      <c r="U754">
        <f xml:space="preserve"> YEAR(S754)</f>
        <v>2012</v>
      </c>
    </row>
    <row r="755" spans="1:21" ht="32" x14ac:dyDescent="0.2">
      <c r="A755">
        <v>2297</v>
      </c>
      <c r="B755" s="3" t="s">
        <v>2298</v>
      </c>
      <c r="C755" s="3" t="s">
        <v>6407</v>
      </c>
      <c r="D755" s="6">
        <v>1000</v>
      </c>
      <c r="E755" s="6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>
        <f>ROUND(E755/D755*100,0)</f>
        <v>101</v>
      </c>
      <c r="P755" s="8">
        <f>IFERROR(ROUND(E755/L755,2),"No donations")</f>
        <v>52.95</v>
      </c>
      <c r="Q755" s="10" t="s">
        <v>8323</v>
      </c>
      <c r="R755" t="s">
        <v>8324</v>
      </c>
      <c r="S755" s="14">
        <f>(((J755/60)/60)/24)+DATE(1970,1,1)</f>
        <v>40948.042233796295</v>
      </c>
      <c r="T755" s="14">
        <f>(((I755/60)/60)/24)+DATE(1970,1,1)</f>
        <v>40982.165972222225</v>
      </c>
      <c r="U755">
        <f xml:space="preserve"> YEAR(S755)</f>
        <v>2012</v>
      </c>
    </row>
    <row r="756" spans="1:21" ht="48" x14ac:dyDescent="0.2">
      <c r="A756">
        <v>2467</v>
      </c>
      <c r="B756" s="3" t="s">
        <v>2468</v>
      </c>
      <c r="C756" s="3" t="s">
        <v>6577</v>
      </c>
      <c r="D756" s="6">
        <v>1000</v>
      </c>
      <c r="E756" s="6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>
        <f>ROUND(E756/D756*100,0)</f>
        <v>119</v>
      </c>
      <c r="P756" s="8">
        <f>IFERROR(ROUND(E756/L756,2),"No donations")</f>
        <v>27.56</v>
      </c>
      <c r="Q756" s="10" t="s">
        <v>8323</v>
      </c>
      <c r="R756" t="s">
        <v>8327</v>
      </c>
      <c r="S756" s="14">
        <f>(((J756/60)/60)/24)+DATE(1970,1,1)</f>
        <v>41025.874201388891</v>
      </c>
      <c r="T756" s="14">
        <f>(((I756/60)/60)/24)+DATE(1970,1,1)</f>
        <v>41039.708333333336</v>
      </c>
      <c r="U756">
        <f xml:space="preserve"> YEAR(S756)</f>
        <v>2012</v>
      </c>
    </row>
    <row r="757" spans="1:21" ht="48" x14ac:dyDescent="0.2">
      <c r="A757">
        <v>2470</v>
      </c>
      <c r="B757" s="3" t="s">
        <v>2471</v>
      </c>
      <c r="C757" s="3" t="s">
        <v>6580</v>
      </c>
      <c r="D757" s="6">
        <v>1000</v>
      </c>
      <c r="E757" s="6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>
        <f>ROUND(E757/D757*100,0)</f>
        <v>103</v>
      </c>
      <c r="P757" s="8">
        <f>IFERROR(ROUND(E757/L757,2),"No donations")</f>
        <v>28.66</v>
      </c>
      <c r="Q757" s="10" t="s">
        <v>8323</v>
      </c>
      <c r="R757" t="s">
        <v>8327</v>
      </c>
      <c r="S757" s="14">
        <f>(((J757/60)/60)/24)+DATE(1970,1,1)</f>
        <v>41023.07471064815</v>
      </c>
      <c r="T757" s="14">
        <f>(((I757/60)/60)/24)+DATE(1970,1,1)</f>
        <v>41053.07471064815</v>
      </c>
      <c r="U757">
        <f xml:space="preserve"> YEAR(S757)</f>
        <v>2012</v>
      </c>
    </row>
    <row r="758" spans="1:21" ht="48" x14ac:dyDescent="0.2">
      <c r="A758">
        <v>2482</v>
      </c>
      <c r="B758" s="3" t="s">
        <v>2482</v>
      </c>
      <c r="C758" s="3" t="s">
        <v>6592</v>
      </c>
      <c r="D758" s="6">
        <v>1000</v>
      </c>
      <c r="E758" s="6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>
        <f>ROUND(E758/D758*100,0)</f>
        <v>100</v>
      </c>
      <c r="P758" s="8">
        <f>IFERROR(ROUND(E758/L758,2),"No donations")</f>
        <v>40.04</v>
      </c>
      <c r="Q758" s="10" t="s">
        <v>8323</v>
      </c>
      <c r="R758" t="s">
        <v>8327</v>
      </c>
      <c r="S758" s="14">
        <f>(((J758/60)/60)/24)+DATE(1970,1,1)</f>
        <v>40711.782210648147</v>
      </c>
      <c r="T758" s="14">
        <f>(((I758/60)/60)/24)+DATE(1970,1,1)</f>
        <v>40756.782210648147</v>
      </c>
      <c r="U758">
        <f xml:space="preserve"> YEAR(S758)</f>
        <v>2011</v>
      </c>
    </row>
    <row r="759" spans="1:21" ht="48" x14ac:dyDescent="0.2">
      <c r="A759">
        <v>2498</v>
      </c>
      <c r="B759" s="3" t="s">
        <v>2498</v>
      </c>
      <c r="C759" s="3" t="s">
        <v>6608</v>
      </c>
      <c r="D759" s="6">
        <v>1000</v>
      </c>
      <c r="E759" s="6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>
        <f>ROUND(E759/D759*100,0)</f>
        <v>106</v>
      </c>
      <c r="P759" s="8">
        <f>IFERROR(ROUND(E759/L759,2),"No donations")</f>
        <v>52.8</v>
      </c>
      <c r="Q759" s="10" t="s">
        <v>8323</v>
      </c>
      <c r="R759" t="s">
        <v>8327</v>
      </c>
      <c r="S759" s="14">
        <f>(((J759/60)/60)/24)+DATE(1970,1,1)</f>
        <v>42017.967442129629</v>
      </c>
      <c r="T759" s="14">
        <f>(((I759/60)/60)/24)+DATE(1970,1,1)</f>
        <v>42031.967442129629</v>
      </c>
      <c r="U759">
        <f xml:space="preserve"> YEAR(S759)</f>
        <v>2015</v>
      </c>
    </row>
    <row r="760" spans="1:21" ht="48" x14ac:dyDescent="0.2">
      <c r="A760">
        <v>2537</v>
      </c>
      <c r="B760" s="3" t="s">
        <v>2537</v>
      </c>
      <c r="C760" s="3" t="s">
        <v>6647</v>
      </c>
      <c r="D760" s="6">
        <v>1000</v>
      </c>
      <c r="E760" s="6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>
        <f>ROUND(E760/D760*100,0)</f>
        <v>110</v>
      </c>
      <c r="P760" s="8">
        <f>IFERROR(ROUND(E760/L760,2),"No donations")</f>
        <v>100</v>
      </c>
      <c r="Q760" s="10" t="s">
        <v>8323</v>
      </c>
      <c r="R760" t="s">
        <v>8352</v>
      </c>
      <c r="S760" s="14">
        <f>(((J760/60)/60)/24)+DATE(1970,1,1)</f>
        <v>40696.648784722223</v>
      </c>
      <c r="T760" s="14">
        <f>(((I760/60)/60)/24)+DATE(1970,1,1)</f>
        <v>40756.648784722223</v>
      </c>
      <c r="U760">
        <f xml:space="preserve"> YEAR(S760)</f>
        <v>2011</v>
      </c>
    </row>
    <row r="761" spans="1:21" ht="48" x14ac:dyDescent="0.2">
      <c r="A761">
        <v>2619</v>
      </c>
      <c r="B761" s="3" t="s">
        <v>2619</v>
      </c>
      <c r="C761" s="3" t="s">
        <v>6729</v>
      </c>
      <c r="D761" s="6">
        <v>1000</v>
      </c>
      <c r="E761" s="6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>
        <f>ROUND(E761/D761*100,0)</f>
        <v>188</v>
      </c>
      <c r="P761" s="8">
        <f>IFERROR(ROUND(E761/L761,2),"No donations")</f>
        <v>35.549999999999997</v>
      </c>
      <c r="Q761" s="10" t="s">
        <v>8317</v>
      </c>
      <c r="R761" t="s">
        <v>8353</v>
      </c>
      <c r="S761" s="14">
        <f>(((J761/60)/60)/24)+DATE(1970,1,1)</f>
        <v>42273.884305555555</v>
      </c>
      <c r="T761" s="14">
        <f>(((I761/60)/60)/24)+DATE(1970,1,1)</f>
        <v>42300.458333333328</v>
      </c>
      <c r="U761">
        <f xml:space="preserve"> YEAR(S761)</f>
        <v>2015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8" t="str">
        <f>IFERROR(ROUND(E762/L762,2),"No donations")</f>
        <v>No donations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 xml:space="preserve"> 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8">
        <f>IFERROR(ROUND(E763/L763,2),"No donations")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 xml:space="preserve"> 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8" t="str">
        <f>IFERROR(ROUND(E764/L764,2),"No donations")</f>
        <v>No donations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 xml:space="preserve"> 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8">
        <f>IFERROR(ROUND(E765/L765,2),"No donations")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 xml:space="preserve"> 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8" t="str">
        <f>IFERROR(ROUND(E766/L766,2),"No donations")</f>
        <v>No donations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 xml:space="preserve"> 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8">
        <f>IFERROR(ROUND(E767/L767,2),"No donations")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 xml:space="preserve"> 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8" t="str">
        <f>IFERROR(ROUND(E768/L768,2),"No donations")</f>
        <v>No donations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 xml:space="preserve"> 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8">
        <f>IFERROR(ROUND(E769/L769,2),"No donations")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 xml:space="preserve"> 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8" t="str">
        <f>IFERROR(ROUND(E770/L770,2),"No donations")</f>
        <v>No donations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 xml:space="preserve"> 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8">
        <f>IFERROR(ROUND(E771/L771,2),"No donations")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 xml:space="preserve"> 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8" t="str">
        <f>IFERROR(ROUND(E772/L772,2),"No donations")</f>
        <v>No donations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 xml:space="preserve"> 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8">
        <f>IFERROR(ROUND(E773/L773,2),"No donations")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 xml:space="preserve"> 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8">
        <f>IFERROR(ROUND(E774/L774,2),"No donations")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 xml:space="preserve"> 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8">
        <f>IFERROR(ROUND(E775/L775,2),"No donations")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 xml:space="preserve"> 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8">
        <f>IFERROR(ROUND(E776/L776,2),"No donations")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 xml:space="preserve"> 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8">
        <f>IFERROR(ROUND(E777/L777,2),"No donations")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 xml:space="preserve"> 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8">
        <f>IFERROR(ROUND(E778/L778,2),"No donations")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 xml:space="preserve"> 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8">
        <f>IFERROR(ROUND(E779/L779,2),"No donations")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 xml:space="preserve"> 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8">
        <f>IFERROR(ROUND(E780/L780,2),"No donations")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 xml:space="preserve"> 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8">
        <f>IFERROR(ROUND(E781/L781,2),"No donations")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 xml:space="preserve"> YEAR(S781)</f>
        <v>2010</v>
      </c>
    </row>
    <row r="782" spans="1:21" ht="48" x14ac:dyDescent="0.2">
      <c r="A782">
        <v>2636</v>
      </c>
      <c r="B782" s="3" t="s">
        <v>2636</v>
      </c>
      <c r="C782" s="3" t="s">
        <v>6746</v>
      </c>
      <c r="D782" s="6">
        <v>1000</v>
      </c>
      <c r="E782" s="6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>
        <f>ROUND(E782/D782*100,0)</f>
        <v>187</v>
      </c>
      <c r="P782" s="8">
        <f>IFERROR(ROUND(E782/L782,2),"No donations")</f>
        <v>37.46</v>
      </c>
      <c r="Q782" s="10" t="s">
        <v>8317</v>
      </c>
      <c r="R782" t="s">
        <v>8353</v>
      </c>
      <c r="S782" s="14">
        <f>(((J782/60)/60)/24)+DATE(1970,1,1)</f>
        <v>42636.614745370374</v>
      </c>
      <c r="T782" s="14">
        <f>(((I782/60)/60)/24)+DATE(1970,1,1)</f>
        <v>42659.041666666672</v>
      </c>
      <c r="U782">
        <f xml:space="preserve"> YEAR(S782)</f>
        <v>2016</v>
      </c>
    </row>
    <row r="783" spans="1:21" ht="32" x14ac:dyDescent="0.2">
      <c r="A783">
        <v>2668</v>
      </c>
      <c r="B783" s="3" t="s">
        <v>2668</v>
      </c>
      <c r="C783" s="3" t="s">
        <v>6778</v>
      </c>
      <c r="D783" s="6">
        <v>1000</v>
      </c>
      <c r="E783" s="6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>
        <f>ROUND(E783/D783*100,0)</f>
        <v>171</v>
      </c>
      <c r="P783" s="8">
        <f>IFERROR(ROUND(E783/L783,2),"No donations")</f>
        <v>60.96</v>
      </c>
      <c r="Q783" s="10" t="s">
        <v>8317</v>
      </c>
      <c r="R783" t="s">
        <v>8354</v>
      </c>
      <c r="S783" s="14">
        <f>(((J783/60)/60)/24)+DATE(1970,1,1)</f>
        <v>42275.588715277772</v>
      </c>
      <c r="T783" s="14">
        <f>(((I783/60)/60)/24)+DATE(1970,1,1)</f>
        <v>42317.60555555555</v>
      </c>
      <c r="U783">
        <f xml:space="preserve"> YEAR(S783)</f>
        <v>2015</v>
      </c>
    </row>
    <row r="784" spans="1:21" ht="32" x14ac:dyDescent="0.2">
      <c r="A784">
        <v>2782</v>
      </c>
      <c r="B784" s="3" t="s">
        <v>2782</v>
      </c>
      <c r="C784" s="3" t="s">
        <v>6892</v>
      </c>
      <c r="D784" s="6">
        <v>1000</v>
      </c>
      <c r="E784" s="6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>
        <f>ROUND(E784/D784*100,0)</f>
        <v>120</v>
      </c>
      <c r="P784" s="8">
        <f>IFERROR(ROUND(E784/L784,2),"No donations")</f>
        <v>66.67</v>
      </c>
      <c r="Q784" s="10" t="s">
        <v>8315</v>
      </c>
      <c r="R784" t="s">
        <v>8316</v>
      </c>
      <c r="S784" s="14">
        <f>(((J784/60)/60)/24)+DATE(1970,1,1)</f>
        <v>42026.924976851849</v>
      </c>
      <c r="T784" s="14">
        <f>(((I784/60)/60)/24)+DATE(1970,1,1)</f>
        <v>42052.207638888889</v>
      </c>
      <c r="U784">
        <f xml:space="preserve"> YEAR(S784)</f>
        <v>2015</v>
      </c>
    </row>
    <row r="785" spans="1:21" ht="48" x14ac:dyDescent="0.2">
      <c r="A785">
        <v>2783</v>
      </c>
      <c r="B785" s="3" t="s">
        <v>2783</v>
      </c>
      <c r="C785" s="3" t="s">
        <v>6893</v>
      </c>
      <c r="D785" s="6">
        <v>1000</v>
      </c>
      <c r="E785" s="6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>
        <f>ROUND(E785/D785*100,0)</f>
        <v>115</v>
      </c>
      <c r="P785" s="8">
        <f>IFERROR(ROUND(E785/L785,2),"No donations")</f>
        <v>18.77</v>
      </c>
      <c r="Q785" s="10" t="s">
        <v>8315</v>
      </c>
      <c r="R785" t="s">
        <v>8316</v>
      </c>
      <c r="S785" s="14">
        <f>(((J785/60)/60)/24)+DATE(1970,1,1)</f>
        <v>42103.535254629634</v>
      </c>
      <c r="T785" s="14">
        <f>(((I785/60)/60)/24)+DATE(1970,1,1)</f>
        <v>42117.535254629634</v>
      </c>
      <c r="U785">
        <f xml:space="preserve"> YEAR(S785)</f>
        <v>2015</v>
      </c>
    </row>
    <row r="786" spans="1:21" ht="48" x14ac:dyDescent="0.2">
      <c r="A786">
        <v>2787</v>
      </c>
      <c r="B786" s="3" t="s">
        <v>2787</v>
      </c>
      <c r="C786" s="3" t="s">
        <v>6897</v>
      </c>
      <c r="D786" s="6">
        <v>1000</v>
      </c>
      <c r="E786" s="6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>
        <f>ROUND(E786/D786*100,0)</f>
        <v>120</v>
      </c>
      <c r="P786" s="8">
        <f>IFERROR(ROUND(E786/L786,2),"No donations")</f>
        <v>31.5</v>
      </c>
      <c r="Q786" s="10" t="s">
        <v>8315</v>
      </c>
      <c r="R786" t="s">
        <v>8316</v>
      </c>
      <c r="S786" s="14">
        <f>(((J786/60)/60)/24)+DATE(1970,1,1)</f>
        <v>41808.198518518519</v>
      </c>
      <c r="T786" s="14">
        <f>(((I786/60)/60)/24)+DATE(1970,1,1)</f>
        <v>41838.198518518519</v>
      </c>
      <c r="U786">
        <f xml:space="preserve"> YEAR(S786)</f>
        <v>2014</v>
      </c>
    </row>
    <row r="787" spans="1:21" ht="48" x14ac:dyDescent="0.2">
      <c r="A787">
        <v>2800</v>
      </c>
      <c r="B787" s="3" t="s">
        <v>2800</v>
      </c>
      <c r="C787" s="3" t="s">
        <v>6910</v>
      </c>
      <c r="D787" s="6">
        <v>1000</v>
      </c>
      <c r="E787" s="6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>
        <f>ROUND(E787/D787*100,0)</f>
        <v>133</v>
      </c>
      <c r="P787" s="8">
        <f>IFERROR(ROUND(E787/L787,2),"No donations")</f>
        <v>42.9</v>
      </c>
      <c r="Q787" s="10" t="s">
        <v>8315</v>
      </c>
      <c r="R787" t="s">
        <v>8316</v>
      </c>
      <c r="S787" s="14">
        <f>(((J787/60)/60)/24)+DATE(1970,1,1)</f>
        <v>41948.552847222221</v>
      </c>
      <c r="T787" s="14">
        <f>(((I787/60)/60)/24)+DATE(1970,1,1)</f>
        <v>42008.552847222221</v>
      </c>
      <c r="U787">
        <f xml:space="preserve"> YEAR(S787)</f>
        <v>2014</v>
      </c>
    </row>
    <row r="788" spans="1:21" ht="48" x14ac:dyDescent="0.2">
      <c r="A788">
        <v>2804</v>
      </c>
      <c r="B788" s="3" t="s">
        <v>2804</v>
      </c>
      <c r="C788" s="3" t="s">
        <v>6914</v>
      </c>
      <c r="D788" s="6">
        <v>1000</v>
      </c>
      <c r="E788" s="6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>
        <f>ROUND(E788/D788*100,0)</f>
        <v>115</v>
      </c>
      <c r="P788" s="8">
        <f>IFERROR(ROUND(E788/L788,2),"No donations")</f>
        <v>50</v>
      </c>
      <c r="Q788" s="10" t="s">
        <v>8315</v>
      </c>
      <c r="R788" t="s">
        <v>8316</v>
      </c>
      <c r="S788" s="14">
        <f>(((J788/60)/60)/24)+DATE(1970,1,1)</f>
        <v>41881.453587962962</v>
      </c>
      <c r="T788" s="14">
        <f>(((I788/60)/60)/24)+DATE(1970,1,1)</f>
        <v>41911.453587962962</v>
      </c>
      <c r="U788">
        <f xml:space="preserve"> YEAR(S788)</f>
        <v>2014</v>
      </c>
    </row>
    <row r="789" spans="1:21" ht="48" x14ac:dyDescent="0.2">
      <c r="A789">
        <v>2821</v>
      </c>
      <c r="B789" s="3" t="s">
        <v>2821</v>
      </c>
      <c r="C789" s="3" t="s">
        <v>6931</v>
      </c>
      <c r="D789" s="6">
        <v>1000</v>
      </c>
      <c r="E789" s="6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>
        <f>ROUND(E789/D789*100,0)</f>
        <v>100</v>
      </c>
      <c r="P789" s="8">
        <f>IFERROR(ROUND(E789/L789,2),"No donations")</f>
        <v>28.57</v>
      </c>
      <c r="Q789" s="10" t="s">
        <v>8315</v>
      </c>
      <c r="R789" t="s">
        <v>8316</v>
      </c>
      <c r="S789" s="14">
        <f>(((J789/60)/60)/24)+DATE(1970,1,1)</f>
        <v>41875.922858796301</v>
      </c>
      <c r="T789" s="14">
        <f>(((I789/60)/60)/24)+DATE(1970,1,1)</f>
        <v>41905.922858796301</v>
      </c>
      <c r="U789">
        <f xml:space="preserve"> YEAR(S789)</f>
        <v>2014</v>
      </c>
    </row>
    <row r="790" spans="1:21" ht="48" x14ac:dyDescent="0.2">
      <c r="A790">
        <v>2835</v>
      </c>
      <c r="B790" s="3" t="s">
        <v>2835</v>
      </c>
      <c r="C790" s="3" t="s">
        <v>6945</v>
      </c>
      <c r="D790" s="6">
        <v>1000</v>
      </c>
      <c r="E790" s="6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>
        <f>ROUND(E790/D790*100,0)</f>
        <v>187</v>
      </c>
      <c r="P790" s="8">
        <f>IFERROR(ROUND(E790/L790,2),"No donations")</f>
        <v>20.12</v>
      </c>
      <c r="Q790" s="10" t="s">
        <v>8315</v>
      </c>
      <c r="R790" t="s">
        <v>8316</v>
      </c>
      <c r="S790" s="14">
        <f>(((J790/60)/60)/24)+DATE(1970,1,1)</f>
        <v>42313.703900462962</v>
      </c>
      <c r="T790" s="14">
        <f>(((I790/60)/60)/24)+DATE(1970,1,1)</f>
        <v>42343</v>
      </c>
      <c r="U790">
        <f xml:space="preserve"> YEAR(S790)</f>
        <v>2015</v>
      </c>
    </row>
    <row r="791" spans="1:21" ht="32" x14ac:dyDescent="0.2">
      <c r="A791">
        <v>2928</v>
      </c>
      <c r="B791" s="3" t="s">
        <v>2928</v>
      </c>
      <c r="C791" s="3" t="s">
        <v>7038</v>
      </c>
      <c r="D791" s="6">
        <v>1000</v>
      </c>
      <c r="E791" s="6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>
        <f>ROUND(E791/D791*100,0)</f>
        <v>100</v>
      </c>
      <c r="P791" s="8">
        <f>IFERROR(ROUND(E791/L791,2),"No donations")</f>
        <v>41.67</v>
      </c>
      <c r="Q791" s="10" t="s">
        <v>8315</v>
      </c>
      <c r="R791" t="s">
        <v>8357</v>
      </c>
      <c r="S791" s="14">
        <f>(((J791/60)/60)/24)+DATE(1970,1,1)</f>
        <v>42403.998217592598</v>
      </c>
      <c r="T791" s="14">
        <f>(((I791/60)/60)/24)+DATE(1970,1,1)</f>
        <v>42433.998217592598</v>
      </c>
      <c r="U791">
        <f xml:space="preserve"> YEAR(S791)</f>
        <v>2016</v>
      </c>
    </row>
    <row r="792" spans="1:21" ht="48" x14ac:dyDescent="0.2">
      <c r="A792">
        <v>2936</v>
      </c>
      <c r="B792" s="3" t="s">
        <v>2936</v>
      </c>
      <c r="C792" s="3" t="s">
        <v>7046</v>
      </c>
      <c r="D792" s="6">
        <v>1000</v>
      </c>
      <c r="E792" s="6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>
        <f>ROUND(E792/D792*100,0)</f>
        <v>128</v>
      </c>
      <c r="P792" s="8">
        <f>IFERROR(ROUND(E792/L792,2),"No donations")</f>
        <v>37.65</v>
      </c>
      <c r="Q792" s="10" t="s">
        <v>8315</v>
      </c>
      <c r="R792" t="s">
        <v>8357</v>
      </c>
      <c r="S792" s="14">
        <f>(((J792/60)/60)/24)+DATE(1970,1,1)</f>
        <v>41912.650729166664</v>
      </c>
      <c r="T792" s="14">
        <f>(((I792/60)/60)/24)+DATE(1970,1,1)</f>
        <v>41925.207638888889</v>
      </c>
      <c r="U792">
        <f xml:space="preserve"> YEAR(S792)</f>
        <v>2014</v>
      </c>
    </row>
    <row r="793" spans="1:21" ht="48" x14ac:dyDescent="0.2">
      <c r="A793">
        <v>2962</v>
      </c>
      <c r="B793" s="3" t="s">
        <v>2962</v>
      </c>
      <c r="C793" s="3" t="s">
        <v>7072</v>
      </c>
      <c r="D793" s="6">
        <v>1000</v>
      </c>
      <c r="E793" s="6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>
        <f>ROUND(E793/D793*100,0)</f>
        <v>122</v>
      </c>
      <c r="P793" s="8">
        <f>IFERROR(ROUND(E793/L793,2),"No donations")</f>
        <v>60.9</v>
      </c>
      <c r="Q793" s="10" t="s">
        <v>8315</v>
      </c>
      <c r="R793" t="s">
        <v>8316</v>
      </c>
      <c r="S793" s="14">
        <f>(((J793/60)/60)/24)+DATE(1970,1,1)</f>
        <v>42036.24428240741</v>
      </c>
      <c r="T793" s="14">
        <f>(((I793/60)/60)/24)+DATE(1970,1,1)</f>
        <v>42064.290972222225</v>
      </c>
      <c r="U793">
        <f xml:space="preserve"> YEAR(S793)</f>
        <v>2015</v>
      </c>
    </row>
    <row r="794" spans="1:21" ht="48" x14ac:dyDescent="0.2">
      <c r="A794">
        <v>2969</v>
      </c>
      <c r="B794" s="3" t="s">
        <v>2969</v>
      </c>
      <c r="C794" s="3" t="s">
        <v>7079</v>
      </c>
      <c r="D794" s="6">
        <v>1000</v>
      </c>
      <c r="E794" s="6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>
        <f>ROUND(E794/D794*100,0)</f>
        <v>163</v>
      </c>
      <c r="P794" s="8">
        <f>IFERROR(ROUND(E794/L794,2),"No donations")</f>
        <v>95.59</v>
      </c>
      <c r="Q794" s="10" t="s">
        <v>8315</v>
      </c>
      <c r="R794" t="s">
        <v>8316</v>
      </c>
      <c r="S794" s="14">
        <f>(((J794/60)/60)/24)+DATE(1970,1,1)</f>
        <v>42097.786493055552</v>
      </c>
      <c r="T794" s="14">
        <f>(((I794/60)/60)/24)+DATE(1970,1,1)</f>
        <v>42127.952083333337</v>
      </c>
      <c r="U794">
        <f xml:space="preserve"> YEAR(S794)</f>
        <v>2015</v>
      </c>
    </row>
    <row r="795" spans="1:21" ht="48" x14ac:dyDescent="0.2">
      <c r="A795">
        <v>2988</v>
      </c>
      <c r="B795" s="3" t="s">
        <v>2988</v>
      </c>
      <c r="C795" s="3" t="s">
        <v>7098</v>
      </c>
      <c r="D795" s="6">
        <v>1000</v>
      </c>
      <c r="E795" s="6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>
        <f>ROUND(E795/D795*100,0)</f>
        <v>100</v>
      </c>
      <c r="P795" s="8">
        <f>IFERROR(ROUND(E795/L795,2),"No donations")</f>
        <v>35.71</v>
      </c>
      <c r="Q795" s="10" t="s">
        <v>8315</v>
      </c>
      <c r="R795" t="s">
        <v>8355</v>
      </c>
      <c r="S795" s="14">
        <f>(((J795/60)/60)/24)+DATE(1970,1,1)</f>
        <v>42511.362048611118</v>
      </c>
      <c r="T795" s="14">
        <f>(((I795/60)/60)/24)+DATE(1970,1,1)</f>
        <v>42541.362048611118</v>
      </c>
      <c r="U795">
        <f xml:space="preserve"> YEAR(S795)</f>
        <v>2016</v>
      </c>
    </row>
    <row r="796" spans="1:21" ht="16" x14ac:dyDescent="0.2">
      <c r="A796">
        <v>2993</v>
      </c>
      <c r="B796" s="3" t="s">
        <v>2993</v>
      </c>
      <c r="C796" s="3" t="s">
        <v>7103</v>
      </c>
      <c r="D796" s="6">
        <v>1000</v>
      </c>
      <c r="E796" s="6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>
        <f>ROUND(E796/D796*100,0)</f>
        <v>100</v>
      </c>
      <c r="P796" s="8">
        <f>IFERROR(ROUND(E796/L796,2),"No donations")</f>
        <v>45.59</v>
      </c>
      <c r="Q796" s="10" t="s">
        <v>8315</v>
      </c>
      <c r="R796" t="s">
        <v>8355</v>
      </c>
      <c r="S796" s="14">
        <f>(((J796/60)/60)/24)+DATE(1970,1,1)</f>
        <v>42390.838738425926</v>
      </c>
      <c r="T796" s="14">
        <f>(((I796/60)/60)/24)+DATE(1970,1,1)</f>
        <v>42420.838738425926</v>
      </c>
      <c r="U796">
        <f xml:space="preserve"> YEAR(S796)</f>
        <v>2016</v>
      </c>
    </row>
    <row r="797" spans="1:21" ht="48" x14ac:dyDescent="0.2">
      <c r="A797">
        <v>3032</v>
      </c>
      <c r="B797" s="3" t="s">
        <v>3032</v>
      </c>
      <c r="C797" s="3" t="s">
        <v>7142</v>
      </c>
      <c r="D797" s="6">
        <v>1000</v>
      </c>
      <c r="E797" s="6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>
        <f>ROUND(E797/D797*100,0)</f>
        <v>127</v>
      </c>
      <c r="P797" s="8">
        <f>IFERROR(ROUND(E797/L797,2),"No donations")</f>
        <v>50.88</v>
      </c>
      <c r="Q797" s="10" t="s">
        <v>8315</v>
      </c>
      <c r="R797" t="s">
        <v>8355</v>
      </c>
      <c r="S797" s="14">
        <f>(((J797/60)/60)/24)+DATE(1970,1,1)</f>
        <v>42228.044664351852</v>
      </c>
      <c r="T797" s="14">
        <f>(((I797/60)/60)/24)+DATE(1970,1,1)</f>
        <v>42258.044664351852</v>
      </c>
      <c r="U797">
        <f xml:space="preserve"> YEAR(S797)</f>
        <v>2015</v>
      </c>
    </row>
    <row r="798" spans="1:21" ht="48" x14ac:dyDescent="0.2">
      <c r="A798">
        <v>3038</v>
      </c>
      <c r="B798" s="3" t="s">
        <v>3038</v>
      </c>
      <c r="C798" s="3" t="s">
        <v>7148</v>
      </c>
      <c r="D798" s="6">
        <v>1000</v>
      </c>
      <c r="E798" s="6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>
        <f>ROUND(E798/D798*100,0)</f>
        <v>101</v>
      </c>
      <c r="P798" s="8">
        <f>IFERROR(ROUND(E798/L798,2),"No donations")</f>
        <v>37.22</v>
      </c>
      <c r="Q798" s="10" t="s">
        <v>8315</v>
      </c>
      <c r="R798" t="s">
        <v>8355</v>
      </c>
      <c r="S798" s="14">
        <f>(((J798/60)/60)/24)+DATE(1970,1,1)</f>
        <v>42373.252280092594</v>
      </c>
      <c r="T798" s="14">
        <f>(((I798/60)/60)/24)+DATE(1970,1,1)</f>
        <v>42433.252280092594</v>
      </c>
      <c r="U798">
        <f xml:space="preserve"> YEAR(S798)</f>
        <v>2016</v>
      </c>
    </row>
    <row r="799" spans="1:21" ht="48" x14ac:dyDescent="0.2">
      <c r="A799">
        <v>3185</v>
      </c>
      <c r="B799" s="3" t="s">
        <v>3185</v>
      </c>
      <c r="C799" s="3" t="s">
        <v>7295</v>
      </c>
      <c r="D799" s="6">
        <v>1000</v>
      </c>
      <c r="E799" s="6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>
        <f>ROUND(E799/D799*100,0)</f>
        <v>100</v>
      </c>
      <c r="P799" s="8">
        <f>IFERROR(ROUND(E799/L799,2),"No donations")</f>
        <v>41.67</v>
      </c>
      <c r="Q799" s="10" t="s">
        <v>8315</v>
      </c>
      <c r="R799" t="s">
        <v>8316</v>
      </c>
      <c r="S799" s="14">
        <f>(((J799/60)/60)/24)+DATE(1970,1,1)</f>
        <v>41829.977326388893</v>
      </c>
      <c r="T799" s="14">
        <f>(((I799/60)/60)/24)+DATE(1970,1,1)</f>
        <v>41836.977326388893</v>
      </c>
      <c r="U799">
        <f xml:space="preserve"> YEAR(S799)</f>
        <v>2014</v>
      </c>
    </row>
    <row r="800" spans="1:21" ht="48" x14ac:dyDescent="0.2">
      <c r="A800">
        <v>3231</v>
      </c>
      <c r="B800" s="3" t="s">
        <v>3231</v>
      </c>
      <c r="C800" s="3" t="s">
        <v>7341</v>
      </c>
      <c r="D800" s="6">
        <v>1000</v>
      </c>
      <c r="E800" s="6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>
        <f>ROUND(E800/D800*100,0)</f>
        <v>161</v>
      </c>
      <c r="P800" s="8">
        <f>IFERROR(ROUND(E800/L800,2),"No donations")</f>
        <v>57.5</v>
      </c>
      <c r="Q800" s="10" t="s">
        <v>8315</v>
      </c>
      <c r="R800" t="s">
        <v>8316</v>
      </c>
      <c r="S800" s="14">
        <f>(((J800/60)/60)/24)+DATE(1970,1,1)</f>
        <v>42446.943831018521</v>
      </c>
      <c r="T800" s="14">
        <f>(((I800/60)/60)/24)+DATE(1970,1,1)</f>
        <v>42476.943831018521</v>
      </c>
      <c r="U800">
        <f xml:space="preserve"> YEAR(S800)</f>
        <v>2016</v>
      </c>
    </row>
    <row r="801" spans="1:21" ht="48" x14ac:dyDescent="0.2">
      <c r="A801">
        <v>3232</v>
      </c>
      <c r="B801" s="3" t="s">
        <v>3232</v>
      </c>
      <c r="C801" s="3" t="s">
        <v>7342</v>
      </c>
      <c r="D801" s="6">
        <v>1000</v>
      </c>
      <c r="E801" s="6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>
        <f>ROUND(E801/D801*100,0)</f>
        <v>131</v>
      </c>
      <c r="P801" s="8">
        <f>IFERROR(ROUND(E801/L801,2),"No donations")</f>
        <v>50.46</v>
      </c>
      <c r="Q801" s="10" t="s">
        <v>8315</v>
      </c>
      <c r="R801" t="s">
        <v>8316</v>
      </c>
      <c r="S801" s="14">
        <f>(((J801/60)/60)/24)+DATE(1970,1,1)</f>
        <v>42463.81385416667</v>
      </c>
      <c r="T801" s="14">
        <f>(((I801/60)/60)/24)+DATE(1970,1,1)</f>
        <v>42494.165972222225</v>
      </c>
      <c r="U801">
        <f xml:space="preserve"> YEAR(S801)</f>
        <v>2016</v>
      </c>
    </row>
    <row r="802" spans="1:21" ht="48" x14ac:dyDescent="0.2">
      <c r="A802">
        <v>3307</v>
      </c>
      <c r="B802" s="3" t="s">
        <v>3307</v>
      </c>
      <c r="C802" s="3" t="s">
        <v>7417</v>
      </c>
      <c r="D802" s="6">
        <v>1000</v>
      </c>
      <c r="E802" s="6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>
        <f>ROUND(E802/D802*100,0)</f>
        <v>107</v>
      </c>
      <c r="P802" s="8">
        <f>IFERROR(ROUND(E802/L802,2),"No donations")</f>
        <v>53.34</v>
      </c>
      <c r="Q802" s="10" t="s">
        <v>8315</v>
      </c>
      <c r="R802" t="s">
        <v>8316</v>
      </c>
      <c r="S802" s="14">
        <f>(((J802/60)/60)/24)+DATE(1970,1,1)</f>
        <v>42475.057164351849</v>
      </c>
      <c r="T802" s="14">
        <f>(((I802/60)/60)/24)+DATE(1970,1,1)</f>
        <v>42505.057164351849</v>
      </c>
      <c r="U802">
        <f xml:space="preserve"> YEAR(S802)</f>
        <v>2016</v>
      </c>
    </row>
    <row r="803" spans="1:21" ht="48" x14ac:dyDescent="0.2">
      <c r="A803">
        <v>3323</v>
      </c>
      <c r="B803" s="3" t="s">
        <v>3323</v>
      </c>
      <c r="C803" s="3" t="s">
        <v>7433</v>
      </c>
      <c r="D803" s="6">
        <v>1000</v>
      </c>
      <c r="E803" s="6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>
        <f>ROUND(E803/D803*100,0)</f>
        <v>126</v>
      </c>
      <c r="P803" s="8">
        <f>IFERROR(ROUND(E803/L803,2),"No donations")</f>
        <v>25.69</v>
      </c>
      <c r="Q803" s="10" t="s">
        <v>8315</v>
      </c>
      <c r="R803" t="s">
        <v>8316</v>
      </c>
      <c r="S803" s="14">
        <f>(((J803/60)/60)/24)+DATE(1970,1,1)</f>
        <v>42608.36583333333</v>
      </c>
      <c r="T803" s="14">
        <f>(((I803/60)/60)/24)+DATE(1970,1,1)</f>
        <v>42638.36583333333</v>
      </c>
      <c r="U803">
        <f xml:space="preserve"> YEAR(S803)</f>
        <v>2016</v>
      </c>
    </row>
    <row r="804" spans="1:21" ht="48" x14ac:dyDescent="0.2">
      <c r="A804">
        <v>3329</v>
      </c>
      <c r="B804" s="3" t="s">
        <v>3329</v>
      </c>
      <c r="C804" s="3" t="s">
        <v>7439</v>
      </c>
      <c r="D804" s="6">
        <v>1000</v>
      </c>
      <c r="E804" s="6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>
        <f>ROUND(E804/D804*100,0)</f>
        <v>117</v>
      </c>
      <c r="P804" s="8">
        <f>IFERROR(ROUND(E804/L804,2),"No donations")</f>
        <v>44.92</v>
      </c>
      <c r="Q804" s="10" t="s">
        <v>8315</v>
      </c>
      <c r="R804" t="s">
        <v>8316</v>
      </c>
      <c r="S804" s="14">
        <f>(((J804/60)/60)/24)+DATE(1970,1,1)</f>
        <v>41837.323009259257</v>
      </c>
      <c r="T804" s="14">
        <f>(((I804/60)/60)/24)+DATE(1970,1,1)</f>
        <v>41847.958333333336</v>
      </c>
      <c r="U804">
        <f xml:space="preserve"> YEAR(S804)</f>
        <v>2014</v>
      </c>
    </row>
    <row r="805" spans="1:21" ht="48" x14ac:dyDescent="0.2">
      <c r="A805">
        <v>3349</v>
      </c>
      <c r="B805" s="3" t="s">
        <v>3348</v>
      </c>
      <c r="C805" s="3" t="s">
        <v>7459</v>
      </c>
      <c r="D805" s="6">
        <v>1000</v>
      </c>
      <c r="E805" s="6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>
        <f>ROUND(E805/D805*100,0)</f>
        <v>153</v>
      </c>
      <c r="P805" s="8">
        <f>IFERROR(ROUND(E805/L805,2),"No donations")</f>
        <v>109.57</v>
      </c>
      <c r="Q805" s="10" t="s">
        <v>8315</v>
      </c>
      <c r="R805" t="s">
        <v>8316</v>
      </c>
      <c r="S805" s="14">
        <f>(((J805/60)/60)/24)+DATE(1970,1,1)</f>
        <v>42513.110787037032</v>
      </c>
      <c r="T805" s="14">
        <f>(((I805/60)/60)/24)+DATE(1970,1,1)</f>
        <v>42534.708333333328</v>
      </c>
      <c r="U805">
        <f xml:space="preserve"> YEAR(S805)</f>
        <v>2016</v>
      </c>
    </row>
    <row r="806" spans="1:21" ht="48" x14ac:dyDescent="0.2">
      <c r="A806">
        <v>3368</v>
      </c>
      <c r="B806" s="3" t="s">
        <v>3367</v>
      </c>
      <c r="C806" s="3" t="s">
        <v>7478</v>
      </c>
      <c r="D806" s="6">
        <v>1000</v>
      </c>
      <c r="E806" s="6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>
        <f>ROUND(E806/D806*100,0)</f>
        <v>105</v>
      </c>
      <c r="P806" s="8">
        <f>IFERROR(ROUND(E806/L806,2),"No donations")</f>
        <v>45.48</v>
      </c>
      <c r="Q806" s="10" t="s">
        <v>8315</v>
      </c>
      <c r="R806" t="s">
        <v>8316</v>
      </c>
      <c r="S806" s="14">
        <f>(((J806/60)/60)/24)+DATE(1970,1,1)</f>
        <v>41969.199756944443</v>
      </c>
      <c r="T806" s="14">
        <f>(((I806/60)/60)/24)+DATE(1970,1,1)</f>
        <v>42005.208333333328</v>
      </c>
      <c r="U806">
        <f xml:space="preserve"> YEAR(S806)</f>
        <v>2014</v>
      </c>
    </row>
    <row r="807" spans="1:21" ht="48" x14ac:dyDescent="0.2">
      <c r="A807">
        <v>3372</v>
      </c>
      <c r="B807" s="3" t="s">
        <v>3371</v>
      </c>
      <c r="C807" s="3" t="s">
        <v>7482</v>
      </c>
      <c r="D807" s="6">
        <v>1000</v>
      </c>
      <c r="E807" s="6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>
        <f>ROUND(E807/D807*100,0)</f>
        <v>104</v>
      </c>
      <c r="P807" s="8">
        <f>IFERROR(ROUND(E807/L807,2),"No donations")</f>
        <v>38.33</v>
      </c>
      <c r="Q807" s="10" t="s">
        <v>8315</v>
      </c>
      <c r="R807" t="s">
        <v>8316</v>
      </c>
      <c r="S807" s="14">
        <f>(((J807/60)/60)/24)+DATE(1970,1,1)</f>
        <v>41855.548101851848</v>
      </c>
      <c r="T807" s="14">
        <f>(((I807/60)/60)/24)+DATE(1970,1,1)</f>
        <v>41876.207638888889</v>
      </c>
      <c r="U807">
        <f xml:space="preserve"> YEAR(S807)</f>
        <v>2014</v>
      </c>
    </row>
    <row r="808" spans="1:21" ht="48" x14ac:dyDescent="0.2">
      <c r="A808">
        <v>3435</v>
      </c>
      <c r="B808" s="3" t="s">
        <v>3434</v>
      </c>
      <c r="C808" s="3" t="s">
        <v>7545</v>
      </c>
      <c r="D808" s="6">
        <v>1000</v>
      </c>
      <c r="E808" s="6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>
        <f>ROUND(E808/D808*100,0)</f>
        <v>112</v>
      </c>
      <c r="P808" s="8">
        <f>IFERROR(ROUND(E808/L808,2),"No donations")</f>
        <v>58.95</v>
      </c>
      <c r="Q808" s="10" t="s">
        <v>8315</v>
      </c>
      <c r="R808" t="s">
        <v>8316</v>
      </c>
      <c r="S808" s="14">
        <f>(((J808/60)/60)/24)+DATE(1970,1,1)</f>
        <v>42572.61681712963</v>
      </c>
      <c r="T808" s="14">
        <f>(((I808/60)/60)/24)+DATE(1970,1,1)</f>
        <v>42589.125</v>
      </c>
      <c r="U808">
        <f xml:space="preserve"> YEAR(S808)</f>
        <v>2016</v>
      </c>
    </row>
    <row r="809" spans="1:21" ht="48" x14ac:dyDescent="0.2">
      <c r="A809">
        <v>3443</v>
      </c>
      <c r="B809" s="3" t="s">
        <v>3442</v>
      </c>
      <c r="C809" s="3" t="s">
        <v>7553</v>
      </c>
      <c r="D809" s="6">
        <v>1000</v>
      </c>
      <c r="E809" s="6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>
        <f>ROUND(E809/D809*100,0)</f>
        <v>186</v>
      </c>
      <c r="P809" s="8">
        <f>IFERROR(ROUND(E809/L809,2),"No donations")</f>
        <v>41.22</v>
      </c>
      <c r="Q809" s="10" t="s">
        <v>8315</v>
      </c>
      <c r="R809" t="s">
        <v>8316</v>
      </c>
      <c r="S809" s="14">
        <f>(((J809/60)/60)/24)+DATE(1970,1,1)</f>
        <v>41861.524837962963</v>
      </c>
      <c r="T809" s="14">
        <f>(((I809/60)/60)/24)+DATE(1970,1,1)</f>
        <v>41891.524837962963</v>
      </c>
      <c r="U809">
        <f xml:space="preserve"> YEAR(S809)</f>
        <v>2014</v>
      </c>
    </row>
    <row r="810" spans="1:21" ht="48" x14ac:dyDescent="0.2">
      <c r="A810">
        <v>3446</v>
      </c>
      <c r="B810" s="3" t="s">
        <v>3445</v>
      </c>
      <c r="C810" s="3" t="s">
        <v>7556</v>
      </c>
      <c r="D810" s="6">
        <v>1000</v>
      </c>
      <c r="E810" s="6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>
        <f>ROUND(E810/D810*100,0)</f>
        <v>108</v>
      </c>
      <c r="P810" s="8">
        <f>IFERROR(ROUND(E810/L810,2),"No donations")</f>
        <v>43.28</v>
      </c>
      <c r="Q810" s="10" t="s">
        <v>8315</v>
      </c>
      <c r="R810" t="s">
        <v>8316</v>
      </c>
      <c r="S810" s="14">
        <f>(((J810/60)/60)/24)+DATE(1970,1,1)</f>
        <v>42016.832465277781</v>
      </c>
      <c r="T810" s="14">
        <f>(((I810/60)/60)/24)+DATE(1970,1,1)</f>
        <v>42040.513888888891</v>
      </c>
      <c r="U810">
        <f xml:space="preserve"> YEAR(S810)</f>
        <v>2015</v>
      </c>
    </row>
    <row r="811" spans="1:21" ht="32" x14ac:dyDescent="0.2">
      <c r="A811">
        <v>3447</v>
      </c>
      <c r="B811" s="3" t="s">
        <v>3446</v>
      </c>
      <c r="C811" s="3" t="s">
        <v>7557</v>
      </c>
      <c r="D811" s="6">
        <v>1000</v>
      </c>
      <c r="E811" s="6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>
        <f>ROUND(E811/D811*100,0)</f>
        <v>108</v>
      </c>
      <c r="P811" s="8">
        <f>IFERROR(ROUND(E811/L811,2),"No donations")</f>
        <v>77</v>
      </c>
      <c r="Q811" s="10" t="s">
        <v>8315</v>
      </c>
      <c r="R811" t="s">
        <v>8316</v>
      </c>
      <c r="S811" s="14">
        <f>(((J811/60)/60)/24)+DATE(1970,1,1)</f>
        <v>42402.889027777783</v>
      </c>
      <c r="T811" s="14">
        <f>(((I811/60)/60)/24)+DATE(1970,1,1)</f>
        <v>42447.847361111111</v>
      </c>
      <c r="U811">
        <f xml:space="preserve"> YEAR(S811)</f>
        <v>2016</v>
      </c>
    </row>
    <row r="812" spans="1:21" ht="48" x14ac:dyDescent="0.2">
      <c r="A812">
        <v>3452</v>
      </c>
      <c r="B812" s="3" t="s">
        <v>3451</v>
      </c>
      <c r="C812" s="3" t="s">
        <v>7562</v>
      </c>
      <c r="D812" s="6">
        <v>1000</v>
      </c>
      <c r="E812" s="6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>
        <f>ROUND(E812/D812*100,0)</f>
        <v>153</v>
      </c>
      <c r="P812" s="8">
        <f>IFERROR(ROUND(E812/L812,2),"No donations")</f>
        <v>41.41</v>
      </c>
      <c r="Q812" s="10" t="s">
        <v>8315</v>
      </c>
      <c r="R812" t="s">
        <v>8316</v>
      </c>
      <c r="S812" s="14">
        <f>(((J812/60)/60)/24)+DATE(1970,1,1)</f>
        <v>41820.639189814814</v>
      </c>
      <c r="T812" s="14">
        <f>(((I812/60)/60)/24)+DATE(1970,1,1)</f>
        <v>41843.165972222225</v>
      </c>
      <c r="U812">
        <f xml:space="preserve"> YEAR(S812)</f>
        <v>2014</v>
      </c>
    </row>
    <row r="813" spans="1:21" ht="48" x14ac:dyDescent="0.2">
      <c r="A813">
        <v>3490</v>
      </c>
      <c r="B813" s="3" t="s">
        <v>3489</v>
      </c>
      <c r="C813" s="3" t="s">
        <v>7600</v>
      </c>
      <c r="D813" s="6">
        <v>1000</v>
      </c>
      <c r="E813" s="6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>ROUND(E813/D813*100,0)</f>
        <v>128</v>
      </c>
      <c r="P813" s="8">
        <f>IFERROR(ROUND(E813/L813,2),"No donations")</f>
        <v>47.22</v>
      </c>
      <c r="Q813" s="10" t="s">
        <v>8315</v>
      </c>
      <c r="R813" t="s">
        <v>8316</v>
      </c>
      <c r="S813" s="14">
        <f>(((J813/60)/60)/24)+DATE(1970,1,1)</f>
        <v>42443.802361111113</v>
      </c>
      <c r="T813" s="14">
        <f>(((I813/60)/60)/24)+DATE(1970,1,1)</f>
        <v>42473.802361111113</v>
      </c>
      <c r="U813">
        <f xml:space="preserve"> YEAR(S813)</f>
        <v>2016</v>
      </c>
    </row>
    <row r="814" spans="1:21" ht="48" x14ac:dyDescent="0.2">
      <c r="A814">
        <v>3500</v>
      </c>
      <c r="B814" s="3" t="s">
        <v>3499</v>
      </c>
      <c r="C814" s="3" t="s">
        <v>7610</v>
      </c>
      <c r="D814" s="6">
        <v>1000</v>
      </c>
      <c r="E814" s="6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>
        <f>ROUND(E814/D814*100,0)</f>
        <v>106</v>
      </c>
      <c r="P814" s="8">
        <f>IFERROR(ROUND(E814/L814,2),"No donations")</f>
        <v>25.31</v>
      </c>
      <c r="Q814" s="10" t="s">
        <v>8315</v>
      </c>
      <c r="R814" t="s">
        <v>8316</v>
      </c>
      <c r="S814" s="14">
        <f>(((J814/60)/60)/24)+DATE(1970,1,1)</f>
        <v>42419.91942129629</v>
      </c>
      <c r="T814" s="14">
        <f>(((I814/60)/60)/24)+DATE(1970,1,1)</f>
        <v>42436.207638888889</v>
      </c>
      <c r="U814">
        <f xml:space="preserve"> YEAR(S814)</f>
        <v>2016</v>
      </c>
    </row>
    <row r="815" spans="1:21" ht="48" x14ac:dyDescent="0.2">
      <c r="A815">
        <v>3504</v>
      </c>
      <c r="B815" s="3" t="s">
        <v>3503</v>
      </c>
      <c r="C815" s="3" t="s">
        <v>7614</v>
      </c>
      <c r="D815" s="6">
        <v>1000</v>
      </c>
      <c r="E815" s="6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>
        <f>ROUND(E815/D815*100,0)</f>
        <v>100</v>
      </c>
      <c r="P815" s="8">
        <f>IFERROR(ROUND(E815/L815,2),"No donations")</f>
        <v>125</v>
      </c>
      <c r="Q815" s="10" t="s">
        <v>8315</v>
      </c>
      <c r="R815" t="s">
        <v>8316</v>
      </c>
      <c r="S815" s="14">
        <f>(((J815/60)/60)/24)+DATE(1970,1,1)</f>
        <v>42297.748738425929</v>
      </c>
      <c r="T815" s="14">
        <f>(((I815/60)/60)/24)+DATE(1970,1,1)</f>
        <v>42327.790405092594</v>
      </c>
      <c r="U815">
        <f xml:space="preserve"> YEAR(S815)</f>
        <v>2015</v>
      </c>
    </row>
    <row r="816" spans="1:21" ht="48" x14ac:dyDescent="0.2">
      <c r="A816">
        <v>3512</v>
      </c>
      <c r="B816" s="3" t="s">
        <v>3511</v>
      </c>
      <c r="C816" s="3" t="s">
        <v>7622</v>
      </c>
      <c r="D816" s="6">
        <v>1000</v>
      </c>
      <c r="E816" s="6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>
        <f>ROUND(E816/D816*100,0)</f>
        <v>100</v>
      </c>
      <c r="P816" s="8">
        <f>IFERROR(ROUND(E816/L816,2),"No donations")</f>
        <v>58.82</v>
      </c>
      <c r="Q816" s="10" t="s">
        <v>8315</v>
      </c>
      <c r="R816" t="s">
        <v>8316</v>
      </c>
      <c r="S816" s="14">
        <f>(((J816/60)/60)/24)+DATE(1970,1,1)</f>
        <v>42057.536944444444</v>
      </c>
      <c r="T816" s="14">
        <f>(((I816/60)/60)/24)+DATE(1970,1,1)</f>
        <v>42117.49527777778</v>
      </c>
      <c r="U816">
        <f xml:space="preserve"> YEAR(S816)</f>
        <v>2015</v>
      </c>
    </row>
    <row r="817" spans="1:21" ht="16" x14ac:dyDescent="0.2">
      <c r="A817">
        <v>3531</v>
      </c>
      <c r="B817" s="3" t="s">
        <v>3530</v>
      </c>
      <c r="C817" s="3" t="s">
        <v>7641</v>
      </c>
      <c r="D817" s="6">
        <v>1000</v>
      </c>
      <c r="E817" s="6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>
        <f>ROUND(E817/D817*100,0)</f>
        <v>128</v>
      </c>
      <c r="P817" s="8">
        <f>IFERROR(ROUND(E817/L817,2),"No donations")</f>
        <v>49.23</v>
      </c>
      <c r="Q817" s="10" t="s">
        <v>8315</v>
      </c>
      <c r="R817" t="s">
        <v>8316</v>
      </c>
      <c r="S817" s="14">
        <f>(((J817/60)/60)/24)+DATE(1970,1,1)</f>
        <v>42521.654328703706</v>
      </c>
      <c r="T817" s="14">
        <f>(((I817/60)/60)/24)+DATE(1970,1,1)</f>
        <v>42551.654328703706</v>
      </c>
      <c r="U817">
        <f xml:space="preserve"> YEAR(S817)</f>
        <v>2016</v>
      </c>
    </row>
    <row r="818" spans="1:21" ht="48" x14ac:dyDescent="0.2">
      <c r="A818">
        <v>3549</v>
      </c>
      <c r="B818" s="3" t="s">
        <v>3548</v>
      </c>
      <c r="C818" s="3" t="s">
        <v>7659</v>
      </c>
      <c r="D818" s="6">
        <v>1000</v>
      </c>
      <c r="E818" s="6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>
        <f>ROUND(E818/D818*100,0)</f>
        <v>102</v>
      </c>
      <c r="P818" s="8">
        <f>IFERROR(ROUND(E818/L818,2),"No donations")</f>
        <v>24.29</v>
      </c>
      <c r="Q818" s="10" t="s">
        <v>8315</v>
      </c>
      <c r="R818" t="s">
        <v>8316</v>
      </c>
      <c r="S818" s="14">
        <f>(((J818/60)/60)/24)+DATE(1970,1,1)</f>
        <v>42223.394363425927</v>
      </c>
      <c r="T818" s="14">
        <f>(((I818/60)/60)/24)+DATE(1970,1,1)</f>
        <v>42251.394363425927</v>
      </c>
      <c r="U818">
        <f xml:space="preserve"> YEAR(S818)</f>
        <v>2015</v>
      </c>
    </row>
    <row r="819" spans="1:21" ht="48" x14ac:dyDescent="0.2">
      <c r="A819">
        <v>3559</v>
      </c>
      <c r="B819" s="3" t="s">
        <v>3558</v>
      </c>
      <c r="C819" s="3" t="s">
        <v>7669</v>
      </c>
      <c r="D819" s="6">
        <v>1000</v>
      </c>
      <c r="E819" s="6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104</v>
      </c>
      <c r="P819" s="8">
        <f>IFERROR(ROUND(E819/L819,2),"No donations")</f>
        <v>43.13</v>
      </c>
      <c r="Q819" s="10" t="s">
        <v>8315</v>
      </c>
      <c r="R819" t="s">
        <v>8316</v>
      </c>
      <c r="S819" s="14">
        <f>(((J819/60)/60)/24)+DATE(1970,1,1)</f>
        <v>42194.096157407403</v>
      </c>
      <c r="T819" s="14">
        <f>(((I819/60)/60)/24)+DATE(1970,1,1)</f>
        <v>42216.373611111107</v>
      </c>
      <c r="U819">
        <f xml:space="preserve"> YEAR(S819)</f>
        <v>2015</v>
      </c>
    </row>
    <row r="820" spans="1:21" ht="32" x14ac:dyDescent="0.2">
      <c r="A820">
        <v>3564</v>
      </c>
      <c r="B820" s="3" t="s">
        <v>3563</v>
      </c>
      <c r="C820" s="3" t="s">
        <v>7674</v>
      </c>
      <c r="D820" s="6">
        <v>1000</v>
      </c>
      <c r="E820" s="6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>
        <f>ROUND(E820/D820*100,0)</f>
        <v>101</v>
      </c>
      <c r="P820" s="8">
        <f>IFERROR(ROUND(E820/L820,2),"No donations")</f>
        <v>59.12</v>
      </c>
      <c r="Q820" s="10" t="s">
        <v>8315</v>
      </c>
      <c r="R820" t="s">
        <v>8316</v>
      </c>
      <c r="S820" s="14">
        <f>(((J820/60)/60)/24)+DATE(1970,1,1)</f>
        <v>42236.623252314821</v>
      </c>
      <c r="T820" s="14">
        <f>(((I820/60)/60)/24)+DATE(1970,1,1)</f>
        <v>42282.666666666672</v>
      </c>
      <c r="U820">
        <f xml:space="preserve"> YEAR(S820)</f>
        <v>2015</v>
      </c>
    </row>
    <row r="821" spans="1:21" ht="48" x14ac:dyDescent="0.2">
      <c r="A821">
        <v>3567</v>
      </c>
      <c r="B821" s="3" t="s">
        <v>3566</v>
      </c>
      <c r="C821" s="3" t="s">
        <v>7677</v>
      </c>
      <c r="D821" s="6">
        <v>1000</v>
      </c>
      <c r="E821" s="6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>
        <f>ROUND(E821/D821*100,0)</f>
        <v>109</v>
      </c>
      <c r="P821" s="8">
        <f>IFERROR(ROUND(E821/L821,2),"No donations")</f>
        <v>26.54</v>
      </c>
      <c r="Q821" s="10" t="s">
        <v>8315</v>
      </c>
      <c r="R821" t="s">
        <v>8316</v>
      </c>
      <c r="S821" s="14">
        <f>(((J821/60)/60)/24)+DATE(1970,1,1)</f>
        <v>42135.810694444444</v>
      </c>
      <c r="T821" s="14">
        <f>(((I821/60)/60)/24)+DATE(1970,1,1)</f>
        <v>42165.810694444444</v>
      </c>
      <c r="U821">
        <f xml:space="preserve"> YEAR(S821)</f>
        <v>2015</v>
      </c>
    </row>
    <row r="822" spans="1:21" ht="48" x14ac:dyDescent="0.2">
      <c r="A822">
        <v>3568</v>
      </c>
      <c r="B822" s="3" t="s">
        <v>3567</v>
      </c>
      <c r="C822" s="3" t="s">
        <v>7678</v>
      </c>
      <c r="D822" s="6">
        <v>1000</v>
      </c>
      <c r="E822" s="6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>
        <f>ROUND(E822/D822*100,0)</f>
        <v>111</v>
      </c>
      <c r="P822" s="8">
        <f>IFERROR(ROUND(E822/L822,2),"No donations")</f>
        <v>58.42</v>
      </c>
      <c r="Q822" s="10" t="s">
        <v>8315</v>
      </c>
      <c r="R822" t="s">
        <v>8316</v>
      </c>
      <c r="S822" s="14">
        <f>(((J822/60)/60)/24)+DATE(1970,1,1)</f>
        <v>41869.740671296298</v>
      </c>
      <c r="T822" s="14">
        <f>(((I822/60)/60)/24)+DATE(1970,1,1)</f>
        <v>41899.740671296298</v>
      </c>
      <c r="U822">
        <f xml:space="preserve"> YEAR(S822)</f>
        <v>2014</v>
      </c>
    </row>
    <row r="823" spans="1:21" ht="48" x14ac:dyDescent="0.2">
      <c r="A823">
        <v>3582</v>
      </c>
      <c r="B823" s="3" t="s">
        <v>3581</v>
      </c>
      <c r="C823" s="3" t="s">
        <v>7692</v>
      </c>
      <c r="D823" s="6">
        <v>1000</v>
      </c>
      <c r="E823" s="6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>ROUND(E823/D823*100,0)</f>
        <v>287</v>
      </c>
      <c r="P823" s="8">
        <f>IFERROR(ROUND(E823/L823,2),"No donations")</f>
        <v>58.57</v>
      </c>
      <c r="Q823" s="10" t="s">
        <v>8315</v>
      </c>
      <c r="R823" t="s">
        <v>8316</v>
      </c>
      <c r="S823" s="14">
        <f>(((J823/60)/60)/24)+DATE(1970,1,1)</f>
        <v>42451.095856481479</v>
      </c>
      <c r="T823" s="14">
        <f>(((I823/60)/60)/24)+DATE(1970,1,1)</f>
        <v>42465.095856481479</v>
      </c>
      <c r="U823">
        <f xml:space="preserve"> YEAR(S823)</f>
        <v>2016</v>
      </c>
    </row>
    <row r="824" spans="1:21" ht="48" x14ac:dyDescent="0.2">
      <c r="A824">
        <v>3598</v>
      </c>
      <c r="B824" s="3" t="s">
        <v>3597</v>
      </c>
      <c r="C824" s="3" t="s">
        <v>7708</v>
      </c>
      <c r="D824" s="6">
        <v>1000</v>
      </c>
      <c r="E824" s="6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>
        <f>ROUND(E824/D824*100,0)</f>
        <v>110</v>
      </c>
      <c r="P824" s="8">
        <f>IFERROR(ROUND(E824/L824,2),"No donations")</f>
        <v>40.78</v>
      </c>
      <c r="Q824" s="10" t="s">
        <v>8315</v>
      </c>
      <c r="R824" t="s">
        <v>8316</v>
      </c>
      <c r="S824" s="14">
        <f>(((J824/60)/60)/24)+DATE(1970,1,1)</f>
        <v>41866.79886574074</v>
      </c>
      <c r="T824" s="14">
        <f>(((I824/60)/60)/24)+DATE(1970,1,1)</f>
        <v>41885.207638888889</v>
      </c>
      <c r="U824">
        <f xml:space="preserve"> YEAR(S824)</f>
        <v>2014</v>
      </c>
    </row>
    <row r="825" spans="1:21" ht="48" x14ac:dyDescent="0.2">
      <c r="A825">
        <v>3610</v>
      </c>
      <c r="B825" s="3" t="s">
        <v>3609</v>
      </c>
      <c r="C825" s="3" t="s">
        <v>7720</v>
      </c>
      <c r="D825" s="6">
        <v>1000</v>
      </c>
      <c r="E825" s="6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>
        <f>ROUND(E825/D825*100,0)</f>
        <v>162</v>
      </c>
      <c r="P825" s="8">
        <f>IFERROR(ROUND(E825/L825,2),"No donations")</f>
        <v>52.35</v>
      </c>
      <c r="Q825" s="10" t="s">
        <v>8315</v>
      </c>
      <c r="R825" t="s">
        <v>8316</v>
      </c>
      <c r="S825" s="14">
        <f>(((J825/60)/60)/24)+DATE(1970,1,1)</f>
        <v>42203.432129629626</v>
      </c>
      <c r="T825" s="14">
        <f>(((I825/60)/60)/24)+DATE(1970,1,1)</f>
        <v>42233.432129629626</v>
      </c>
      <c r="U825">
        <f xml:space="preserve"> YEAR(S825)</f>
        <v>2015</v>
      </c>
    </row>
    <row r="826" spans="1:21" ht="48" x14ac:dyDescent="0.2">
      <c r="A826">
        <v>3619</v>
      </c>
      <c r="B826" s="3" t="s">
        <v>3617</v>
      </c>
      <c r="C826" s="3" t="s">
        <v>7729</v>
      </c>
      <c r="D826" s="6">
        <v>1000</v>
      </c>
      <c r="E826" s="6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>
        <f>ROUND(E826/D826*100,0)</f>
        <v>113</v>
      </c>
      <c r="P826" s="8">
        <f>IFERROR(ROUND(E826/L826,2),"No donations")</f>
        <v>66.47</v>
      </c>
      <c r="Q826" s="10" t="s">
        <v>8315</v>
      </c>
      <c r="R826" t="s">
        <v>8316</v>
      </c>
      <c r="S826" s="14">
        <f>(((J826/60)/60)/24)+DATE(1970,1,1)</f>
        <v>42661.132245370376</v>
      </c>
      <c r="T826" s="14">
        <f>(((I826/60)/60)/24)+DATE(1970,1,1)</f>
        <v>42693.916666666672</v>
      </c>
      <c r="U826">
        <f xml:space="preserve"> YEAR(S826)</f>
        <v>2016</v>
      </c>
    </row>
    <row r="827" spans="1:21" ht="32" x14ac:dyDescent="0.2">
      <c r="A827">
        <v>3622</v>
      </c>
      <c r="B827" s="3" t="s">
        <v>3620</v>
      </c>
      <c r="C827" s="3" t="s">
        <v>7732</v>
      </c>
      <c r="D827" s="6">
        <v>1000</v>
      </c>
      <c r="E827" s="6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>ROUND(E827/D827*100,0)</f>
        <v>100</v>
      </c>
      <c r="P827" s="8">
        <f>IFERROR(ROUND(E827/L827,2),"No donations")</f>
        <v>47.67</v>
      </c>
      <c r="Q827" s="10" t="s">
        <v>8315</v>
      </c>
      <c r="R827" t="s">
        <v>8316</v>
      </c>
      <c r="S827" s="14">
        <f>(((J827/60)/60)/24)+DATE(1970,1,1)</f>
        <v>41877.221886574072</v>
      </c>
      <c r="T827" s="14">
        <f>(((I827/60)/60)/24)+DATE(1970,1,1)</f>
        <v>41910.140972222223</v>
      </c>
      <c r="U827">
        <f xml:space="preserve"> YEAR(S827)</f>
        <v>2014</v>
      </c>
    </row>
    <row r="828" spans="1:21" ht="48" x14ac:dyDescent="0.2">
      <c r="A828">
        <v>3668</v>
      </c>
      <c r="B828" s="3" t="s">
        <v>3665</v>
      </c>
      <c r="C828" s="3" t="s">
        <v>7778</v>
      </c>
      <c r="D828" s="6">
        <v>1000</v>
      </c>
      <c r="E828" s="6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>
        <f>ROUND(E828/D828*100,0)</f>
        <v>104</v>
      </c>
      <c r="P828" s="8">
        <f>IFERROR(ROUND(E828/L828,2),"No donations")</f>
        <v>36.96</v>
      </c>
      <c r="Q828" s="10" t="s">
        <v>8315</v>
      </c>
      <c r="R828" t="s">
        <v>8316</v>
      </c>
      <c r="S828" s="14">
        <f>(((J828/60)/60)/24)+DATE(1970,1,1)</f>
        <v>42185.556157407409</v>
      </c>
      <c r="T828" s="14">
        <f>(((I828/60)/60)/24)+DATE(1970,1,1)</f>
        <v>42208.772916666669</v>
      </c>
      <c r="U828">
        <f xml:space="preserve"> YEAR(S828)</f>
        <v>2015</v>
      </c>
    </row>
    <row r="829" spans="1:21" ht="48" x14ac:dyDescent="0.2">
      <c r="A829">
        <v>3669</v>
      </c>
      <c r="B829" s="3" t="s">
        <v>3666</v>
      </c>
      <c r="C829" s="3" t="s">
        <v>7779</v>
      </c>
      <c r="D829" s="6">
        <v>1000</v>
      </c>
      <c r="E829" s="6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>
        <f>ROUND(E829/D829*100,0)</f>
        <v>138</v>
      </c>
      <c r="P829" s="8">
        <f>IFERROR(ROUND(E829/L829,2),"No donations")</f>
        <v>81.290000000000006</v>
      </c>
      <c r="Q829" s="10" t="s">
        <v>8315</v>
      </c>
      <c r="R829" t="s">
        <v>8316</v>
      </c>
      <c r="S829" s="14">
        <f>(((J829/60)/60)/24)+DATE(1970,1,1)</f>
        <v>42136.675196759257</v>
      </c>
      <c r="T829" s="14">
        <f>(((I829/60)/60)/24)+DATE(1970,1,1)</f>
        <v>42166.675196759257</v>
      </c>
      <c r="U829">
        <f xml:space="preserve"> YEAR(S829)</f>
        <v>2015</v>
      </c>
    </row>
    <row r="830" spans="1:21" ht="64" x14ac:dyDescent="0.2">
      <c r="A830">
        <v>3681</v>
      </c>
      <c r="B830" s="3" t="s">
        <v>3678</v>
      </c>
      <c r="C830" s="3" t="s">
        <v>7791</v>
      </c>
      <c r="D830" s="6">
        <v>1000</v>
      </c>
      <c r="E830" s="6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>
        <f>ROUND(E830/D830*100,0)</f>
        <v>112</v>
      </c>
      <c r="P830" s="8">
        <f>IFERROR(ROUND(E830/L830,2),"No donations")</f>
        <v>62.17</v>
      </c>
      <c r="Q830" s="10" t="s">
        <v>8315</v>
      </c>
      <c r="R830" t="s">
        <v>8316</v>
      </c>
      <c r="S830" s="14">
        <f>(((J830/60)/60)/24)+DATE(1970,1,1)</f>
        <v>42374.651504629626</v>
      </c>
      <c r="T830" s="14">
        <f>(((I830/60)/60)/24)+DATE(1970,1,1)</f>
        <v>42384.651504629626</v>
      </c>
      <c r="U830">
        <f xml:space="preserve"> YEAR(S830)</f>
        <v>2016</v>
      </c>
    </row>
    <row r="831" spans="1:21" ht="32" x14ac:dyDescent="0.2">
      <c r="A831">
        <v>3692</v>
      </c>
      <c r="B831" s="3" t="s">
        <v>3689</v>
      </c>
      <c r="C831" s="3" t="s">
        <v>7802</v>
      </c>
      <c r="D831" s="6">
        <v>1000</v>
      </c>
      <c r="E831" s="6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>
        <f>ROUND(E831/D831*100,0)</f>
        <v>126</v>
      </c>
      <c r="P831" s="8">
        <f>IFERROR(ROUND(E831/L831,2),"No donations")</f>
        <v>74.12</v>
      </c>
      <c r="Q831" s="10" t="s">
        <v>8315</v>
      </c>
      <c r="R831" t="s">
        <v>8316</v>
      </c>
      <c r="S831" s="14">
        <f>(((J831/60)/60)/24)+DATE(1970,1,1)</f>
        <v>41891.96503472222</v>
      </c>
      <c r="T831" s="14">
        <f>(((I831/60)/60)/24)+DATE(1970,1,1)</f>
        <v>41901</v>
      </c>
      <c r="U831">
        <f xml:space="preserve"> YEAR(S831)</f>
        <v>2014</v>
      </c>
    </row>
    <row r="832" spans="1:21" ht="32" x14ac:dyDescent="0.2">
      <c r="A832">
        <v>3707</v>
      </c>
      <c r="B832" s="3" t="s">
        <v>3704</v>
      </c>
      <c r="C832" s="3" t="s">
        <v>7817</v>
      </c>
      <c r="D832" s="6">
        <v>1000</v>
      </c>
      <c r="E832" s="6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>
        <f>ROUND(E832/D832*100,0)</f>
        <v>186</v>
      </c>
      <c r="P832" s="8">
        <f>IFERROR(ROUND(E832/L832,2),"No donations")</f>
        <v>80.87</v>
      </c>
      <c r="Q832" s="10" t="s">
        <v>8315</v>
      </c>
      <c r="R832" t="s">
        <v>8316</v>
      </c>
      <c r="S832" s="14">
        <f>(((J832/60)/60)/24)+DATE(1970,1,1)</f>
        <v>42552.048356481479</v>
      </c>
      <c r="T832" s="14">
        <f>(((I832/60)/60)/24)+DATE(1970,1,1)</f>
        <v>42573.226388888885</v>
      </c>
      <c r="U832">
        <f xml:space="preserve"> YEAR(S832)</f>
        <v>2016</v>
      </c>
    </row>
    <row r="833" spans="1:21" ht="48" x14ac:dyDescent="0.2">
      <c r="A833">
        <v>3709</v>
      </c>
      <c r="B833" s="3" t="s">
        <v>3706</v>
      </c>
      <c r="C833" s="3" t="s">
        <v>7819</v>
      </c>
      <c r="D833" s="6">
        <v>1000</v>
      </c>
      <c r="E833" s="6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>ROUND(E833/D833*100,0)</f>
        <v>108</v>
      </c>
      <c r="P833" s="8">
        <f>IFERROR(ROUND(E833/L833,2),"No donations")</f>
        <v>30.93</v>
      </c>
      <c r="Q833" s="10" t="s">
        <v>8315</v>
      </c>
      <c r="R833" t="s">
        <v>8316</v>
      </c>
      <c r="S833" s="14">
        <f>(((J833/60)/60)/24)+DATE(1970,1,1)</f>
        <v>41785.707708333335</v>
      </c>
      <c r="T833" s="14">
        <f>(((I833/60)/60)/24)+DATE(1970,1,1)</f>
        <v>41815.707708333335</v>
      </c>
      <c r="U833">
        <f xml:space="preserve"> YEAR(S833)</f>
        <v>2014</v>
      </c>
    </row>
    <row r="834" spans="1:21" ht="48" x14ac:dyDescent="0.2">
      <c r="A834">
        <v>3751</v>
      </c>
      <c r="B834" s="3" t="s">
        <v>3748</v>
      </c>
      <c r="C834" s="3" t="s">
        <v>7861</v>
      </c>
      <c r="D834" s="6">
        <v>1000</v>
      </c>
      <c r="E834" s="6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>
        <f>ROUND(E834/D834*100,0)</f>
        <v>133</v>
      </c>
      <c r="P834" s="8">
        <f>IFERROR(ROUND(E834/L834,2),"No donations")</f>
        <v>120.55</v>
      </c>
      <c r="Q834" s="10" t="s">
        <v>8315</v>
      </c>
      <c r="R834" t="s">
        <v>8357</v>
      </c>
      <c r="S834" s="14">
        <f>(((J834/60)/60)/24)+DATE(1970,1,1)</f>
        <v>42403.035567129627</v>
      </c>
      <c r="T834" s="14">
        <f>(((I834/60)/60)/24)+DATE(1970,1,1)</f>
        <v>42462.993900462956</v>
      </c>
      <c r="U834">
        <f xml:space="preserve"> YEAR(S834)</f>
        <v>2016</v>
      </c>
    </row>
    <row r="835" spans="1:21" ht="32" x14ac:dyDescent="0.2">
      <c r="A835">
        <v>3771</v>
      </c>
      <c r="B835" s="3" t="s">
        <v>3768</v>
      </c>
      <c r="C835" s="3" t="s">
        <v>7881</v>
      </c>
      <c r="D835" s="6">
        <v>1000</v>
      </c>
      <c r="E835" s="6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>
        <f>ROUND(E835/D835*100,0)</f>
        <v>146</v>
      </c>
      <c r="P835" s="8">
        <f>IFERROR(ROUND(E835/L835,2),"No donations")</f>
        <v>38.42</v>
      </c>
      <c r="Q835" s="10" t="s">
        <v>8315</v>
      </c>
      <c r="R835" t="s">
        <v>8357</v>
      </c>
      <c r="S835" s="14">
        <f>(((J835/60)/60)/24)+DATE(1970,1,1)</f>
        <v>42493.857083333336</v>
      </c>
      <c r="T835" s="14">
        <f>(((I835/60)/60)/24)+DATE(1970,1,1)</f>
        <v>42508</v>
      </c>
      <c r="U835">
        <f xml:space="preserve"> YEAR(S835)</f>
        <v>2016</v>
      </c>
    </row>
    <row r="836" spans="1:21" ht="48" x14ac:dyDescent="0.2">
      <c r="A836">
        <v>3784</v>
      </c>
      <c r="B836" s="3" t="s">
        <v>3781</v>
      </c>
      <c r="C836" s="3" t="s">
        <v>7894</v>
      </c>
      <c r="D836" s="6">
        <v>1000</v>
      </c>
      <c r="E836" s="6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>
        <f>ROUND(E836/D836*100,0)</f>
        <v>115</v>
      </c>
      <c r="P836" s="8">
        <f>IFERROR(ROUND(E836/L836,2),"No donations")</f>
        <v>115</v>
      </c>
      <c r="Q836" s="10" t="s">
        <v>8315</v>
      </c>
      <c r="R836" t="s">
        <v>8357</v>
      </c>
      <c r="S836" s="14">
        <f>(((J836/60)/60)/24)+DATE(1970,1,1)</f>
        <v>42531.980694444443</v>
      </c>
      <c r="T836" s="14">
        <f>(((I836/60)/60)/24)+DATE(1970,1,1)</f>
        <v>42561.980694444443</v>
      </c>
      <c r="U836">
        <f xml:space="preserve"> YEAR(S836)</f>
        <v>2016</v>
      </c>
    </row>
    <row r="837" spans="1:21" ht="48" x14ac:dyDescent="0.2">
      <c r="A837">
        <v>3808</v>
      </c>
      <c r="B837" s="3" t="s">
        <v>3805</v>
      </c>
      <c r="C837" s="3" t="s">
        <v>7918</v>
      </c>
      <c r="D837" s="6">
        <v>1000</v>
      </c>
      <c r="E837" s="6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>
        <f>ROUND(E837/D837*100,0)</f>
        <v>100</v>
      </c>
      <c r="P837" s="8">
        <f>IFERROR(ROUND(E837/L837,2),"No donations")</f>
        <v>41.67</v>
      </c>
      <c r="Q837" s="10" t="s">
        <v>8315</v>
      </c>
      <c r="R837" t="s">
        <v>8316</v>
      </c>
      <c r="S837" s="14">
        <f>(((J837/60)/60)/24)+DATE(1970,1,1)</f>
        <v>42059.453923611116</v>
      </c>
      <c r="T837" s="14">
        <f>(((I837/60)/60)/24)+DATE(1970,1,1)</f>
        <v>42119.412256944444</v>
      </c>
      <c r="U837">
        <f xml:space="preserve"> YEAR(S837)</f>
        <v>2015</v>
      </c>
    </row>
    <row r="838" spans="1:21" ht="32" x14ac:dyDescent="0.2">
      <c r="A838">
        <v>3815</v>
      </c>
      <c r="B838" s="3" t="s">
        <v>3812</v>
      </c>
      <c r="C838" s="3" t="s">
        <v>7925</v>
      </c>
      <c r="D838" s="6">
        <v>1000</v>
      </c>
      <c r="E838" s="6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>ROUND(E838/D838*100,0)</f>
        <v>100</v>
      </c>
      <c r="P838" s="8">
        <f>IFERROR(ROUND(E838/L838,2),"No donations")</f>
        <v>50</v>
      </c>
      <c r="Q838" s="10" t="s">
        <v>8315</v>
      </c>
      <c r="R838" t="s">
        <v>8316</v>
      </c>
      <c r="S838" s="14">
        <f>(((J838/60)/60)/24)+DATE(1970,1,1)</f>
        <v>42207.259918981479</v>
      </c>
      <c r="T838" s="14">
        <f>(((I838/60)/60)/24)+DATE(1970,1,1)</f>
        <v>42236.958333333328</v>
      </c>
      <c r="U838">
        <f xml:space="preserve"> YEAR(S838)</f>
        <v>2015</v>
      </c>
    </row>
    <row r="839" spans="1:21" ht="32" x14ac:dyDescent="0.2">
      <c r="A839">
        <v>3819</v>
      </c>
      <c r="B839" s="3" t="s">
        <v>3816</v>
      </c>
      <c r="C839" s="3" t="s">
        <v>7817</v>
      </c>
      <c r="D839" s="6">
        <v>1000</v>
      </c>
      <c r="E839" s="6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>
        <f>ROUND(E839/D839*100,0)</f>
        <v>106</v>
      </c>
      <c r="P839" s="8">
        <f>IFERROR(ROUND(E839/L839,2),"No donations")</f>
        <v>40.92</v>
      </c>
      <c r="Q839" s="10" t="s">
        <v>8315</v>
      </c>
      <c r="R839" t="s">
        <v>8316</v>
      </c>
      <c r="S839" s="14">
        <f>(((J839/60)/60)/24)+DATE(1970,1,1)</f>
        <v>42184.209537037037</v>
      </c>
      <c r="T839" s="14">
        <f>(((I839/60)/60)/24)+DATE(1970,1,1)</f>
        <v>42202.876388888893</v>
      </c>
      <c r="U839">
        <f xml:space="preserve"> YEAR(S839)</f>
        <v>2015</v>
      </c>
    </row>
    <row r="840" spans="1:21" ht="48" x14ac:dyDescent="0.2">
      <c r="A840">
        <v>3317</v>
      </c>
      <c r="B840" s="3" t="s">
        <v>3317</v>
      </c>
      <c r="C840" s="3" t="s">
        <v>7427</v>
      </c>
      <c r="D840" s="6">
        <v>1050</v>
      </c>
      <c r="E840" s="6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>
        <f>ROUND(E840/D840*100,0)</f>
        <v>106</v>
      </c>
      <c r="P840" s="8">
        <f>IFERROR(ROUND(E840/L840,2),"No donations")</f>
        <v>61.94</v>
      </c>
      <c r="Q840" s="10" t="s">
        <v>8315</v>
      </c>
      <c r="R840" t="s">
        <v>8316</v>
      </c>
      <c r="S840" s="14">
        <f>(((J840/60)/60)/24)+DATE(1970,1,1)</f>
        <v>42499.039629629624</v>
      </c>
      <c r="T840" s="14">
        <f>(((I840/60)/60)/24)+DATE(1970,1,1)</f>
        <v>42529.039629629624</v>
      </c>
      <c r="U840">
        <f xml:space="preserve"> YEAR(S840)</f>
        <v>2016</v>
      </c>
    </row>
    <row r="841" spans="1:21" ht="48" x14ac:dyDescent="0.2">
      <c r="A841">
        <v>3703</v>
      </c>
      <c r="B841" s="3" t="s">
        <v>3700</v>
      </c>
      <c r="C841" s="3" t="s">
        <v>7813</v>
      </c>
      <c r="D841" s="6">
        <v>1050</v>
      </c>
      <c r="E841" s="6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>
        <f>ROUND(E841/D841*100,0)</f>
        <v>123</v>
      </c>
      <c r="P841" s="8">
        <f>IFERROR(ROUND(E841/L841,2),"No donations")</f>
        <v>43.2</v>
      </c>
      <c r="Q841" s="10" t="s">
        <v>8315</v>
      </c>
      <c r="R841" t="s">
        <v>8316</v>
      </c>
      <c r="S841" s="14">
        <f>(((J841/60)/60)/24)+DATE(1970,1,1)</f>
        <v>42556.504490740743</v>
      </c>
      <c r="T841" s="14">
        <f>(((I841/60)/60)/24)+DATE(1970,1,1)</f>
        <v>42595.290972222225</v>
      </c>
      <c r="U841">
        <f xml:space="preserve"> YEAR(S841)</f>
        <v>2016</v>
      </c>
    </row>
    <row r="842" spans="1:21" ht="48" x14ac:dyDescent="0.2">
      <c r="A842">
        <v>2632</v>
      </c>
      <c r="B842" s="3" t="s">
        <v>2632</v>
      </c>
      <c r="C842" s="3" t="s">
        <v>6742</v>
      </c>
      <c r="D842" s="6">
        <v>1070</v>
      </c>
      <c r="E842" s="6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>
        <f>ROUND(E842/D842*100,0)</f>
        <v>137</v>
      </c>
      <c r="P842" s="8">
        <f>IFERROR(ROUND(E842/L842,2),"No donations")</f>
        <v>34.9</v>
      </c>
      <c r="Q842" s="10" t="s">
        <v>8317</v>
      </c>
      <c r="R842" t="s">
        <v>8353</v>
      </c>
      <c r="S842" s="14">
        <f>(((J842/60)/60)/24)+DATE(1970,1,1)</f>
        <v>42494.061793981484</v>
      </c>
      <c r="T842" s="14">
        <f>(((I842/60)/60)/24)+DATE(1970,1,1)</f>
        <v>42519.061793981484</v>
      </c>
      <c r="U842">
        <f xml:space="preserve"> YEAR(S842)</f>
        <v>2016</v>
      </c>
    </row>
    <row r="843" spans="1:21" ht="32" x14ac:dyDescent="0.2">
      <c r="A843">
        <v>846</v>
      </c>
      <c r="B843" s="3" t="s">
        <v>847</v>
      </c>
      <c r="C843" s="3" t="s">
        <v>4956</v>
      </c>
      <c r="D843" s="6">
        <v>1100</v>
      </c>
      <c r="E843" s="6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>
        <f>ROUND(E843/D843*100,0)</f>
        <v>122</v>
      </c>
      <c r="P843" s="8">
        <f>IFERROR(ROUND(E843/L843,2),"No donations")</f>
        <v>28.55</v>
      </c>
      <c r="Q843" s="10" t="s">
        <v>8323</v>
      </c>
      <c r="R843" t="s">
        <v>8325</v>
      </c>
      <c r="S843" s="14">
        <f>(((J843/60)/60)/24)+DATE(1970,1,1)</f>
        <v>41694.391840277778</v>
      </c>
      <c r="T843" s="14">
        <f>(((I843/60)/60)/24)+DATE(1970,1,1)</f>
        <v>41708.583333333336</v>
      </c>
      <c r="U843">
        <f xml:space="preserve"> YEAR(S843)</f>
        <v>2014</v>
      </c>
    </row>
    <row r="844" spans="1:21" ht="48" x14ac:dyDescent="0.2">
      <c r="A844">
        <v>1654</v>
      </c>
      <c r="B844" s="3" t="s">
        <v>1655</v>
      </c>
      <c r="C844" s="3" t="s">
        <v>5764</v>
      </c>
      <c r="D844" s="6">
        <v>1100</v>
      </c>
      <c r="E844" s="6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>
        <f>ROUND(E844/D844*100,0)</f>
        <v>120</v>
      </c>
      <c r="P844" s="8">
        <f>IFERROR(ROUND(E844/L844,2),"No donations")</f>
        <v>38.79</v>
      </c>
      <c r="Q844" s="10" t="s">
        <v>8323</v>
      </c>
      <c r="R844" t="s">
        <v>8344</v>
      </c>
      <c r="S844" s="14">
        <f>(((J844/60)/60)/24)+DATE(1970,1,1)</f>
        <v>40987.890740740739</v>
      </c>
      <c r="T844" s="14">
        <f>(((I844/60)/60)/24)+DATE(1970,1,1)</f>
        <v>41017.890740740739</v>
      </c>
      <c r="U844">
        <f xml:space="preserve"> YEAR(S844)</f>
        <v>2012</v>
      </c>
    </row>
    <row r="845" spans="1:21" ht="48" x14ac:dyDescent="0.2">
      <c r="A845">
        <v>2206</v>
      </c>
      <c r="B845" s="3" t="s">
        <v>2207</v>
      </c>
      <c r="C845" s="3" t="s">
        <v>6316</v>
      </c>
      <c r="D845" s="6">
        <v>1100</v>
      </c>
      <c r="E845" s="6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>
        <f>ROUND(E845/D845*100,0)</f>
        <v>103</v>
      </c>
      <c r="P845" s="8">
        <f>IFERROR(ROUND(E845/L845,2),"No donations")</f>
        <v>33.24</v>
      </c>
      <c r="Q845" s="10" t="s">
        <v>8323</v>
      </c>
      <c r="R845" t="s">
        <v>8328</v>
      </c>
      <c r="S845" s="14">
        <f>(((J845/60)/60)/24)+DATE(1970,1,1)</f>
        <v>40997.257222222222</v>
      </c>
      <c r="T845" s="14">
        <f>(((I845/60)/60)/24)+DATE(1970,1,1)</f>
        <v>41015.257222222222</v>
      </c>
      <c r="U845">
        <f xml:space="preserve"> YEAR(S845)</f>
        <v>2012</v>
      </c>
    </row>
    <row r="846" spans="1:21" ht="32" x14ac:dyDescent="0.2">
      <c r="A846">
        <v>2483</v>
      </c>
      <c r="B846" s="3" t="s">
        <v>2483</v>
      </c>
      <c r="C846" s="3" t="s">
        <v>6593</v>
      </c>
      <c r="D846" s="6">
        <v>1100</v>
      </c>
      <c r="E846" s="6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>
        <f>ROUND(E846/D846*100,0)</f>
        <v>114</v>
      </c>
      <c r="P846" s="8">
        <f>IFERROR(ROUND(E846/L846,2),"No donations")</f>
        <v>65.84</v>
      </c>
      <c r="Q846" s="10" t="s">
        <v>8323</v>
      </c>
      <c r="R846" t="s">
        <v>8327</v>
      </c>
      <c r="S846" s="14">
        <f>(((J846/60)/60)/24)+DATE(1970,1,1)</f>
        <v>40970.750034722223</v>
      </c>
      <c r="T846" s="14">
        <f>(((I846/60)/60)/24)+DATE(1970,1,1)</f>
        <v>41030.708368055559</v>
      </c>
      <c r="U846">
        <f xml:space="preserve"> YEAR(S846)</f>
        <v>2012</v>
      </c>
    </row>
    <row r="847" spans="1:21" ht="48" x14ac:dyDescent="0.2">
      <c r="A847">
        <v>2739</v>
      </c>
      <c r="B847" s="3" t="s">
        <v>2739</v>
      </c>
      <c r="C847" s="3" t="s">
        <v>6849</v>
      </c>
      <c r="D847" s="6">
        <v>1100</v>
      </c>
      <c r="E847" s="6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>
        <f>ROUND(E847/D847*100,0)</f>
        <v>384</v>
      </c>
      <c r="P847" s="8">
        <f>IFERROR(ROUND(E847/L847,2),"No donations")</f>
        <v>22.12</v>
      </c>
      <c r="Q847" s="10" t="s">
        <v>8317</v>
      </c>
      <c r="R847" t="s">
        <v>8347</v>
      </c>
      <c r="S847" s="14">
        <f>(((J847/60)/60)/24)+DATE(1970,1,1)</f>
        <v>41719.887928240743</v>
      </c>
      <c r="T847" s="14">
        <f>(((I847/60)/60)/24)+DATE(1970,1,1)</f>
        <v>41764.887928240743</v>
      </c>
      <c r="U847">
        <f xml:space="preserve"> YEAR(S847)</f>
        <v>2014</v>
      </c>
    </row>
    <row r="848" spans="1:21" ht="48" x14ac:dyDescent="0.2">
      <c r="A848">
        <v>3546</v>
      </c>
      <c r="B848" s="3" t="s">
        <v>3545</v>
      </c>
      <c r="C848" s="3" t="s">
        <v>7656</v>
      </c>
      <c r="D848" s="6">
        <v>1100</v>
      </c>
      <c r="E848" s="6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102</v>
      </c>
      <c r="P848" s="8">
        <f>IFERROR(ROUND(E848/L848,2),"No donations")</f>
        <v>59.21</v>
      </c>
      <c r="Q848" s="10" t="s">
        <v>8315</v>
      </c>
      <c r="R848" t="s">
        <v>8316</v>
      </c>
      <c r="S848" s="14">
        <f>(((J848/60)/60)/24)+DATE(1970,1,1)</f>
        <v>42073.660694444443</v>
      </c>
      <c r="T848" s="14">
        <f>(((I848/60)/60)/24)+DATE(1970,1,1)</f>
        <v>42095.165972222225</v>
      </c>
      <c r="U848">
        <f xml:space="preserve"> YEAR(S848)</f>
        <v>2015</v>
      </c>
    </row>
    <row r="849" spans="1:21" ht="48" x14ac:dyDescent="0.2">
      <c r="A849">
        <v>3596</v>
      </c>
      <c r="B849" s="3" t="s">
        <v>3595</v>
      </c>
      <c r="C849" s="3" t="s">
        <v>7706</v>
      </c>
      <c r="D849" s="6">
        <v>1100</v>
      </c>
      <c r="E849" s="6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>
        <f>ROUND(E849/D849*100,0)</f>
        <v>108</v>
      </c>
      <c r="P849" s="8">
        <f>IFERROR(ROUND(E849/L849,2),"No donations")</f>
        <v>79</v>
      </c>
      <c r="Q849" s="10" t="s">
        <v>8315</v>
      </c>
      <c r="R849" t="s">
        <v>8316</v>
      </c>
      <c r="S849" s="14">
        <f>(((J849/60)/60)/24)+DATE(1970,1,1)</f>
        <v>41856.715069444443</v>
      </c>
      <c r="T849" s="14">
        <f>(((I849/60)/60)/24)+DATE(1970,1,1)</f>
        <v>41877.715069444443</v>
      </c>
      <c r="U849">
        <f xml:space="preserve"> YEAR(S849)</f>
        <v>2014</v>
      </c>
    </row>
    <row r="850" spans="1:21" ht="48" x14ac:dyDescent="0.2">
      <c r="A850">
        <v>3769</v>
      </c>
      <c r="B850" s="3" t="s">
        <v>3766</v>
      </c>
      <c r="C850" s="3" t="s">
        <v>7879</v>
      </c>
      <c r="D850" s="6">
        <v>1100</v>
      </c>
      <c r="E850" s="6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>
        <f>ROUND(E850/D850*100,0)</f>
        <v>100</v>
      </c>
      <c r="P850" s="8">
        <f>IFERROR(ROUND(E850/L850,2),"No donations")</f>
        <v>73.33</v>
      </c>
      <c r="Q850" s="10" t="s">
        <v>8315</v>
      </c>
      <c r="R850" t="s">
        <v>8357</v>
      </c>
      <c r="S850" s="14">
        <f>(((J850/60)/60)/24)+DATE(1970,1,1)</f>
        <v>42445.598136574074</v>
      </c>
      <c r="T850" s="14">
        <f>(((I850/60)/60)/24)+DATE(1970,1,1)</f>
        <v>42475.598136574074</v>
      </c>
      <c r="U850">
        <f xml:space="preserve"> YEAR(S850)</f>
        <v>2016</v>
      </c>
    </row>
    <row r="851" spans="1:21" ht="16" x14ac:dyDescent="0.2">
      <c r="A851">
        <v>528</v>
      </c>
      <c r="B851" s="3" t="s">
        <v>529</v>
      </c>
      <c r="C851" s="3" t="s">
        <v>4638</v>
      </c>
      <c r="D851" s="6">
        <v>1150</v>
      </c>
      <c r="E851" s="6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>
        <f>ROUND(E851/D851*100,0)</f>
        <v>116</v>
      </c>
      <c r="P851" s="8">
        <f>IFERROR(ROUND(E851/L851,2),"No donations")</f>
        <v>44.33</v>
      </c>
      <c r="Q851" s="10" t="s">
        <v>8315</v>
      </c>
      <c r="R851" t="s">
        <v>8316</v>
      </c>
      <c r="S851" s="14">
        <f>(((J851/60)/60)/24)+DATE(1970,1,1)</f>
        <v>42155.920219907406</v>
      </c>
      <c r="T851" s="14">
        <f>(((I851/60)/60)/24)+DATE(1970,1,1)</f>
        <v>42176.888888888891</v>
      </c>
      <c r="U851">
        <f xml:space="preserve"> YEAR(S851)</f>
        <v>2015</v>
      </c>
    </row>
    <row r="852" spans="1:21" ht="48" x14ac:dyDescent="0.2">
      <c r="A852">
        <v>64</v>
      </c>
      <c r="B852" s="3" t="s">
        <v>66</v>
      </c>
      <c r="C852" s="3" t="s">
        <v>4175</v>
      </c>
      <c r="D852" s="6">
        <v>1200</v>
      </c>
      <c r="E852" s="6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>
        <f>ROUND(E852/D852*100,0)</f>
        <v>173</v>
      </c>
      <c r="P852" s="8">
        <f>IFERROR(ROUND(E852/L852,2),"No donations")</f>
        <v>86.67</v>
      </c>
      <c r="Q852" s="10" t="s">
        <v>8308</v>
      </c>
      <c r="R852" t="s">
        <v>8310</v>
      </c>
      <c r="S852" s="14">
        <f>(((J852/60)/60)/24)+DATE(1970,1,1)</f>
        <v>41433.01829861111</v>
      </c>
      <c r="T852" s="14">
        <f>(((I852/60)/60)/24)+DATE(1970,1,1)</f>
        <v>41463.01829861111</v>
      </c>
      <c r="U852">
        <f xml:space="preserve"> YEAR(S852)</f>
        <v>2013</v>
      </c>
    </row>
    <row r="853" spans="1:21" ht="48" x14ac:dyDescent="0.2">
      <c r="A853">
        <v>85</v>
      </c>
      <c r="B853" s="3" t="s">
        <v>87</v>
      </c>
      <c r="C853" s="3" t="s">
        <v>4196</v>
      </c>
      <c r="D853" s="6">
        <v>1200</v>
      </c>
      <c r="E853" s="6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>
        <f>ROUND(E853/D853*100,0)</f>
        <v>126</v>
      </c>
      <c r="P853" s="8">
        <f>IFERROR(ROUND(E853/L853,2),"No donations")</f>
        <v>71.709999999999994</v>
      </c>
      <c r="Q853" s="10" t="s">
        <v>8308</v>
      </c>
      <c r="R853" t="s">
        <v>8310</v>
      </c>
      <c r="S853" s="14">
        <f>(((J853/60)/60)/24)+DATE(1970,1,1)</f>
        <v>40779.125428240739</v>
      </c>
      <c r="T853" s="14">
        <f>(((I853/60)/60)/24)+DATE(1970,1,1)</f>
        <v>40809.125428240739</v>
      </c>
      <c r="U853">
        <f xml:space="preserve"> YEAR(S853)</f>
        <v>2011</v>
      </c>
    </row>
    <row r="854" spans="1:21" ht="48" x14ac:dyDescent="0.2">
      <c r="A854">
        <v>529</v>
      </c>
      <c r="B854" s="3" t="s">
        <v>530</v>
      </c>
      <c r="C854" s="3" t="s">
        <v>4639</v>
      </c>
      <c r="D854" s="6">
        <v>1200</v>
      </c>
      <c r="E854" s="6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>
        <f>ROUND(E854/D854*100,0)</f>
        <v>130</v>
      </c>
      <c r="P854" s="8">
        <f>IFERROR(ROUND(E854/L854,2),"No donations")</f>
        <v>86.94</v>
      </c>
      <c r="Q854" s="10" t="s">
        <v>8315</v>
      </c>
      <c r="R854" t="s">
        <v>8316</v>
      </c>
      <c r="S854" s="14">
        <f>(((J854/60)/60)/24)+DATE(1970,1,1)</f>
        <v>42725.031180555554</v>
      </c>
      <c r="T854" s="14">
        <f>(((I854/60)/60)/24)+DATE(1970,1,1)</f>
        <v>42746.208333333328</v>
      </c>
      <c r="U854">
        <f xml:space="preserve"> YEAR(S854)</f>
        <v>2016</v>
      </c>
    </row>
    <row r="855" spans="1:21" ht="48" x14ac:dyDescent="0.2">
      <c r="A855">
        <v>787</v>
      </c>
      <c r="B855" s="3" t="s">
        <v>788</v>
      </c>
      <c r="C855" s="3" t="s">
        <v>4897</v>
      </c>
      <c r="D855" s="6">
        <v>1200</v>
      </c>
      <c r="E855" s="6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>
        <f>ROUND(E855/D855*100,0)</f>
        <v>114</v>
      </c>
      <c r="P855" s="8">
        <f>IFERROR(ROUND(E855/L855,2),"No donations")</f>
        <v>80.59</v>
      </c>
      <c r="Q855" s="10" t="s">
        <v>8323</v>
      </c>
      <c r="R855" t="s">
        <v>8324</v>
      </c>
      <c r="S855" s="14">
        <f>(((J855/60)/60)/24)+DATE(1970,1,1)</f>
        <v>41549.627615740741</v>
      </c>
      <c r="T855" s="14">
        <f>(((I855/60)/60)/24)+DATE(1970,1,1)</f>
        <v>41579.627615740741</v>
      </c>
      <c r="U855">
        <f xml:space="preserve"> YEAR(S855)</f>
        <v>2013</v>
      </c>
    </row>
    <row r="856" spans="1:21" ht="32" x14ac:dyDescent="0.2">
      <c r="A856">
        <v>857</v>
      </c>
      <c r="B856" s="3" t="s">
        <v>858</v>
      </c>
      <c r="C856" s="3" t="s">
        <v>4967</v>
      </c>
      <c r="D856" s="6">
        <v>1200</v>
      </c>
      <c r="E856" s="6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f>ROUND(E856/D856*100,0)</f>
        <v>100</v>
      </c>
      <c r="P856" s="8">
        <f>IFERROR(ROUND(E856/L856,2),"No donations")</f>
        <v>50</v>
      </c>
      <c r="Q856" s="10" t="s">
        <v>8323</v>
      </c>
      <c r="R856" t="s">
        <v>8325</v>
      </c>
      <c r="S856" s="14">
        <f>(((J856/60)/60)/24)+DATE(1970,1,1)</f>
        <v>42291.581377314811</v>
      </c>
      <c r="T856" s="14">
        <f>(((I856/60)/60)/24)+DATE(1970,1,1)</f>
        <v>42333.623043981483</v>
      </c>
      <c r="U856">
        <f xml:space="preserve"> YEAR(S856)</f>
        <v>2015</v>
      </c>
    </row>
    <row r="857" spans="1:21" ht="48" x14ac:dyDescent="0.2">
      <c r="A857">
        <v>858</v>
      </c>
      <c r="B857" s="3" t="s">
        <v>859</v>
      </c>
      <c r="C857" s="3" t="s">
        <v>4968</v>
      </c>
      <c r="D857" s="6">
        <v>1200</v>
      </c>
      <c r="E857" s="6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f>ROUND(E857/D857*100,0)</f>
        <v>144</v>
      </c>
      <c r="P857" s="8">
        <f>IFERROR(ROUND(E857/L857,2),"No donations")</f>
        <v>22.74</v>
      </c>
      <c r="Q857" s="10" t="s">
        <v>8323</v>
      </c>
      <c r="R857" t="s">
        <v>8325</v>
      </c>
      <c r="S857" s="14">
        <f>(((J857/60)/60)/24)+DATE(1970,1,1)</f>
        <v>42079.745578703703</v>
      </c>
      <c r="T857" s="14">
        <f>(((I857/60)/60)/24)+DATE(1970,1,1)</f>
        <v>42109.957638888889</v>
      </c>
      <c r="U857">
        <f xml:space="preserve"> YEAR(S857)</f>
        <v>2015</v>
      </c>
    </row>
    <row r="858" spans="1:21" ht="48" x14ac:dyDescent="0.2">
      <c r="A858">
        <v>1354</v>
      </c>
      <c r="B858" s="3" t="s">
        <v>1355</v>
      </c>
      <c r="C858" s="3" t="s">
        <v>5464</v>
      </c>
      <c r="D858" s="6">
        <v>1200</v>
      </c>
      <c r="E858" s="6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>
        <f>ROUND(E858/D858*100,0)</f>
        <v>130</v>
      </c>
      <c r="P858" s="8">
        <f>IFERROR(ROUND(E858/L858,2),"No donations")</f>
        <v>24.42</v>
      </c>
      <c r="Q858" s="10" t="s">
        <v>8320</v>
      </c>
      <c r="R858" t="s">
        <v>8321</v>
      </c>
      <c r="S858" s="14">
        <f>(((J858/60)/60)/24)+DATE(1970,1,1)</f>
        <v>42502.807627314818</v>
      </c>
      <c r="T858" s="14">
        <f>(((I858/60)/60)/24)+DATE(1970,1,1)</f>
        <v>42532.807627314818</v>
      </c>
      <c r="U858">
        <f xml:space="preserve"> YEAR(S858)</f>
        <v>2016</v>
      </c>
    </row>
    <row r="859" spans="1:21" ht="48" x14ac:dyDescent="0.2">
      <c r="A859">
        <v>1507</v>
      </c>
      <c r="B859" s="3" t="s">
        <v>1508</v>
      </c>
      <c r="C859" s="3" t="s">
        <v>5617</v>
      </c>
      <c r="D859" s="6">
        <v>1200</v>
      </c>
      <c r="E859" s="6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>
        <f>ROUND(E859/D859*100,0)</f>
        <v>215</v>
      </c>
      <c r="P859" s="8">
        <f>IFERROR(ROUND(E859/L859,2),"No donations")</f>
        <v>78.180000000000007</v>
      </c>
      <c r="Q859" s="10" t="s">
        <v>8336</v>
      </c>
      <c r="R859" t="s">
        <v>8337</v>
      </c>
      <c r="S859" s="14">
        <f>(((J859/60)/60)/24)+DATE(1970,1,1)</f>
        <v>40254.450335648151</v>
      </c>
      <c r="T859" s="14">
        <f>(((I859/60)/60)/24)+DATE(1970,1,1)</f>
        <v>40313.340277777781</v>
      </c>
      <c r="U859">
        <f xml:space="preserve"> YEAR(S859)</f>
        <v>2010</v>
      </c>
    </row>
    <row r="860" spans="1:21" ht="32" x14ac:dyDescent="0.2">
      <c r="A860">
        <v>1608</v>
      </c>
      <c r="B860" s="3" t="s">
        <v>1609</v>
      </c>
      <c r="C860" s="3" t="s">
        <v>5718</v>
      </c>
      <c r="D860" s="6">
        <v>1200</v>
      </c>
      <c r="E860" s="6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>
        <f>ROUND(E860/D860*100,0)</f>
        <v>101</v>
      </c>
      <c r="P860" s="8">
        <f>IFERROR(ROUND(E860/L860,2),"No donations")</f>
        <v>52.83</v>
      </c>
      <c r="Q860" s="10" t="s">
        <v>8323</v>
      </c>
      <c r="R860" t="s">
        <v>8324</v>
      </c>
      <c r="S860" s="14">
        <f>(((J860/60)/60)/24)+DATE(1970,1,1)</f>
        <v>41607.83085648148</v>
      </c>
      <c r="T860" s="14">
        <f>(((I860/60)/60)/24)+DATE(1970,1,1)</f>
        <v>41640.226388888892</v>
      </c>
      <c r="U860">
        <f xml:space="preserve"> YEAR(S860)</f>
        <v>2013</v>
      </c>
    </row>
    <row r="861" spans="1:21" ht="48" x14ac:dyDescent="0.2">
      <c r="A861">
        <v>1642</v>
      </c>
      <c r="B861" s="3" t="s">
        <v>1643</v>
      </c>
      <c r="C861" s="3" t="s">
        <v>5752</v>
      </c>
      <c r="D861" s="6">
        <v>1200</v>
      </c>
      <c r="E861" s="6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>
        <f>ROUND(E861/D861*100,0)</f>
        <v>100</v>
      </c>
      <c r="P861" s="8">
        <f>IFERROR(ROUND(E861/L861,2),"No donations")</f>
        <v>42.86</v>
      </c>
      <c r="Q861" s="10" t="s">
        <v>8323</v>
      </c>
      <c r="R861" t="s">
        <v>8344</v>
      </c>
      <c r="S861" s="14">
        <f>(((J861/60)/60)/24)+DATE(1970,1,1)</f>
        <v>40688.024618055555</v>
      </c>
      <c r="T861" s="14">
        <f>(((I861/60)/60)/24)+DATE(1970,1,1)</f>
        <v>40708.024618055555</v>
      </c>
      <c r="U861">
        <f xml:space="preserve"> YEAR(S861)</f>
        <v>2011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8">
        <f>IFERROR(ROUND(E862/L862,2),"No donations")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 xml:space="preserve"> 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8">
        <f>IFERROR(ROUND(E863/L863,2),"No donations")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 xml:space="preserve"> 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8">
        <f>IFERROR(ROUND(E864/L864,2),"No donations")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 xml:space="preserve"> 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8">
        <f>IFERROR(ROUND(E865/L865,2),"No donations")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 xml:space="preserve"> 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8">
        <f>IFERROR(ROUND(E866/L866,2),"No donations")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 xml:space="preserve"> 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8">
        <f>IFERROR(ROUND(E867/L867,2),"No donations")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 xml:space="preserve"> 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8">
        <f>IFERROR(ROUND(E868/L868,2),"No donations")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 xml:space="preserve"> 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8">
        <f>IFERROR(ROUND(E869/L869,2),"No donations")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 xml:space="preserve"> 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8">
        <f>IFERROR(ROUND(E870/L870,2),"No donations")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 xml:space="preserve"> 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8">
        <f>IFERROR(ROUND(E871/L871,2),"No donations")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 xml:space="preserve"> 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8">
        <f>IFERROR(ROUND(E872/L872,2),"No donations")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 xml:space="preserve"> 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8">
        <f>IFERROR(ROUND(E873/L873,2),"No donations")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 xml:space="preserve"> 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8">
        <f>IFERROR(ROUND(E874/L874,2),"No donations")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 xml:space="preserve"> 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8">
        <f>IFERROR(ROUND(E875/L875,2),"No donations")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 xml:space="preserve"> 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8">
        <f>IFERROR(ROUND(E876/L876,2),"No donations")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 xml:space="preserve"> 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8" t="str">
        <f>IFERROR(ROUND(E877/L877,2),"No donations")</f>
        <v>No donations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 xml:space="preserve"> 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8">
        <f>IFERROR(ROUND(E878/L878,2),"No donations")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 xml:space="preserve"> 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8">
        <f>IFERROR(ROUND(E879/L879,2),"No donations")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 xml:space="preserve"> 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8">
        <f>IFERROR(ROUND(E880/L880,2),"No donations")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 xml:space="preserve"> 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8">
        <f>IFERROR(ROUND(E881/L881,2),"No donations")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 xml:space="preserve"> 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8">
        <f>IFERROR(ROUND(E882/L882,2),"No donations")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 xml:space="preserve"> 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8">
        <f>IFERROR(ROUND(E883/L883,2),"No donations")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 xml:space="preserve"> 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8">
        <f>IFERROR(ROUND(E884/L884,2),"No donations")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 xml:space="preserve"> 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8">
        <f>IFERROR(ROUND(E885/L885,2),"No donations")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 xml:space="preserve"> 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8">
        <f>IFERROR(ROUND(E886/L886,2),"No donations")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 xml:space="preserve"> 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8">
        <f>IFERROR(ROUND(E887/L887,2),"No donations")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 xml:space="preserve"> 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8">
        <f>IFERROR(ROUND(E888/L888,2),"No donations")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 xml:space="preserve"> 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8" t="str">
        <f>IFERROR(ROUND(E889/L889,2),"No donations")</f>
        <v>No donations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 xml:space="preserve"> 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8">
        <f>IFERROR(ROUND(E890/L890,2),"No donations")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 xml:space="preserve"> 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8">
        <f>IFERROR(ROUND(E891/L891,2),"No donations")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 xml:space="preserve"> 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8">
        <f>IFERROR(ROUND(E892/L892,2),"No donations")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 xml:space="preserve"> 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8">
        <f>IFERROR(ROUND(E893/L893,2),"No donations")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 xml:space="preserve"> 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8">
        <f>IFERROR(ROUND(E894/L894,2),"No donations")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 xml:space="preserve"> 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8">
        <f>IFERROR(ROUND(E895/L895,2),"No donations")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 xml:space="preserve"> 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8">
        <f>IFERROR(ROUND(E896/L896,2),"No donations")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 xml:space="preserve"> 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8">
        <f>IFERROR(ROUND(E897/L897,2),"No donations")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 xml:space="preserve"> 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8">
        <f>IFERROR(ROUND(E898/L898,2),"No donations")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 xml:space="preserve"> 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8" t="str">
        <f>IFERROR(ROUND(E899/L899,2),"No donations")</f>
        <v>No donations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 xml:space="preserve"> 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8">
        <f>IFERROR(ROUND(E900/L900,2),"No donations")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 xml:space="preserve"> 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8">
        <f>IFERROR(ROUND(E901/L901,2),"No donations")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 xml:space="preserve"> 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8">
        <f>IFERROR(ROUND(E902/L902,2),"No donations")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 xml:space="preserve"> 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8" t="str">
        <f>IFERROR(ROUND(E903/L903,2),"No donations")</f>
        <v>No donations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 xml:space="preserve"> 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8">
        <f>IFERROR(ROUND(E904/L904,2),"No donations")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 xml:space="preserve"> 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8">
        <f>IFERROR(ROUND(E905/L905,2),"No donations")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 xml:space="preserve"> 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8">
        <f>IFERROR(ROUND(E906/L906,2),"No donations")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 xml:space="preserve"> 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8">
        <f>IFERROR(ROUND(E907/L907,2),"No donations")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 xml:space="preserve"> 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8" t="str">
        <f>IFERROR(ROUND(E908/L908,2),"No donations")</f>
        <v>No donations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 xml:space="preserve"> 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8" t="str">
        <f>IFERROR(ROUND(E909/L909,2),"No donations")</f>
        <v>No donations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 xml:space="preserve"> 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8" t="str">
        <f>IFERROR(ROUND(E910/L910,2),"No donations")</f>
        <v>No donations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 xml:space="preserve"> 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8">
        <f>IFERROR(ROUND(E911/L911,2),"No donations")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 xml:space="preserve"> 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8">
        <f>IFERROR(ROUND(E912/L912,2),"No donations")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 xml:space="preserve"> 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8" t="str">
        <f>IFERROR(ROUND(E913/L913,2),"No donations")</f>
        <v>No donations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 xml:space="preserve"> 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8">
        <f>IFERROR(ROUND(E914/L914,2),"No donations")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 xml:space="preserve"> 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8">
        <f>IFERROR(ROUND(E915/L915,2),"No donations")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 xml:space="preserve"> 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8" t="str">
        <f>IFERROR(ROUND(E916/L916,2),"No donations")</f>
        <v>No donations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 xml:space="preserve"> 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8">
        <f>IFERROR(ROUND(E917/L917,2),"No donations")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 xml:space="preserve"> 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8" t="str">
        <f>IFERROR(ROUND(E918/L918,2),"No donations")</f>
        <v>No donations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 xml:space="preserve"> 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8">
        <f>IFERROR(ROUND(E919/L919,2),"No donations")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 xml:space="preserve"> 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8">
        <f>IFERROR(ROUND(E920/L920,2),"No donations")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 xml:space="preserve"> 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8">
        <f>IFERROR(ROUND(E921/L921,2),"No donations")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 xml:space="preserve"> 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8" t="str">
        <f>IFERROR(ROUND(E922/L922,2),"No donations")</f>
        <v>No donations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 xml:space="preserve"> 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8">
        <f>IFERROR(ROUND(E923/L923,2),"No donations")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 xml:space="preserve"> 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8">
        <f>IFERROR(ROUND(E924/L924,2),"No donations")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 xml:space="preserve"> 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8">
        <f>IFERROR(ROUND(E925/L925,2),"No donations")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 xml:space="preserve"> 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8">
        <f>IFERROR(ROUND(E926/L926,2),"No donations")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 xml:space="preserve"> 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8">
        <f>IFERROR(ROUND(E927/L927,2),"No donations")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 xml:space="preserve"> 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8" t="str">
        <f>IFERROR(ROUND(E928/L928,2),"No donations")</f>
        <v>No donations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 xml:space="preserve"> 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8" t="str">
        <f>IFERROR(ROUND(E929/L929,2),"No donations")</f>
        <v>No donations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 xml:space="preserve"> 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8">
        <f>IFERROR(ROUND(E930/L930,2),"No donations")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 xml:space="preserve"> 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8" t="str">
        <f>IFERROR(ROUND(E931/L931,2),"No donations")</f>
        <v>No donations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 xml:space="preserve"> 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8">
        <f>IFERROR(ROUND(E932/L932,2),"No donations")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 xml:space="preserve"> 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8">
        <f>IFERROR(ROUND(E933/L933,2),"No donations")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 xml:space="preserve"> 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8">
        <f>IFERROR(ROUND(E934/L934,2),"No donations")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 xml:space="preserve"> 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8">
        <f>IFERROR(ROUND(E935/L935,2),"No donations")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 xml:space="preserve"> 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8">
        <f>IFERROR(ROUND(E936/L936,2),"No donations")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 xml:space="preserve"> 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8">
        <f>IFERROR(ROUND(E937/L937,2),"No donations")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 xml:space="preserve"> 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8" t="str">
        <f>IFERROR(ROUND(E938/L938,2),"No donations")</f>
        <v>No donations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 xml:space="preserve"> 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8">
        <f>IFERROR(ROUND(E939/L939,2),"No donations")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 xml:space="preserve"> 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8">
        <f>IFERROR(ROUND(E940/L940,2),"No donations")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 xml:space="preserve"> 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8">
        <f>IFERROR(ROUND(E941/L941,2),"No donations")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 xml:space="preserve"> 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8">
        <f>IFERROR(ROUND(E942/L942,2),"No donations")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 xml:space="preserve"> 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8">
        <f>IFERROR(ROUND(E943/L943,2),"No donations")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 xml:space="preserve"> 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8">
        <f>IFERROR(ROUND(E944/L944,2),"No donations")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 xml:space="preserve"> 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8">
        <f>IFERROR(ROUND(E945/L945,2),"No donations")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 xml:space="preserve"> 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8">
        <f>IFERROR(ROUND(E946/L946,2),"No donations")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 xml:space="preserve"> 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8">
        <f>IFERROR(ROUND(E947/L947,2),"No donations")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 xml:space="preserve"> 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8">
        <f>IFERROR(ROUND(E948/L948,2),"No donations")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 xml:space="preserve"> 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8" t="str">
        <f>IFERROR(ROUND(E949/L949,2),"No donations")</f>
        <v>No donations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 xml:space="preserve"> 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8">
        <f>IFERROR(ROUND(E950/L950,2),"No donations")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 xml:space="preserve"> 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8">
        <f>IFERROR(ROUND(E951/L951,2),"No donations")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 xml:space="preserve"> 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8">
        <f>IFERROR(ROUND(E952/L952,2),"No donations")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 xml:space="preserve"> 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8">
        <f>IFERROR(ROUND(E953/L953,2),"No donations")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 xml:space="preserve"> 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8">
        <f>IFERROR(ROUND(E954/L954,2),"No donations")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 xml:space="preserve"> 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8">
        <f>IFERROR(ROUND(E955/L955,2),"No donations")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 xml:space="preserve"> 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8">
        <f>IFERROR(ROUND(E956/L956,2),"No donations")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 xml:space="preserve"> 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8">
        <f>IFERROR(ROUND(E957/L957,2),"No donations")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 xml:space="preserve"> 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8">
        <f>IFERROR(ROUND(E958/L958,2),"No donations")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 xml:space="preserve"> 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8">
        <f>IFERROR(ROUND(E959/L959,2),"No donations")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 xml:space="preserve"> 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8">
        <f>IFERROR(ROUND(E960/L960,2),"No donations")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 xml:space="preserve"> 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8">
        <f>IFERROR(ROUND(E961/L961,2),"No donations")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 xml:space="preserve"> 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8">
        <f>IFERROR(ROUND(E962/L962,2),"No donations")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 xml:space="preserve"> 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8">
        <f>IFERROR(ROUND(E963/L963,2),"No donations")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 xml:space="preserve"> 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8">
        <f>IFERROR(ROUND(E964/L964,2),"No donations")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 xml:space="preserve"> 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8">
        <f>IFERROR(ROUND(E965/L965,2),"No donations")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 xml:space="preserve"> 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8">
        <f>IFERROR(ROUND(E966/L966,2),"No donations")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 xml:space="preserve"> 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8">
        <f>IFERROR(ROUND(E967/L967,2),"No donations")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 xml:space="preserve"> 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8">
        <f>IFERROR(ROUND(E968/L968,2),"No donations")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 xml:space="preserve"> 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8">
        <f>IFERROR(ROUND(E969/L969,2),"No donations")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 xml:space="preserve"> 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8">
        <f>IFERROR(ROUND(E970/L970,2),"No donations")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 xml:space="preserve"> 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8">
        <f>IFERROR(ROUND(E971/L971,2),"No donations")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 xml:space="preserve"> 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8">
        <f>IFERROR(ROUND(E972/L972,2),"No donations")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 xml:space="preserve"> 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8">
        <f>IFERROR(ROUND(E973/L973,2),"No donations")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 xml:space="preserve"> 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8">
        <f>IFERROR(ROUND(E974/L974,2),"No donations")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 xml:space="preserve"> 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8">
        <f>IFERROR(ROUND(E975/L975,2),"No donations")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 xml:space="preserve"> 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8">
        <f>IFERROR(ROUND(E976/L976,2),"No donations")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 xml:space="preserve"> 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8">
        <f>IFERROR(ROUND(E977/L977,2),"No donations")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 xml:space="preserve"> 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8">
        <f>IFERROR(ROUND(E978/L978,2),"No donations")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 xml:space="preserve"> 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8">
        <f>IFERROR(ROUND(E979/L979,2),"No donations")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 xml:space="preserve"> 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8">
        <f>IFERROR(ROUND(E980/L980,2),"No donations")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 xml:space="preserve"> 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8">
        <f>IFERROR(ROUND(E981/L981,2),"No donations")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 xml:space="preserve"> 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8">
        <f>IFERROR(ROUND(E982/L982,2),"No donations")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 xml:space="preserve"> 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8">
        <f>IFERROR(ROUND(E983/L983,2),"No donations")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 xml:space="preserve"> 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8">
        <f>IFERROR(ROUND(E984/L984,2),"No donations")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 xml:space="preserve"> 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8">
        <f>IFERROR(ROUND(E985/L985,2),"No donations")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 xml:space="preserve"> 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8">
        <f>IFERROR(ROUND(E986/L986,2),"No donations")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 xml:space="preserve"> 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8">
        <f>IFERROR(ROUND(E987/L987,2),"No donations")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 xml:space="preserve"> 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8">
        <f>IFERROR(ROUND(E988/L988,2),"No donations")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 xml:space="preserve"> 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8">
        <f>IFERROR(ROUND(E989/L989,2),"No donations")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 xml:space="preserve"> 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8" t="str">
        <f>IFERROR(ROUND(E990/L990,2),"No donations")</f>
        <v>No donations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 xml:space="preserve"> 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8">
        <f>IFERROR(ROUND(E991/L991,2),"No donations")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 xml:space="preserve"> 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8">
        <f>IFERROR(ROUND(E992/L992,2),"No donations")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 xml:space="preserve"> 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8">
        <f>IFERROR(ROUND(E993/L993,2),"No donations")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 xml:space="preserve"> 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8">
        <f>IFERROR(ROUND(E994/L994,2),"No donations")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 xml:space="preserve"> 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8">
        <f>IFERROR(ROUND(E995/L995,2),"No donations")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 xml:space="preserve"> 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8">
        <f>IFERROR(ROUND(E996/L996,2),"No donations")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 xml:space="preserve"> 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8">
        <f>IFERROR(ROUND(E997/L997,2),"No donations")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 xml:space="preserve"> 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8">
        <f>IFERROR(ROUND(E998/L998,2),"No donations")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 xml:space="preserve"> 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8">
        <f>IFERROR(ROUND(E999/L999,2),"No donations")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 xml:space="preserve"> 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8">
        <f>IFERROR(ROUND(E1000/L1000,2),"No donations")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 xml:space="preserve"> 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8">
        <f>IFERROR(ROUND(E1001/L1001,2),"No donations")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 xml:space="preserve"> 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8">
        <f>IFERROR(ROUND(E1002/L1002,2),"No donations")</f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 xml:space="preserve"> 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8">
        <f>IFERROR(ROUND(E1003/L1003,2),"No donations")</f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 xml:space="preserve"> 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8">
        <f>IFERROR(ROUND(E1004/L1004,2),"No donations")</f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 xml:space="preserve"> 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8">
        <f>IFERROR(ROUND(E1005/L1005,2),"No donations")</f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 xml:space="preserve"> 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8">
        <f>IFERROR(ROUND(E1006/L1006,2),"No donations")</f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 xml:space="preserve"> 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8">
        <f>IFERROR(ROUND(E1007/L1007,2),"No donations")</f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 xml:space="preserve"> 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8">
        <f>IFERROR(ROUND(E1008/L1008,2),"No donations")</f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 xml:space="preserve"> 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8">
        <f>IFERROR(ROUND(E1009/L1009,2),"No donations")</f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 xml:space="preserve"> 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8">
        <f>IFERROR(ROUND(E1010/L1010,2),"No donations")</f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 xml:space="preserve"> 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8">
        <f>IFERROR(ROUND(E1011/L1011,2),"No donations")</f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 xml:space="preserve"> 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8">
        <f>IFERROR(ROUND(E1012/L1012,2),"No donations")</f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 xml:space="preserve"> 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8">
        <f>IFERROR(ROUND(E1013/L1013,2),"No donations")</f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 xml:space="preserve"> 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8">
        <f>IFERROR(ROUND(E1014/L1014,2),"No donations")</f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 xml:space="preserve"> 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8">
        <f>IFERROR(ROUND(E1015/L1015,2),"No donations")</f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 xml:space="preserve"> 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8">
        <f>IFERROR(ROUND(E1016/L1016,2),"No donations")</f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 xml:space="preserve"> 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8">
        <f>IFERROR(ROUND(E1017/L1017,2),"No donations")</f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 xml:space="preserve"> 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8">
        <f>IFERROR(ROUND(E1018/L1018,2),"No donations")</f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 xml:space="preserve"> 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8">
        <f>IFERROR(ROUND(E1019/L1019,2),"No donations")</f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 xml:space="preserve"> 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8">
        <f>IFERROR(ROUND(E1020/L1020,2),"No donations")</f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 xml:space="preserve"> 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8">
        <f>IFERROR(ROUND(E1021/L1021,2),"No donations")</f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 xml:space="preserve"> YEAR(S1021)</f>
        <v>2015</v>
      </c>
    </row>
    <row r="1022" spans="1:21" ht="32" x14ac:dyDescent="0.2">
      <c r="A1022">
        <v>1741</v>
      </c>
      <c r="B1022" s="3" t="s">
        <v>1742</v>
      </c>
      <c r="C1022" s="3" t="s">
        <v>5851</v>
      </c>
      <c r="D1022" s="6">
        <v>1200</v>
      </c>
      <c r="E1022" s="6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>
        <f>ROUND(E1022/D1022*100,0)</f>
        <v>111</v>
      </c>
      <c r="P1022" s="8">
        <f>IFERROR(ROUND(E1022/L1022,2),"No donations")</f>
        <v>25.58</v>
      </c>
      <c r="Q1022" s="10" t="s">
        <v>8336</v>
      </c>
      <c r="R1022" t="s">
        <v>8337</v>
      </c>
      <c r="S1022" s="14">
        <f>(((J1022/60)/60)/24)+DATE(1970,1,1)</f>
        <v>42120.628136574072</v>
      </c>
      <c r="T1022" s="14">
        <f>(((I1022/60)/60)/24)+DATE(1970,1,1)</f>
        <v>42165.628136574072</v>
      </c>
      <c r="U1022">
        <f xml:space="preserve"> YEAR(S1022)</f>
        <v>2015</v>
      </c>
    </row>
    <row r="1023" spans="1:21" ht="32" x14ac:dyDescent="0.2">
      <c r="A1023">
        <v>1752</v>
      </c>
      <c r="B1023" s="3" t="s">
        <v>1753</v>
      </c>
      <c r="C1023" s="3" t="s">
        <v>5862</v>
      </c>
      <c r="D1023" s="6">
        <v>1200</v>
      </c>
      <c r="E1023" s="6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>
        <f>ROUND(E1023/D1023*100,0)</f>
        <v>260</v>
      </c>
      <c r="P1023" s="8">
        <f>IFERROR(ROUND(E1023/L1023,2),"No donations")</f>
        <v>34.69</v>
      </c>
      <c r="Q1023" s="10" t="s">
        <v>8336</v>
      </c>
      <c r="R1023" t="s">
        <v>8337</v>
      </c>
      <c r="S1023" s="14">
        <f>(((J1023/60)/60)/24)+DATE(1970,1,1)</f>
        <v>42627.253263888888</v>
      </c>
      <c r="T1023" s="14">
        <f>(((I1023/60)/60)/24)+DATE(1970,1,1)</f>
        <v>42657.253263888888</v>
      </c>
      <c r="U1023">
        <f xml:space="preserve"> YEAR(S1023)</f>
        <v>2016</v>
      </c>
    </row>
    <row r="1024" spans="1:21" ht="48" x14ac:dyDescent="0.2">
      <c r="A1024">
        <v>1886</v>
      </c>
      <c r="B1024" s="3" t="s">
        <v>1887</v>
      </c>
      <c r="C1024" s="3" t="s">
        <v>5996</v>
      </c>
      <c r="D1024" s="6">
        <v>1200</v>
      </c>
      <c r="E1024" s="6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>
        <f>ROUND(E1024/D1024*100,0)</f>
        <v>102</v>
      </c>
      <c r="P1024" s="8">
        <f>IFERROR(ROUND(E1024/L1024,2),"No donations")</f>
        <v>42.24</v>
      </c>
      <c r="Q1024" s="10" t="s">
        <v>8323</v>
      </c>
      <c r="R1024" t="s">
        <v>8327</v>
      </c>
      <c r="S1024" s="14">
        <f>(((J1024/60)/60)/24)+DATE(1970,1,1)</f>
        <v>41925.906689814816</v>
      </c>
      <c r="T1024" s="14">
        <f>(((I1024/60)/60)/24)+DATE(1970,1,1)</f>
        <v>41955.94835648148</v>
      </c>
      <c r="U1024">
        <f xml:space="preserve"> YEAR(S1024)</f>
        <v>2014</v>
      </c>
    </row>
    <row r="1025" spans="1:21" ht="48" x14ac:dyDescent="0.2">
      <c r="A1025">
        <v>2117</v>
      </c>
      <c r="B1025" s="3" t="s">
        <v>2118</v>
      </c>
      <c r="C1025" s="3" t="s">
        <v>6227</v>
      </c>
      <c r="D1025" s="6">
        <v>1200</v>
      </c>
      <c r="E1025" s="6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>
        <f>ROUND(E1025/D1025*100,0)</f>
        <v>148</v>
      </c>
      <c r="P1025" s="8">
        <f>IFERROR(ROUND(E1025/L1025,2),"No donations")</f>
        <v>50.66</v>
      </c>
      <c r="Q1025" s="10" t="s">
        <v>8323</v>
      </c>
      <c r="R1025" t="s">
        <v>8327</v>
      </c>
      <c r="S1025" s="14">
        <f>(((J1025/60)/60)/24)+DATE(1970,1,1)</f>
        <v>42290.059594907405</v>
      </c>
      <c r="T1025" s="14">
        <f>(((I1025/60)/60)/24)+DATE(1970,1,1)</f>
        <v>42304.207638888889</v>
      </c>
      <c r="U1025">
        <f xml:space="preserve"> YEAR(S1025)</f>
        <v>2015</v>
      </c>
    </row>
    <row r="1026" spans="1:21" ht="48" x14ac:dyDescent="0.2">
      <c r="A1026">
        <v>2189</v>
      </c>
      <c r="B1026" s="3" t="s">
        <v>2190</v>
      </c>
      <c r="C1026" s="3" t="s">
        <v>6299</v>
      </c>
      <c r="D1026" s="6">
        <v>1200</v>
      </c>
      <c r="E1026" s="6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>
        <f>ROUND(E1026/D1026*100,0)</f>
        <v>503</v>
      </c>
      <c r="P1026" s="8">
        <f>IFERROR(ROUND(E1026/L1026,2),"No donations")</f>
        <v>68.63</v>
      </c>
      <c r="Q1026" s="10" t="s">
        <v>8331</v>
      </c>
      <c r="R1026" t="s">
        <v>8349</v>
      </c>
      <c r="S1026" s="14">
        <f>(((J1026/60)/60)/24)+DATE(1970,1,1)</f>
        <v>42467.788194444445</v>
      </c>
      <c r="T1026" s="14">
        <f>(((I1026/60)/60)/24)+DATE(1970,1,1)</f>
        <v>42481.916666666672</v>
      </c>
      <c r="U1026">
        <f xml:space="preserve"> YEAR(S1026)</f>
        <v>2016</v>
      </c>
    </row>
    <row r="1027" spans="1:21" ht="48" x14ac:dyDescent="0.2">
      <c r="A1027">
        <v>2295</v>
      </c>
      <c r="B1027" s="3" t="s">
        <v>2296</v>
      </c>
      <c r="C1027" s="3" t="s">
        <v>6405</v>
      </c>
      <c r="D1027" s="6">
        <v>1200</v>
      </c>
      <c r="E1027" s="6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>
        <f>ROUND(E1027/D1027*100,0)</f>
        <v>125</v>
      </c>
      <c r="P1027" s="8">
        <f>IFERROR(ROUND(E1027/L1027,2),"No donations")</f>
        <v>44.21</v>
      </c>
      <c r="Q1027" s="10" t="s">
        <v>8323</v>
      </c>
      <c r="R1027" t="s">
        <v>8324</v>
      </c>
      <c r="S1027" s="14">
        <f>(((J1027/60)/60)/24)+DATE(1970,1,1)</f>
        <v>41270.954351851848</v>
      </c>
      <c r="T1027" s="14">
        <f>(((I1027/60)/60)/24)+DATE(1970,1,1)</f>
        <v>41300.954351851848</v>
      </c>
      <c r="U1027">
        <f xml:space="preserve"> YEAR(S1027)</f>
        <v>2012</v>
      </c>
    </row>
    <row r="1028" spans="1:21" ht="48" x14ac:dyDescent="0.2">
      <c r="A1028">
        <v>2314</v>
      </c>
      <c r="B1028" s="3" t="s">
        <v>2315</v>
      </c>
      <c r="C1028" s="3" t="s">
        <v>6424</v>
      </c>
      <c r="D1028" s="6">
        <v>1200</v>
      </c>
      <c r="E1028" s="6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>
        <f>ROUND(E1028/D1028*100,0)</f>
        <v>157</v>
      </c>
      <c r="P1028" s="8">
        <f>IFERROR(ROUND(E1028/L1028,2),"No donations")</f>
        <v>37.67</v>
      </c>
      <c r="Q1028" s="10" t="s">
        <v>8323</v>
      </c>
      <c r="R1028" t="s">
        <v>8327</v>
      </c>
      <c r="S1028" s="14">
        <f>(((J1028/60)/60)/24)+DATE(1970,1,1)</f>
        <v>41037.551585648151</v>
      </c>
      <c r="T1028" s="14">
        <f>(((I1028/60)/60)/24)+DATE(1970,1,1)</f>
        <v>41067.551585648151</v>
      </c>
      <c r="U1028">
        <f xml:space="preserve"> YEAR(S1028)</f>
        <v>2012</v>
      </c>
    </row>
    <row r="1029" spans="1:21" ht="48" x14ac:dyDescent="0.2">
      <c r="A1029">
        <v>2469</v>
      </c>
      <c r="B1029" s="3" t="s">
        <v>2470</v>
      </c>
      <c r="C1029" s="3" t="s">
        <v>6579</v>
      </c>
      <c r="D1029" s="6">
        <v>1200</v>
      </c>
      <c r="E1029" s="6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>
        <f>ROUND(E1029/D1029*100,0)</f>
        <v>114</v>
      </c>
      <c r="P1029" s="8">
        <f>IFERROR(ROUND(E1029/L1029,2),"No donations")</f>
        <v>29.02</v>
      </c>
      <c r="Q1029" s="10" t="s">
        <v>8323</v>
      </c>
      <c r="R1029" t="s">
        <v>8327</v>
      </c>
      <c r="S1029" s="14">
        <f>(((J1029/60)/60)/24)+DATE(1970,1,1)</f>
        <v>40557.429733796293</v>
      </c>
      <c r="T1029" s="14">
        <f>(((I1029/60)/60)/24)+DATE(1970,1,1)</f>
        <v>40582.429733796293</v>
      </c>
      <c r="U1029">
        <f xml:space="preserve"> YEAR(S1029)</f>
        <v>2011</v>
      </c>
    </row>
    <row r="1030" spans="1:21" ht="48" x14ac:dyDescent="0.2">
      <c r="A1030">
        <v>3180</v>
      </c>
      <c r="B1030" s="3" t="s">
        <v>3180</v>
      </c>
      <c r="C1030" s="3" t="s">
        <v>7290</v>
      </c>
      <c r="D1030" s="6">
        <v>1200</v>
      </c>
      <c r="E1030" s="6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>
        <f>ROUND(E1030/D1030*100,0)</f>
        <v>120</v>
      </c>
      <c r="P1030" s="8">
        <f>IFERROR(ROUND(E1030/L1030,2),"No donations")</f>
        <v>31.93</v>
      </c>
      <c r="Q1030" s="10" t="s">
        <v>8315</v>
      </c>
      <c r="R1030" t="s">
        <v>8316</v>
      </c>
      <c r="S1030" s="14">
        <f>(((J1030/60)/60)/24)+DATE(1970,1,1)</f>
        <v>41780.412604166668</v>
      </c>
      <c r="T1030" s="14">
        <f>(((I1030/60)/60)/24)+DATE(1970,1,1)</f>
        <v>41810.412604166668</v>
      </c>
      <c r="U1030">
        <f xml:space="preserve"> YEAR(S1030)</f>
        <v>2014</v>
      </c>
    </row>
    <row r="1031" spans="1:21" ht="48" x14ac:dyDescent="0.2">
      <c r="A1031">
        <v>3226</v>
      </c>
      <c r="B1031" s="3" t="s">
        <v>3226</v>
      </c>
      <c r="C1031" s="3" t="s">
        <v>7336</v>
      </c>
      <c r="D1031" s="6">
        <v>1200</v>
      </c>
      <c r="E1031" s="6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>
        <f>ROUND(E1031/D1031*100,0)</f>
        <v>104</v>
      </c>
      <c r="P1031" s="8">
        <f>IFERROR(ROUND(E1031/L1031,2),"No donations")</f>
        <v>59.52</v>
      </c>
      <c r="Q1031" s="10" t="s">
        <v>8315</v>
      </c>
      <c r="R1031" t="s">
        <v>8316</v>
      </c>
      <c r="S1031" s="14">
        <f>(((J1031/60)/60)/24)+DATE(1970,1,1)</f>
        <v>42277.583472222221</v>
      </c>
      <c r="T1031" s="14">
        <f>(((I1031/60)/60)/24)+DATE(1970,1,1)</f>
        <v>42307.583472222221</v>
      </c>
      <c r="U1031">
        <f xml:space="preserve"> YEAR(S1031)</f>
        <v>2015</v>
      </c>
    </row>
    <row r="1032" spans="1:21" ht="48" x14ac:dyDescent="0.2">
      <c r="A1032">
        <v>3227</v>
      </c>
      <c r="B1032" s="3" t="s">
        <v>3227</v>
      </c>
      <c r="C1032" s="3" t="s">
        <v>7337</v>
      </c>
      <c r="D1032" s="6">
        <v>1200</v>
      </c>
      <c r="E1032" s="6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>
        <f>ROUND(E1032/D1032*100,0)</f>
        <v>125</v>
      </c>
      <c r="P1032" s="8">
        <f>IFERROR(ROUND(E1032/L1032,2),"No donations")</f>
        <v>50</v>
      </c>
      <c r="Q1032" s="10" t="s">
        <v>8315</v>
      </c>
      <c r="R1032" t="s">
        <v>8316</v>
      </c>
      <c r="S1032" s="14">
        <f>(((J1032/60)/60)/24)+DATE(1970,1,1)</f>
        <v>42722.882361111115</v>
      </c>
      <c r="T1032" s="14">
        <f>(((I1032/60)/60)/24)+DATE(1970,1,1)</f>
        <v>42752.882361111115</v>
      </c>
      <c r="U1032">
        <f xml:space="preserve"> YEAR(S1032)</f>
        <v>2016</v>
      </c>
    </row>
    <row r="1033" spans="1:21" ht="48" x14ac:dyDescent="0.2">
      <c r="A1033">
        <v>3399</v>
      </c>
      <c r="B1033" s="3" t="s">
        <v>3398</v>
      </c>
      <c r="C1033" s="3" t="s">
        <v>7509</v>
      </c>
      <c r="D1033" s="6">
        <v>1200</v>
      </c>
      <c r="E1033" s="6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>
        <f>ROUND(E1033/D1033*100,0)</f>
        <v>104</v>
      </c>
      <c r="P1033" s="8">
        <f>IFERROR(ROUND(E1033/L1033,2),"No donations")</f>
        <v>27.07</v>
      </c>
      <c r="Q1033" s="10" t="s">
        <v>8315</v>
      </c>
      <c r="R1033" t="s">
        <v>8316</v>
      </c>
      <c r="S1033" s="14">
        <f>(((J1033/60)/60)/24)+DATE(1970,1,1)</f>
        <v>42026.920428240745</v>
      </c>
      <c r="T1033" s="14">
        <f>(((I1033/60)/60)/24)+DATE(1970,1,1)</f>
        <v>42056.920428240745</v>
      </c>
      <c r="U1033">
        <f xml:space="preserve"> YEAR(S1033)</f>
        <v>2015</v>
      </c>
    </row>
    <row r="1034" spans="1:21" ht="32" x14ac:dyDescent="0.2">
      <c r="A1034">
        <v>3439</v>
      </c>
      <c r="B1034" s="3" t="s">
        <v>3438</v>
      </c>
      <c r="C1034" s="3" t="s">
        <v>7549</v>
      </c>
      <c r="D1034" s="6">
        <v>1200</v>
      </c>
      <c r="E1034" s="6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>
        <f>ROUND(E1034/D1034*100,0)</f>
        <v>135</v>
      </c>
      <c r="P1034" s="8">
        <f>IFERROR(ROUND(E1034/L1034,2),"No donations")</f>
        <v>89.79</v>
      </c>
      <c r="Q1034" s="10" t="s">
        <v>8315</v>
      </c>
      <c r="R1034" t="s">
        <v>8316</v>
      </c>
      <c r="S1034" s="14">
        <f>(((J1034/60)/60)/24)+DATE(1970,1,1)</f>
        <v>42374.911226851851</v>
      </c>
      <c r="T1034" s="14">
        <f>(((I1034/60)/60)/24)+DATE(1970,1,1)</f>
        <v>42388.207638888889</v>
      </c>
      <c r="U1034">
        <f xml:space="preserve"> YEAR(S1034)</f>
        <v>2016</v>
      </c>
    </row>
    <row r="1035" spans="1:21" ht="48" x14ac:dyDescent="0.2">
      <c r="A1035">
        <v>3541</v>
      </c>
      <c r="B1035" s="3" t="s">
        <v>3540</v>
      </c>
      <c r="C1035" s="3" t="s">
        <v>7651</v>
      </c>
      <c r="D1035" s="6">
        <v>1200</v>
      </c>
      <c r="E1035" s="6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>
        <f>ROUND(E1035/D1035*100,0)</f>
        <v>105</v>
      </c>
      <c r="P1035" s="8">
        <f>IFERROR(ROUND(E1035/L1035,2),"No donations")</f>
        <v>39.380000000000003</v>
      </c>
      <c r="Q1035" s="10" t="s">
        <v>8315</v>
      </c>
      <c r="R1035" t="s">
        <v>8316</v>
      </c>
      <c r="S1035" s="14">
        <f>(((J1035/60)/60)/24)+DATE(1970,1,1)</f>
        <v>42222.730034722219</v>
      </c>
      <c r="T1035" s="14">
        <f>(((I1035/60)/60)/24)+DATE(1970,1,1)</f>
        <v>42247.730034722219</v>
      </c>
      <c r="U1035">
        <f xml:space="preserve"> YEAR(S1035)</f>
        <v>2015</v>
      </c>
    </row>
    <row r="1036" spans="1:21" ht="16" x14ac:dyDescent="0.2">
      <c r="A1036">
        <v>3666</v>
      </c>
      <c r="B1036" s="3" t="s">
        <v>3663</v>
      </c>
      <c r="C1036" s="3" t="s">
        <v>7776</v>
      </c>
      <c r="D1036" s="6">
        <v>1200</v>
      </c>
      <c r="E1036" s="6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>
        <f>ROUND(E1036/D1036*100,0)</f>
        <v>100</v>
      </c>
      <c r="P1036" s="8">
        <f>IFERROR(ROUND(E1036/L1036,2),"No donations")</f>
        <v>31.58</v>
      </c>
      <c r="Q1036" s="10" t="s">
        <v>8315</v>
      </c>
      <c r="R1036" t="s">
        <v>8316</v>
      </c>
      <c r="S1036" s="14">
        <f>(((J1036/60)/60)/24)+DATE(1970,1,1)</f>
        <v>41822.90488425926</v>
      </c>
      <c r="T1036" s="14">
        <f>(((I1036/60)/60)/24)+DATE(1970,1,1)</f>
        <v>41844.291666666664</v>
      </c>
      <c r="U1036">
        <f xml:space="preserve"> YEAR(S1036)</f>
        <v>2014</v>
      </c>
    </row>
    <row r="1037" spans="1:21" ht="48" x14ac:dyDescent="0.2">
      <c r="A1037">
        <v>3783</v>
      </c>
      <c r="B1037" s="3" t="s">
        <v>3780</v>
      </c>
      <c r="C1037" s="3" t="s">
        <v>7893</v>
      </c>
      <c r="D1037" s="6">
        <v>1200</v>
      </c>
      <c r="E1037" s="6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>
        <f>ROUND(E1037/D1037*100,0)</f>
        <v>129</v>
      </c>
      <c r="P1037" s="8">
        <f>IFERROR(ROUND(E1037/L1037,2),"No donations")</f>
        <v>64.459999999999994</v>
      </c>
      <c r="Q1037" s="10" t="s">
        <v>8315</v>
      </c>
      <c r="R1037" t="s">
        <v>8357</v>
      </c>
      <c r="S1037" s="14">
        <f>(((J1037/60)/60)/24)+DATE(1970,1,1)</f>
        <v>42420.140277777777</v>
      </c>
      <c r="T1037" s="14">
        <f>(((I1037/60)/60)/24)+DATE(1970,1,1)</f>
        <v>42444.666666666672</v>
      </c>
      <c r="U1037">
        <f xml:space="preserve"> YEAR(S1037)</f>
        <v>2016</v>
      </c>
    </row>
    <row r="1038" spans="1:21" ht="48" x14ac:dyDescent="0.2">
      <c r="A1038">
        <v>3832</v>
      </c>
      <c r="B1038" s="3" t="s">
        <v>3829</v>
      </c>
      <c r="C1038" s="3" t="s">
        <v>7941</v>
      </c>
      <c r="D1038" s="6">
        <v>1200</v>
      </c>
      <c r="E1038" s="6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>
        <f>ROUND(E1038/D1038*100,0)</f>
        <v>105</v>
      </c>
      <c r="P1038" s="8">
        <f>IFERROR(ROUND(E1038/L1038,2),"No donations")</f>
        <v>139.56</v>
      </c>
      <c r="Q1038" s="10" t="s">
        <v>8315</v>
      </c>
      <c r="R1038" t="s">
        <v>8316</v>
      </c>
      <c r="S1038" s="14">
        <f>(((J1038/60)/60)/24)+DATE(1970,1,1)</f>
        <v>42375.114988425921</v>
      </c>
      <c r="T1038" s="14">
        <f>(((I1038/60)/60)/24)+DATE(1970,1,1)</f>
        <v>42420.114988425921</v>
      </c>
      <c r="U1038">
        <f xml:space="preserve"> YEAR(S1038)</f>
        <v>2016</v>
      </c>
    </row>
    <row r="1039" spans="1:21" ht="48" x14ac:dyDescent="0.2">
      <c r="A1039">
        <v>3833</v>
      </c>
      <c r="B1039" s="3" t="s">
        <v>3830</v>
      </c>
      <c r="C1039" s="3" t="s">
        <v>7942</v>
      </c>
      <c r="D1039" s="6">
        <v>1200</v>
      </c>
      <c r="E1039" s="6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>
        <f>ROUND(E1039/D1039*100,0)</f>
        <v>117</v>
      </c>
      <c r="P1039" s="8">
        <f>IFERROR(ROUND(E1039/L1039,2),"No donations")</f>
        <v>70</v>
      </c>
      <c r="Q1039" s="10" t="s">
        <v>8315</v>
      </c>
      <c r="R1039" t="s">
        <v>8316</v>
      </c>
      <c r="S1039" s="14">
        <f>(((J1039/60)/60)/24)+DATE(1970,1,1)</f>
        <v>41963.872361111105</v>
      </c>
      <c r="T1039" s="14">
        <f>(((I1039/60)/60)/24)+DATE(1970,1,1)</f>
        <v>41974.797916666663</v>
      </c>
      <c r="U1039">
        <f xml:space="preserve"> YEAR(S1039)</f>
        <v>2014</v>
      </c>
    </row>
    <row r="1040" spans="1:21" ht="48" x14ac:dyDescent="0.2">
      <c r="A1040">
        <v>26</v>
      </c>
      <c r="B1040" s="3" t="s">
        <v>28</v>
      </c>
      <c r="C1040" s="3" t="s">
        <v>4137</v>
      </c>
      <c r="D1040" s="6">
        <v>1250</v>
      </c>
      <c r="E1040" s="6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>
        <f>ROUND(E1040/D1040*100,0)</f>
        <v>155</v>
      </c>
      <c r="P1040" s="8">
        <f>IFERROR(ROUND(E1040/L1040,2),"No donations")</f>
        <v>102.11</v>
      </c>
      <c r="Q1040" s="10" t="s">
        <v>8308</v>
      </c>
      <c r="R1040" t="s">
        <v>8309</v>
      </c>
      <c r="S1040" s="14">
        <f>(((J1040/60)/60)/24)+DATE(1970,1,1)</f>
        <v>41828.515555555554</v>
      </c>
      <c r="T1040" s="14">
        <f>(((I1040/60)/60)/24)+DATE(1970,1,1)</f>
        <v>41868.515555555554</v>
      </c>
      <c r="U1040">
        <f xml:space="preserve"> YEAR(S1040)</f>
        <v>2014</v>
      </c>
    </row>
    <row r="1041" spans="1:21" ht="32" x14ac:dyDescent="0.2">
      <c r="A1041">
        <v>2558</v>
      </c>
      <c r="B1041" s="3" t="s">
        <v>2558</v>
      </c>
      <c r="C1041" s="3" t="s">
        <v>6668</v>
      </c>
      <c r="D1041" s="6">
        <v>1250</v>
      </c>
      <c r="E1041" s="6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>
        <f>ROUND(E1041/D1041*100,0)</f>
        <v>109</v>
      </c>
      <c r="P1041" s="8">
        <f>IFERROR(ROUND(E1041/L1041,2),"No donations")</f>
        <v>75.61</v>
      </c>
      <c r="Q1041" s="10" t="s">
        <v>8323</v>
      </c>
      <c r="R1041" t="s">
        <v>8352</v>
      </c>
      <c r="S1041" s="14">
        <f>(((J1041/60)/60)/24)+DATE(1970,1,1)</f>
        <v>42093.860023148154</v>
      </c>
      <c r="T1041" s="14">
        <f>(((I1041/60)/60)/24)+DATE(1970,1,1)</f>
        <v>42125.582638888889</v>
      </c>
      <c r="U1041">
        <f xml:space="preserve"> YEAR(S1041)</f>
        <v>2015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8">
        <f>IFERROR(ROUND(E1042/L1042,2),"No donations")</f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 xml:space="preserve"> YEAR(S1042)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8" t="str">
        <f>IFERROR(ROUND(E1043/L1043,2),"No donations")</f>
        <v>No donations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 xml:space="preserve"> YEAR(S1043)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8">
        <f>IFERROR(ROUND(E1044/L1044,2),"No donations")</f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 xml:space="preserve"> YEAR(S1044)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8">
        <f>IFERROR(ROUND(E1045/L1045,2),"No donations")</f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 xml:space="preserve"> YEAR(S1045)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8">
        <f>IFERROR(ROUND(E1046/L1046,2),"No donations")</f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 xml:space="preserve"> 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8">
        <f>IFERROR(ROUND(E1047/L1047,2),"No donations")</f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 xml:space="preserve"> YEAR(S1047)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8" t="str">
        <f>IFERROR(ROUND(E1048/L1048,2),"No donations")</f>
        <v>No donations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 xml:space="preserve"> YEAR(S1048)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8">
        <f>IFERROR(ROUND(E1049/L1049,2),"No donations")</f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 xml:space="preserve"> YEAR(S1049)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8">
        <f>IFERROR(ROUND(E1050/L1050,2),"No donations")</f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 xml:space="preserve"> YEAR(S1050)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8" t="str">
        <f>IFERROR(ROUND(E1051/L1051,2),"No donations")</f>
        <v>No donations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 xml:space="preserve"> YEAR(S1051)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8" t="str">
        <f>IFERROR(ROUND(E1052/L1052,2),"No donations")</f>
        <v>No donations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 xml:space="preserve"> YEAR(S1052)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8" t="str">
        <f>IFERROR(ROUND(E1053/L1053,2),"No donations")</f>
        <v>No donations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 xml:space="preserve"> YEAR(S1053)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8" t="str">
        <f>IFERROR(ROUND(E1054/L1054,2),"No donations")</f>
        <v>No donations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 xml:space="preserve"> YEAR(S1054)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8">
        <f>IFERROR(ROUND(E1055/L1055,2),"No donations")</f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 xml:space="preserve"> YEAR(S1055)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8" t="str">
        <f>IFERROR(ROUND(E1056/L1056,2),"No donations")</f>
        <v>No donations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 xml:space="preserve"> 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8" t="str">
        <f>IFERROR(ROUND(E1057/L1057,2),"No donations")</f>
        <v>No donations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 xml:space="preserve"> YEAR(S1057)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8" t="str">
        <f>IFERROR(ROUND(E1058/L1058,2),"No donations")</f>
        <v>No donations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 xml:space="preserve"> YEAR(S1058)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8" t="str">
        <f>IFERROR(ROUND(E1059/L1059,2),"No donations")</f>
        <v>No donations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 xml:space="preserve"> YEAR(S1059)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8" t="str">
        <f>IFERROR(ROUND(E1060/L1060,2),"No donations")</f>
        <v>No donations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 xml:space="preserve"> 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8" t="str">
        <f>IFERROR(ROUND(E1061/L1061,2),"No donations")</f>
        <v>No donations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 xml:space="preserve"> YEAR(S1061)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8">
        <f>IFERROR(ROUND(E1062/L1062,2),"No donations")</f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 xml:space="preserve"> 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8" t="str">
        <f>IFERROR(ROUND(E1063/L1063,2),"No donations")</f>
        <v>No donations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 xml:space="preserve"> YEAR(S1063)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8">
        <f>IFERROR(ROUND(E1064/L1064,2),"No donations")</f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 xml:space="preserve"> YEAR(S1064)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8" t="str">
        <f>IFERROR(ROUND(E1065/L1065,2),"No donations")</f>
        <v>No donations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 xml:space="preserve"> 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8">
        <f>IFERROR(ROUND(E1066/L1066,2),"No donations")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 xml:space="preserve"> 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8">
        <f>IFERROR(ROUND(E1067/L1067,2),"No donations")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 xml:space="preserve"> 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8">
        <f>IFERROR(ROUND(E1068/L1068,2),"No donations")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 xml:space="preserve"> 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8">
        <f>IFERROR(ROUND(E1069/L1069,2),"No donations")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 xml:space="preserve"> 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8">
        <f>IFERROR(ROUND(E1070/L1070,2),"No donations")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 xml:space="preserve"> 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8">
        <f>IFERROR(ROUND(E1071/L1071,2),"No donations")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 xml:space="preserve"> 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8">
        <f>IFERROR(ROUND(E1072/L1072,2),"No donations")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 xml:space="preserve"> 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8" t="str">
        <f>IFERROR(ROUND(E1073/L1073,2),"No donations")</f>
        <v>No donations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 xml:space="preserve"> 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8">
        <f>IFERROR(ROUND(E1074/L1074,2),"No donations")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 xml:space="preserve"> 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8">
        <f>IFERROR(ROUND(E1075/L1075,2),"No donations")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 xml:space="preserve"> 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8">
        <f>IFERROR(ROUND(E1076/L1076,2),"No donations")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 xml:space="preserve"> 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8">
        <f>IFERROR(ROUND(E1077/L1077,2),"No donations")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 xml:space="preserve"> 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8">
        <f>IFERROR(ROUND(E1078/L1078,2),"No donations")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 xml:space="preserve"> 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8">
        <f>IFERROR(ROUND(E1079/L1079,2),"No donations")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 xml:space="preserve"> 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8">
        <f>IFERROR(ROUND(E1080/L1080,2),"No donations")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 xml:space="preserve"> 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8">
        <f>IFERROR(ROUND(E1081/L1081,2),"No donations")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 xml:space="preserve"> 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8">
        <f>IFERROR(ROUND(E1082/L1082,2),"No donations")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 xml:space="preserve"> 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8">
        <f>IFERROR(ROUND(E1083/L1083,2),"No donations")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 xml:space="preserve"> 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8">
        <f>IFERROR(ROUND(E1084/L1084,2),"No donations")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 xml:space="preserve"> 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8">
        <f>IFERROR(ROUND(E1085/L1085,2),"No donations")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 xml:space="preserve"> 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8" t="str">
        <f>IFERROR(ROUND(E1086/L1086,2),"No donations")</f>
        <v>No donations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 xml:space="preserve"> 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8">
        <f>IFERROR(ROUND(E1087/L1087,2),"No donations")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 xml:space="preserve"> 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8">
        <f>IFERROR(ROUND(E1088/L1088,2),"No donations")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 xml:space="preserve"> 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8" t="str">
        <f>IFERROR(ROUND(E1089/L1089,2),"No donations")</f>
        <v>No donations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 xml:space="preserve"> 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8">
        <f>IFERROR(ROUND(E1090/L1090,2),"No donations")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 xml:space="preserve"> 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8">
        <f>IFERROR(ROUND(E1091/L1091,2),"No donations")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 xml:space="preserve"> 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8">
        <f>IFERROR(ROUND(E1092/L1092,2),"No donations")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 xml:space="preserve"> 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8">
        <f>IFERROR(ROUND(E1093/L1093,2),"No donations")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 xml:space="preserve"> 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8">
        <f>IFERROR(ROUND(E1094/L1094,2),"No donations")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 xml:space="preserve"> 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8">
        <f>IFERROR(ROUND(E1095/L1095,2),"No donations")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 xml:space="preserve"> 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8">
        <f>IFERROR(ROUND(E1096/L1096,2),"No donations")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 xml:space="preserve"> 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8">
        <f>IFERROR(ROUND(E1097/L1097,2),"No donations")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 xml:space="preserve"> 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8">
        <f>IFERROR(ROUND(E1098/L1098,2),"No donations")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 xml:space="preserve"> 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8">
        <f>IFERROR(ROUND(E1099/L1099,2),"No donations")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 xml:space="preserve"> 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8">
        <f>IFERROR(ROUND(E1100/L1100,2),"No donations")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 xml:space="preserve"> 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8">
        <f>IFERROR(ROUND(E1101/L1101,2),"No donations")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 xml:space="preserve"> 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8">
        <f>IFERROR(ROUND(E1102/L1102,2),"No donations")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 xml:space="preserve"> 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8">
        <f>IFERROR(ROUND(E1103/L1103,2),"No donations")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 xml:space="preserve"> 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8">
        <f>IFERROR(ROUND(E1104/L1104,2),"No donations")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 xml:space="preserve"> 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8">
        <f>IFERROR(ROUND(E1105/L1105,2),"No donations")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 xml:space="preserve"> 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8">
        <f>IFERROR(ROUND(E1106/L1106,2),"No donations")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 xml:space="preserve"> 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8">
        <f>IFERROR(ROUND(E1107/L1107,2),"No donations")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 xml:space="preserve"> 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8">
        <f>IFERROR(ROUND(E1108/L1108,2),"No donations")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 xml:space="preserve"> 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8" t="str">
        <f>IFERROR(ROUND(E1109/L1109,2),"No donations")</f>
        <v>No donations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 xml:space="preserve"> 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8">
        <f>IFERROR(ROUND(E1110/L1110,2),"No donations")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 xml:space="preserve"> 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8">
        <f>IFERROR(ROUND(E1111/L1111,2),"No donations")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 xml:space="preserve"> 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8">
        <f>IFERROR(ROUND(E1112/L1112,2),"No donations")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 xml:space="preserve"> 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8">
        <f>IFERROR(ROUND(E1113/L1113,2),"No donations")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 xml:space="preserve"> 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8">
        <f>IFERROR(ROUND(E1114/L1114,2),"No donations")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 xml:space="preserve"> 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8">
        <f>IFERROR(ROUND(E1115/L1115,2),"No donations")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 xml:space="preserve"> 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8">
        <f>IFERROR(ROUND(E1116/L1116,2),"No donations")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 xml:space="preserve"> 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8">
        <f>IFERROR(ROUND(E1117/L1117,2),"No donations")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 xml:space="preserve"> 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8">
        <f>IFERROR(ROUND(E1118/L1118,2),"No donations")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 xml:space="preserve"> 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8">
        <f>IFERROR(ROUND(E1119/L1119,2),"No donations")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 xml:space="preserve"> 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8">
        <f>IFERROR(ROUND(E1120/L1120,2),"No donations")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 xml:space="preserve"> 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8">
        <f>IFERROR(ROUND(E1121/L1121,2),"No donations")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 xml:space="preserve"> 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8" t="str">
        <f>IFERROR(ROUND(E1122/L1122,2),"No donations")</f>
        <v>No donations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 xml:space="preserve"> 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8">
        <f>IFERROR(ROUND(E1123/L1123,2),"No donations")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 xml:space="preserve"> 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8" t="str">
        <f>IFERROR(ROUND(E1124/L1124,2),"No donations")</f>
        <v>No donations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 xml:space="preserve"> 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8">
        <f>IFERROR(ROUND(E1125/L1125,2),"No donations")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 xml:space="preserve"> 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8">
        <f>IFERROR(ROUND(E1126/L1126,2),"No donations")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 xml:space="preserve"> 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8" t="str">
        <f>IFERROR(ROUND(E1127/L1127,2),"No donations")</f>
        <v>No donations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 xml:space="preserve"> 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8">
        <f>IFERROR(ROUND(E1128/L1128,2),"No donations")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 xml:space="preserve"> 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8">
        <f>IFERROR(ROUND(E1129/L1129,2),"No donations")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 xml:space="preserve"> 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8">
        <f>IFERROR(ROUND(E1130/L1130,2),"No donations")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 xml:space="preserve"> 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8">
        <f>IFERROR(ROUND(E1131/L1131,2),"No donations")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 xml:space="preserve"> 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8">
        <f>IFERROR(ROUND(E1132/L1132,2),"No donations")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 xml:space="preserve"> 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8" t="str">
        <f>IFERROR(ROUND(E1133/L1133,2),"No donations")</f>
        <v>No donations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 xml:space="preserve"> 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8">
        <f>IFERROR(ROUND(E1134/L1134,2),"No donations")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 xml:space="preserve"> 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8">
        <f>IFERROR(ROUND(E1135/L1135,2),"No donations")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 xml:space="preserve"> 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8">
        <f>IFERROR(ROUND(E1136/L1136,2),"No donations")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 xml:space="preserve"> 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8">
        <f>IFERROR(ROUND(E1137/L1137,2),"No donations")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 xml:space="preserve"> 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8">
        <f>IFERROR(ROUND(E1138/L1138,2),"No donations")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 xml:space="preserve"> 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8">
        <f>IFERROR(ROUND(E1139/L1139,2),"No donations")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 xml:space="preserve"> 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8">
        <f>IFERROR(ROUND(E1140/L1140,2),"No donations")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 xml:space="preserve"> 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8">
        <f>IFERROR(ROUND(E1141/L1141,2),"No donations")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 xml:space="preserve"> 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8" t="str">
        <f>IFERROR(ROUND(E1142/L1142,2),"No donations")</f>
        <v>No donations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 xml:space="preserve"> 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8" t="str">
        <f>IFERROR(ROUND(E1143/L1143,2),"No donations")</f>
        <v>No donations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 xml:space="preserve"> 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8" t="str">
        <f>IFERROR(ROUND(E1144/L1144,2),"No donations")</f>
        <v>No donations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 xml:space="preserve"> 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8">
        <f>IFERROR(ROUND(E1145/L1145,2),"No donations")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 xml:space="preserve"> 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8" t="str">
        <f>IFERROR(ROUND(E1146/L1146,2),"No donations")</f>
        <v>No donations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 xml:space="preserve"> 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8">
        <f>IFERROR(ROUND(E1147/L1147,2),"No donations")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 xml:space="preserve"> 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8">
        <f>IFERROR(ROUND(E1148/L1148,2),"No donations")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 xml:space="preserve"> 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8" t="str">
        <f>IFERROR(ROUND(E1149/L1149,2),"No donations")</f>
        <v>No donations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 xml:space="preserve"> 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8">
        <f>IFERROR(ROUND(E1150/L1150,2),"No donations")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 xml:space="preserve"> 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8">
        <f>IFERROR(ROUND(E1151/L1151,2),"No donations")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 xml:space="preserve"> 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8">
        <f>IFERROR(ROUND(E1152/L1152,2),"No donations")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 xml:space="preserve"> 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8" t="str">
        <f>IFERROR(ROUND(E1153/L1153,2),"No donations")</f>
        <v>No donations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 xml:space="preserve"> 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8">
        <f>IFERROR(ROUND(E1154/L1154,2),"No donations")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 xml:space="preserve"> 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8">
        <f>IFERROR(ROUND(E1155/L1155,2),"No donations")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 xml:space="preserve"> 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8">
        <f>IFERROR(ROUND(E1156/L1156,2),"No donations")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 xml:space="preserve"> 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8">
        <f>IFERROR(ROUND(E1157/L1157,2),"No donations")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 xml:space="preserve"> 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8" t="str">
        <f>IFERROR(ROUND(E1158/L1158,2),"No donations")</f>
        <v>No donations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 xml:space="preserve"> 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8">
        <f>IFERROR(ROUND(E1159/L1159,2),"No donations")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 xml:space="preserve"> 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8">
        <f>IFERROR(ROUND(E1160/L1160,2),"No donations")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 xml:space="preserve"> 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8" t="str">
        <f>IFERROR(ROUND(E1161/L1161,2),"No donations")</f>
        <v>No donations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 xml:space="preserve"> 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8">
        <f>IFERROR(ROUND(E1162/L1162,2),"No donations")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 xml:space="preserve"> 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8" t="str">
        <f>IFERROR(ROUND(E1163/L1163,2),"No donations")</f>
        <v>No donations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 xml:space="preserve"> 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8">
        <f>IFERROR(ROUND(E1164/L1164,2),"No donations")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 xml:space="preserve"> 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8" t="str">
        <f>IFERROR(ROUND(E1165/L1165,2),"No donations")</f>
        <v>No donations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 xml:space="preserve"> 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8" t="str">
        <f>IFERROR(ROUND(E1166/L1166,2),"No donations")</f>
        <v>No donations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 xml:space="preserve"> 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8">
        <f>IFERROR(ROUND(E1167/L1167,2),"No donations")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 xml:space="preserve"> 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8">
        <f>IFERROR(ROUND(E1168/L1168,2),"No donations")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 xml:space="preserve"> 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8">
        <f>IFERROR(ROUND(E1169/L1169,2),"No donations")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 xml:space="preserve"> 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8">
        <f>IFERROR(ROUND(E1170/L1170,2),"No donations")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 xml:space="preserve"> 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8">
        <f>IFERROR(ROUND(E1171/L1171,2),"No donations")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 xml:space="preserve"> 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8">
        <f>IFERROR(ROUND(E1172/L1172,2),"No donations")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 xml:space="preserve"> 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8">
        <f>IFERROR(ROUND(E1173/L1173,2),"No donations")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 xml:space="preserve"> 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8" t="str">
        <f>IFERROR(ROUND(E1174/L1174,2),"No donations")</f>
        <v>No donations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 xml:space="preserve"> 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8">
        <f>IFERROR(ROUND(E1175/L1175,2),"No donations")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 xml:space="preserve"> 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8">
        <f>IFERROR(ROUND(E1176/L1176,2),"No donations")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 xml:space="preserve"> 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8">
        <f>IFERROR(ROUND(E1177/L1177,2),"No donations")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 xml:space="preserve"> 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8">
        <f>IFERROR(ROUND(E1178/L1178,2),"No donations")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 xml:space="preserve"> 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8" t="str">
        <f>IFERROR(ROUND(E1179/L1179,2),"No donations")</f>
        <v>No donations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 xml:space="preserve"> 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8">
        <f>IFERROR(ROUND(E1180/L1180,2),"No donations")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 xml:space="preserve"> 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8">
        <f>IFERROR(ROUND(E1181/L1181,2),"No donations")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 xml:space="preserve"> 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8">
        <f>IFERROR(ROUND(E1182/L1182,2),"No donations")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 xml:space="preserve"> 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8">
        <f>IFERROR(ROUND(E1183/L1183,2),"No donations")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 xml:space="preserve"> 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8">
        <f>IFERROR(ROUND(E1184/L1184,2),"No donations")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 xml:space="preserve"> 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8">
        <f>IFERROR(ROUND(E1185/L1185,2),"No donations")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 xml:space="preserve"> YEAR(S1185)</f>
        <v>2016</v>
      </c>
    </row>
    <row r="1186" spans="1:21" ht="32" x14ac:dyDescent="0.2">
      <c r="A1186">
        <v>2781</v>
      </c>
      <c r="B1186" s="3" t="s">
        <v>2781</v>
      </c>
      <c r="C1186" s="3" t="s">
        <v>6891</v>
      </c>
      <c r="D1186" s="6">
        <v>1250</v>
      </c>
      <c r="E1186" s="6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>
        <f>ROUND(E1186/D1186*100,0)</f>
        <v>105</v>
      </c>
      <c r="P1186" s="8">
        <f>IFERROR(ROUND(E1186/L1186,2),"No donations")</f>
        <v>47</v>
      </c>
      <c r="Q1186" s="10" t="s">
        <v>8315</v>
      </c>
      <c r="R1186" t="s">
        <v>8316</v>
      </c>
      <c r="S1186" s="14">
        <f>(((J1186/60)/60)/24)+DATE(1970,1,1)</f>
        <v>42018.94159722222</v>
      </c>
      <c r="T1186" s="14">
        <f>(((I1186/60)/60)/24)+DATE(1970,1,1)</f>
        <v>42047.291666666672</v>
      </c>
      <c r="U1186">
        <f xml:space="preserve"> YEAR(S1186)</f>
        <v>2015</v>
      </c>
    </row>
    <row r="1187" spans="1:21" ht="48" x14ac:dyDescent="0.2">
      <c r="A1187">
        <v>3149</v>
      </c>
      <c r="B1187" s="3" t="s">
        <v>3149</v>
      </c>
      <c r="C1187" s="3" t="s">
        <v>7259</v>
      </c>
      <c r="D1187" s="6">
        <v>1250</v>
      </c>
      <c r="E1187" s="6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>
        <f>ROUND(E1187/D1187*100,0)</f>
        <v>104</v>
      </c>
      <c r="P1187" s="8">
        <f>IFERROR(ROUND(E1187/L1187,2),"No donations")</f>
        <v>52</v>
      </c>
      <c r="Q1187" s="10" t="s">
        <v>8315</v>
      </c>
      <c r="R1187" t="s">
        <v>8316</v>
      </c>
      <c r="S1187" s="14">
        <f>(((J1187/60)/60)/24)+DATE(1970,1,1)</f>
        <v>41226.017361111109</v>
      </c>
      <c r="T1187" s="14">
        <f>(((I1187/60)/60)/24)+DATE(1970,1,1)</f>
        <v>41250.083333333336</v>
      </c>
      <c r="U1187">
        <f xml:space="preserve"> YEAR(S1187)</f>
        <v>2012</v>
      </c>
    </row>
    <row r="1188" spans="1:21" ht="32" x14ac:dyDescent="0.2">
      <c r="A1188">
        <v>3613</v>
      </c>
      <c r="B1188" s="3" t="s">
        <v>3612</v>
      </c>
      <c r="C1188" s="3" t="s">
        <v>7723</v>
      </c>
      <c r="D1188" s="6">
        <v>1250</v>
      </c>
      <c r="E1188" s="6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>
        <f>ROUND(E1188/D1188*100,0)</f>
        <v>100</v>
      </c>
      <c r="P1188" s="8">
        <f>IFERROR(ROUND(E1188/L1188,2),"No donations")</f>
        <v>62.5</v>
      </c>
      <c r="Q1188" s="10" t="s">
        <v>8315</v>
      </c>
      <c r="R1188" t="s">
        <v>8316</v>
      </c>
      <c r="S1188" s="14">
        <f>(((J1188/60)/60)/24)+DATE(1970,1,1)</f>
        <v>41788.58997685185</v>
      </c>
      <c r="T1188" s="14">
        <f>(((I1188/60)/60)/24)+DATE(1970,1,1)</f>
        <v>41818.58997685185</v>
      </c>
      <c r="U1188">
        <f xml:space="preserve"> YEAR(S1188)</f>
        <v>2014</v>
      </c>
    </row>
    <row r="1189" spans="1:21" ht="48" x14ac:dyDescent="0.2">
      <c r="A1189">
        <v>3762</v>
      </c>
      <c r="B1189" s="3" t="s">
        <v>3759</v>
      </c>
      <c r="C1189" s="3" t="s">
        <v>7872</v>
      </c>
      <c r="D1189" s="6">
        <v>1250</v>
      </c>
      <c r="E1189" s="6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>
        <f>ROUND(E1189/D1189*100,0)</f>
        <v>106</v>
      </c>
      <c r="P1189" s="8">
        <f>IFERROR(ROUND(E1189/L1189,2),"No donations")</f>
        <v>47.43</v>
      </c>
      <c r="Q1189" s="10" t="s">
        <v>8315</v>
      </c>
      <c r="R1189" t="s">
        <v>8357</v>
      </c>
      <c r="S1189" s="14">
        <f>(((J1189/60)/60)/24)+DATE(1970,1,1)</f>
        <v>42193.813530092593</v>
      </c>
      <c r="T1189" s="14">
        <f>(((I1189/60)/60)/24)+DATE(1970,1,1)</f>
        <v>42218.813530092593</v>
      </c>
      <c r="U1189">
        <f xml:space="preserve"> YEAR(S1189)</f>
        <v>2015</v>
      </c>
    </row>
    <row r="1190" spans="1:21" ht="48" x14ac:dyDescent="0.2">
      <c r="A1190">
        <v>79</v>
      </c>
      <c r="B1190" s="3" t="s">
        <v>81</v>
      </c>
      <c r="C1190" s="3" t="s">
        <v>4190</v>
      </c>
      <c r="D1190" s="6">
        <v>1300</v>
      </c>
      <c r="E1190" s="6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>
        <f>ROUND(E1190/D1190*100,0)</f>
        <v>127</v>
      </c>
      <c r="P1190" s="8">
        <f>IFERROR(ROUND(E1190/L1190,2),"No donations")</f>
        <v>40.270000000000003</v>
      </c>
      <c r="Q1190" s="10" t="s">
        <v>8308</v>
      </c>
      <c r="R1190" t="s">
        <v>8310</v>
      </c>
      <c r="S1190" s="14">
        <f>(((J1190/60)/60)/24)+DATE(1970,1,1)</f>
        <v>41724.776539351849</v>
      </c>
      <c r="T1190" s="14">
        <f>(((I1190/60)/60)/24)+DATE(1970,1,1)</f>
        <v>41754.776539351849</v>
      </c>
      <c r="U1190">
        <f xml:space="preserve"> YEAR(S1190)</f>
        <v>2014</v>
      </c>
    </row>
    <row r="1191" spans="1:21" ht="32" x14ac:dyDescent="0.2">
      <c r="A1191">
        <v>103</v>
      </c>
      <c r="B1191" s="3" t="s">
        <v>105</v>
      </c>
      <c r="C1191" s="3" t="s">
        <v>4214</v>
      </c>
      <c r="D1191" s="6">
        <v>1300</v>
      </c>
      <c r="E1191" s="6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>
        <f>ROUND(E1191/D1191*100,0)</f>
        <v>105</v>
      </c>
      <c r="P1191" s="8">
        <f>IFERROR(ROUND(E1191/L1191,2),"No donations")</f>
        <v>27.9</v>
      </c>
      <c r="Q1191" s="10" t="s">
        <v>8308</v>
      </c>
      <c r="R1191" t="s">
        <v>8310</v>
      </c>
      <c r="S1191" s="14">
        <f>(((J1191/60)/60)/24)+DATE(1970,1,1)</f>
        <v>41682.805902777778</v>
      </c>
      <c r="T1191" s="14">
        <f>(((I1191/60)/60)/24)+DATE(1970,1,1)</f>
        <v>41705.805902777778</v>
      </c>
      <c r="U1191">
        <f xml:space="preserve"> YEAR(S1191)</f>
        <v>2014</v>
      </c>
    </row>
    <row r="1192" spans="1:21" ht="48" x14ac:dyDescent="0.2">
      <c r="A1192">
        <v>110</v>
      </c>
      <c r="B1192" s="3" t="s">
        <v>112</v>
      </c>
      <c r="C1192" s="3" t="s">
        <v>4221</v>
      </c>
      <c r="D1192" s="6">
        <v>1300</v>
      </c>
      <c r="E1192" s="6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>
        <f>ROUND(E1192/D1192*100,0)</f>
        <v>131</v>
      </c>
      <c r="P1192" s="8">
        <f>IFERROR(ROUND(E1192/L1192,2),"No donations")</f>
        <v>65.38</v>
      </c>
      <c r="Q1192" s="10" t="s">
        <v>8308</v>
      </c>
      <c r="R1192" t="s">
        <v>8310</v>
      </c>
      <c r="S1192" s="14">
        <f>(((J1192/60)/60)/24)+DATE(1970,1,1)</f>
        <v>41557.949687500004</v>
      </c>
      <c r="T1192" s="14">
        <f>(((I1192/60)/60)/24)+DATE(1970,1,1)</f>
        <v>41592.249305555553</v>
      </c>
      <c r="U1192">
        <f xml:space="preserve"> YEAR(S1192)</f>
        <v>2013</v>
      </c>
    </row>
    <row r="1193" spans="1:21" ht="48" x14ac:dyDescent="0.2">
      <c r="A1193">
        <v>828</v>
      </c>
      <c r="B1193" s="3" t="s">
        <v>829</v>
      </c>
      <c r="C1193" s="3" t="s">
        <v>4938</v>
      </c>
      <c r="D1193" s="6">
        <v>1300</v>
      </c>
      <c r="E1193" s="6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>
        <f>ROUND(E1193/D1193*100,0)</f>
        <v>107</v>
      </c>
      <c r="P1193" s="8">
        <f>IFERROR(ROUND(E1193/L1193,2),"No donations")</f>
        <v>36.61</v>
      </c>
      <c r="Q1193" s="10" t="s">
        <v>8323</v>
      </c>
      <c r="R1193" t="s">
        <v>8324</v>
      </c>
      <c r="S1193" s="14">
        <f>(((J1193/60)/60)/24)+DATE(1970,1,1)</f>
        <v>41073.050717592596</v>
      </c>
      <c r="T1193" s="14">
        <f>(((I1193/60)/60)/24)+DATE(1970,1,1)</f>
        <v>41085.683333333334</v>
      </c>
      <c r="U1193">
        <f xml:space="preserve"> YEAR(S1193)</f>
        <v>2012</v>
      </c>
    </row>
    <row r="1194" spans="1:21" ht="48" x14ac:dyDescent="0.2">
      <c r="A1194">
        <v>1377</v>
      </c>
      <c r="B1194" s="3" t="s">
        <v>1378</v>
      </c>
      <c r="C1194" s="3" t="s">
        <v>5487</v>
      </c>
      <c r="D1194" s="6">
        <v>1300</v>
      </c>
      <c r="E1194" s="6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>
        <f>ROUND(E1194/D1194*100,0)</f>
        <v>116</v>
      </c>
      <c r="P1194" s="8">
        <f>IFERROR(ROUND(E1194/L1194,2),"No donations")</f>
        <v>48.71</v>
      </c>
      <c r="Q1194" s="10" t="s">
        <v>8323</v>
      </c>
      <c r="R1194" t="s">
        <v>8324</v>
      </c>
      <c r="S1194" s="14">
        <f>(((J1194/60)/60)/24)+DATE(1970,1,1)</f>
        <v>42747.219560185185</v>
      </c>
      <c r="T1194" s="14">
        <f>(((I1194/60)/60)/24)+DATE(1970,1,1)</f>
        <v>42769.174305555556</v>
      </c>
      <c r="U1194">
        <f xml:space="preserve"> YEAR(S1194)</f>
        <v>2017</v>
      </c>
    </row>
    <row r="1195" spans="1:21" ht="48" x14ac:dyDescent="0.2">
      <c r="A1195">
        <v>1851</v>
      </c>
      <c r="B1195" s="3" t="s">
        <v>1852</v>
      </c>
      <c r="C1195" s="3" t="s">
        <v>5961</v>
      </c>
      <c r="D1195" s="6">
        <v>1300</v>
      </c>
      <c r="E1195" s="6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>
        <f>ROUND(E1195/D1195*100,0)</f>
        <v>100</v>
      </c>
      <c r="P1195" s="8">
        <f>IFERROR(ROUND(E1195/L1195,2),"No donations")</f>
        <v>50.04</v>
      </c>
      <c r="Q1195" s="10" t="s">
        <v>8323</v>
      </c>
      <c r="R1195" t="s">
        <v>8324</v>
      </c>
      <c r="S1195" s="14">
        <f>(((J1195/60)/60)/24)+DATE(1970,1,1)</f>
        <v>41827.906689814816</v>
      </c>
      <c r="T1195" s="14">
        <f>(((I1195/60)/60)/24)+DATE(1970,1,1)</f>
        <v>41848.041666666664</v>
      </c>
      <c r="U1195">
        <f xml:space="preserve"> YEAR(S1195)</f>
        <v>2014</v>
      </c>
    </row>
    <row r="1196" spans="1:21" ht="32" x14ac:dyDescent="0.2">
      <c r="A1196">
        <v>3710</v>
      </c>
      <c r="B1196" s="3" t="s">
        <v>3707</v>
      </c>
      <c r="C1196" s="3" t="s">
        <v>7820</v>
      </c>
      <c r="D1196" s="6">
        <v>1300</v>
      </c>
      <c r="E1196" s="6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>
        <f>ROUND(E1196/D1196*100,0)</f>
        <v>141</v>
      </c>
      <c r="P1196" s="8">
        <f>IFERROR(ROUND(E1196/L1196,2),"No donations")</f>
        <v>67.959999999999994</v>
      </c>
      <c r="Q1196" s="10" t="s">
        <v>8315</v>
      </c>
      <c r="R1196" t="s">
        <v>8316</v>
      </c>
      <c r="S1196" s="14">
        <f>(((J1196/60)/60)/24)+DATE(1970,1,1)</f>
        <v>42072.576249999998</v>
      </c>
      <c r="T1196" s="14">
        <f>(((I1196/60)/60)/24)+DATE(1970,1,1)</f>
        <v>42097.576249999998</v>
      </c>
      <c r="U1196">
        <f xml:space="preserve"> YEAR(S1196)</f>
        <v>2015</v>
      </c>
    </row>
    <row r="1197" spans="1:21" ht="48" x14ac:dyDescent="0.2">
      <c r="A1197">
        <v>1033</v>
      </c>
      <c r="B1197" s="3" t="s">
        <v>1034</v>
      </c>
      <c r="C1197" s="3" t="s">
        <v>5143</v>
      </c>
      <c r="D1197" s="6">
        <v>1328</v>
      </c>
      <c r="E1197" s="6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>
        <f>ROUND(E1197/D1197*100,0)</f>
        <v>103</v>
      </c>
      <c r="P1197" s="8">
        <f>IFERROR(ROUND(E1197/L1197,2),"No donations")</f>
        <v>50.59</v>
      </c>
      <c r="Q1197" s="10" t="s">
        <v>8323</v>
      </c>
      <c r="R1197" t="s">
        <v>8328</v>
      </c>
      <c r="S1197" s="14">
        <f>(((J1197/60)/60)/24)+DATE(1970,1,1)</f>
        <v>42688.732407407413</v>
      </c>
      <c r="T1197" s="14">
        <f>(((I1197/60)/60)/24)+DATE(1970,1,1)</f>
        <v>42716.732407407413</v>
      </c>
      <c r="U1197">
        <f xml:space="preserve"> YEAR(S1197)</f>
        <v>2016</v>
      </c>
    </row>
    <row r="1198" spans="1:21" ht="48" x14ac:dyDescent="0.2">
      <c r="A1198">
        <v>2999</v>
      </c>
      <c r="B1198" s="3" t="s">
        <v>2999</v>
      </c>
      <c r="C1198" s="3" t="s">
        <v>7109</v>
      </c>
      <c r="D1198" s="6">
        <v>1350</v>
      </c>
      <c r="E1198" s="6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>
        <f>ROUND(E1198/D1198*100,0)</f>
        <v>119</v>
      </c>
      <c r="P1198" s="8">
        <f>IFERROR(ROUND(E1198/L1198,2),"No donations")</f>
        <v>80.25</v>
      </c>
      <c r="Q1198" s="10" t="s">
        <v>8315</v>
      </c>
      <c r="R1198" t="s">
        <v>8355</v>
      </c>
      <c r="S1198" s="14">
        <f>(((J1198/60)/60)/24)+DATE(1970,1,1)</f>
        <v>42780.740277777775</v>
      </c>
      <c r="T1198" s="14">
        <f>(((I1198/60)/60)/24)+DATE(1970,1,1)</f>
        <v>42795.083333333328</v>
      </c>
      <c r="U1198">
        <f xml:space="preserve"> YEAR(S1198)</f>
        <v>2017</v>
      </c>
    </row>
    <row r="1199" spans="1:21" ht="48" x14ac:dyDescent="0.2">
      <c r="A1199">
        <v>2043</v>
      </c>
      <c r="B1199" s="3" t="s">
        <v>2044</v>
      </c>
      <c r="C1199" s="3" t="s">
        <v>6153</v>
      </c>
      <c r="D1199" s="6">
        <v>1385</v>
      </c>
      <c r="E1199" s="6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>
        <f>ROUND(E1199/D1199*100,0)</f>
        <v>506</v>
      </c>
      <c r="P1199" s="8">
        <f>IFERROR(ROUND(E1199/L1199,2),"No donations")</f>
        <v>36.33</v>
      </c>
      <c r="Q1199" s="10" t="s">
        <v>8317</v>
      </c>
      <c r="R1199" t="s">
        <v>8347</v>
      </c>
      <c r="S1199" s="14">
        <f>(((J1199/60)/60)/24)+DATE(1970,1,1)</f>
        <v>42661.176817129628</v>
      </c>
      <c r="T1199" s="14">
        <f>(((I1199/60)/60)/24)+DATE(1970,1,1)</f>
        <v>42715.207638888889</v>
      </c>
      <c r="U1199">
        <f xml:space="preserve"> YEAR(S1199)</f>
        <v>2016</v>
      </c>
    </row>
    <row r="1200" spans="1:21" ht="48" x14ac:dyDescent="0.2">
      <c r="A1200">
        <v>3522</v>
      </c>
      <c r="B1200" s="3" t="s">
        <v>3521</v>
      </c>
      <c r="C1200" s="3" t="s">
        <v>7632</v>
      </c>
      <c r="D1200" s="6">
        <v>1395</v>
      </c>
      <c r="E1200" s="6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>
        <f>ROUND(E1200/D1200*100,0)</f>
        <v>100</v>
      </c>
      <c r="P1200" s="8">
        <f>IFERROR(ROUND(E1200/L1200,2),"No donations")</f>
        <v>41.03</v>
      </c>
      <c r="Q1200" s="10" t="s">
        <v>8315</v>
      </c>
      <c r="R1200" t="s">
        <v>8316</v>
      </c>
      <c r="S1200" s="14">
        <f>(((J1200/60)/60)/24)+DATE(1970,1,1)</f>
        <v>42234.789884259255</v>
      </c>
      <c r="T1200" s="14">
        <f>(((I1200/60)/60)/24)+DATE(1970,1,1)</f>
        <v>42262.420833333337</v>
      </c>
      <c r="U1200">
        <f xml:space="preserve"> YEAR(S1200)</f>
        <v>2015</v>
      </c>
    </row>
    <row r="1201" spans="1:21" ht="64" x14ac:dyDescent="0.2">
      <c r="A1201">
        <v>415</v>
      </c>
      <c r="B1201" s="3" t="s">
        <v>416</v>
      </c>
      <c r="C1201" s="3" t="s">
        <v>4525</v>
      </c>
      <c r="D1201" s="6">
        <v>1400</v>
      </c>
      <c r="E1201" s="6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>
        <f>ROUND(E1201/D1201*100,0)</f>
        <v>102</v>
      </c>
      <c r="P1201" s="8">
        <f>IFERROR(ROUND(E1201/L1201,2),"No donations")</f>
        <v>68.099999999999994</v>
      </c>
      <c r="Q1201" s="10" t="s">
        <v>8308</v>
      </c>
      <c r="R1201" t="s">
        <v>8313</v>
      </c>
      <c r="S1201" s="14">
        <f>(((J1201/60)/60)/24)+DATE(1970,1,1)</f>
        <v>41904.851875</v>
      </c>
      <c r="T1201" s="14">
        <f>(((I1201/60)/60)/24)+DATE(1970,1,1)</f>
        <v>41929.5</v>
      </c>
      <c r="U1201">
        <f xml:space="preserve"> YEAR(S1201)</f>
        <v>2014</v>
      </c>
    </row>
    <row r="1202" spans="1:21" ht="48" x14ac:dyDescent="0.2">
      <c r="A1202">
        <v>742</v>
      </c>
      <c r="B1202" s="3" t="s">
        <v>743</v>
      </c>
      <c r="C1202" s="3" t="s">
        <v>4852</v>
      </c>
      <c r="D1202" s="6">
        <v>1400</v>
      </c>
      <c r="E1202" s="6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>
        <f>ROUND(E1202/D1202*100,0)</f>
        <v>111</v>
      </c>
      <c r="P1202" s="8">
        <f>IFERROR(ROUND(E1202/L1202,2),"No donations")</f>
        <v>67.39</v>
      </c>
      <c r="Q1202" s="10" t="s">
        <v>8320</v>
      </c>
      <c r="R1202" t="s">
        <v>8321</v>
      </c>
      <c r="S1202" s="14">
        <f>(((J1202/60)/60)/24)+DATE(1970,1,1)</f>
        <v>41689.917962962965</v>
      </c>
      <c r="T1202" s="14">
        <f>(((I1202/60)/60)/24)+DATE(1970,1,1)</f>
        <v>41719.876296296294</v>
      </c>
      <c r="U1202">
        <f xml:space="preserve"> YEAR(S1202)</f>
        <v>2014</v>
      </c>
    </row>
    <row r="1203" spans="1:21" ht="32" x14ac:dyDescent="0.2">
      <c r="A1203">
        <v>855</v>
      </c>
      <c r="B1203" s="3" t="s">
        <v>856</v>
      </c>
      <c r="C1203" s="3" t="s">
        <v>4965</v>
      </c>
      <c r="D1203" s="6">
        <v>1450</v>
      </c>
      <c r="E1203" s="6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>
        <f>ROUND(E1203/D1203*100,0)</f>
        <v>103</v>
      </c>
      <c r="P1203" s="8">
        <f>IFERROR(ROUND(E1203/L1203,2),"No donations")</f>
        <v>31.91</v>
      </c>
      <c r="Q1203" s="10" t="s">
        <v>8323</v>
      </c>
      <c r="R1203" t="s">
        <v>8325</v>
      </c>
      <c r="S1203" s="14">
        <f>(((J1203/60)/60)/24)+DATE(1970,1,1)</f>
        <v>42545.125196759262</v>
      </c>
      <c r="T1203" s="14">
        <f>(((I1203/60)/60)/24)+DATE(1970,1,1)</f>
        <v>42575.125196759262</v>
      </c>
      <c r="U1203">
        <f xml:space="preserve"> YEAR(S1203)</f>
        <v>2016</v>
      </c>
    </row>
    <row r="1204" spans="1:21" ht="48" x14ac:dyDescent="0.2">
      <c r="A1204">
        <v>17</v>
      </c>
      <c r="B1204" s="3" t="s">
        <v>19</v>
      </c>
      <c r="C1204" s="3" t="s">
        <v>4128</v>
      </c>
      <c r="D1204" s="6">
        <v>1500</v>
      </c>
      <c r="E1204" s="6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>
        <f>ROUND(E1204/D1204*100,0)</f>
        <v>101</v>
      </c>
      <c r="P1204" s="8">
        <f>IFERROR(ROUND(E1204/L1204,2),"No donations")</f>
        <v>41.94</v>
      </c>
      <c r="Q1204" s="10" t="s">
        <v>8308</v>
      </c>
      <c r="R1204" t="s">
        <v>8309</v>
      </c>
      <c r="S1204" s="14">
        <f>(((J1204/60)/60)/24)+DATE(1970,1,1)</f>
        <v>41917.731736111113</v>
      </c>
      <c r="T1204" s="14">
        <f>(((I1204/60)/60)/24)+DATE(1970,1,1)</f>
        <v>41947.773402777777</v>
      </c>
      <c r="U1204">
        <f xml:space="preserve"> YEAR(S1204)</f>
        <v>2014</v>
      </c>
    </row>
    <row r="1205" spans="1:21" ht="48" x14ac:dyDescent="0.2">
      <c r="A1205">
        <v>96</v>
      </c>
      <c r="B1205" s="3" t="s">
        <v>98</v>
      </c>
      <c r="C1205" s="3" t="s">
        <v>4207</v>
      </c>
      <c r="D1205" s="6">
        <v>1500</v>
      </c>
      <c r="E1205" s="6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>
        <f>ROUND(E1205/D1205*100,0)</f>
        <v>115</v>
      </c>
      <c r="P1205" s="8">
        <f>IFERROR(ROUND(E1205/L1205,2),"No donations")</f>
        <v>50.59</v>
      </c>
      <c r="Q1205" s="10" t="s">
        <v>8308</v>
      </c>
      <c r="R1205" t="s">
        <v>8310</v>
      </c>
      <c r="S1205" s="14">
        <f>(((J1205/60)/60)/24)+DATE(1970,1,1)</f>
        <v>40324.662511574075</v>
      </c>
      <c r="T1205" s="14">
        <f>(((I1205/60)/60)/24)+DATE(1970,1,1)</f>
        <v>40391.125</v>
      </c>
      <c r="U1205">
        <f xml:space="preserve"> YEAR(S1205)</f>
        <v>2010</v>
      </c>
    </row>
    <row r="1206" spans="1:21" ht="32" x14ac:dyDescent="0.2">
      <c r="A1206">
        <v>99</v>
      </c>
      <c r="B1206" s="3" t="s">
        <v>101</v>
      </c>
      <c r="C1206" s="3" t="s">
        <v>4210</v>
      </c>
      <c r="D1206" s="6">
        <v>1500</v>
      </c>
      <c r="E1206" s="6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>
        <f>ROUND(E1206/D1206*100,0)</f>
        <v>106</v>
      </c>
      <c r="P1206" s="8">
        <f>IFERROR(ROUND(E1206/L1206,2),"No donations")</f>
        <v>40.78</v>
      </c>
      <c r="Q1206" s="10" t="s">
        <v>8308</v>
      </c>
      <c r="R1206" t="s">
        <v>8310</v>
      </c>
      <c r="S1206" s="14">
        <f>(((J1206/60)/60)/24)+DATE(1970,1,1)</f>
        <v>41631.902766203704</v>
      </c>
      <c r="T1206" s="14">
        <f>(((I1206/60)/60)/24)+DATE(1970,1,1)</f>
        <v>41661.902766203704</v>
      </c>
      <c r="U1206">
        <f xml:space="preserve"> YEAR(S1206)</f>
        <v>2013</v>
      </c>
    </row>
    <row r="1207" spans="1:21" ht="48" x14ac:dyDescent="0.2">
      <c r="A1207">
        <v>108</v>
      </c>
      <c r="B1207" s="3" t="s">
        <v>110</v>
      </c>
      <c r="C1207" s="3" t="s">
        <v>4219</v>
      </c>
      <c r="D1207" s="6">
        <v>1500</v>
      </c>
      <c r="E1207" s="6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>
        <f>ROUND(E1207/D1207*100,0)</f>
        <v>247</v>
      </c>
      <c r="P1207" s="8">
        <f>IFERROR(ROUND(E1207/L1207,2),"No donations")</f>
        <v>78.72</v>
      </c>
      <c r="Q1207" s="10" t="s">
        <v>8308</v>
      </c>
      <c r="R1207" t="s">
        <v>8310</v>
      </c>
      <c r="S1207" s="14">
        <f>(((J1207/60)/60)/24)+DATE(1970,1,1)</f>
        <v>41365.613078703704</v>
      </c>
      <c r="T1207" s="14">
        <f>(((I1207/60)/60)/24)+DATE(1970,1,1)</f>
        <v>41425.613078703704</v>
      </c>
      <c r="U1207">
        <f xml:space="preserve"> YEAR(S1207)</f>
        <v>2013</v>
      </c>
    </row>
    <row r="1208" spans="1:21" ht="48" x14ac:dyDescent="0.2">
      <c r="A1208">
        <v>253</v>
      </c>
      <c r="B1208" s="3" t="s">
        <v>254</v>
      </c>
      <c r="C1208" s="3" t="s">
        <v>4363</v>
      </c>
      <c r="D1208" s="6">
        <v>1500</v>
      </c>
      <c r="E1208" s="6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>
        <f>ROUND(E1208/D1208*100,0)</f>
        <v>101</v>
      </c>
      <c r="P1208" s="8">
        <f>IFERROR(ROUND(E1208/L1208,2),"No donations")</f>
        <v>215.86</v>
      </c>
      <c r="Q1208" s="10" t="s">
        <v>8308</v>
      </c>
      <c r="R1208" t="s">
        <v>8313</v>
      </c>
      <c r="S1208" s="14">
        <f>(((J1208/60)/60)/24)+DATE(1970,1,1)</f>
        <v>40924.650868055556</v>
      </c>
      <c r="T1208" s="14">
        <f>(((I1208/60)/60)/24)+DATE(1970,1,1)</f>
        <v>40954.650868055556</v>
      </c>
      <c r="U1208">
        <f xml:space="preserve"> YEAR(S1208)</f>
        <v>2012</v>
      </c>
    </row>
    <row r="1209" spans="1:21" ht="48" x14ac:dyDescent="0.2">
      <c r="A1209">
        <v>526</v>
      </c>
      <c r="B1209" s="3" t="s">
        <v>527</v>
      </c>
      <c r="C1209" s="3" t="s">
        <v>4636</v>
      </c>
      <c r="D1209" s="6">
        <v>1500</v>
      </c>
      <c r="E1209" s="6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>
        <f>ROUND(E1209/D1209*100,0)</f>
        <v>114</v>
      </c>
      <c r="P1209" s="8">
        <f>IFERROR(ROUND(E1209/L1209,2),"No donations")</f>
        <v>74.349999999999994</v>
      </c>
      <c r="Q1209" s="10" t="s">
        <v>8315</v>
      </c>
      <c r="R1209" t="s">
        <v>8316</v>
      </c>
      <c r="S1209" s="14">
        <f>(((J1209/60)/60)/24)+DATE(1970,1,1)</f>
        <v>42192.591944444444</v>
      </c>
      <c r="T1209" s="14">
        <f>(((I1209/60)/60)/24)+DATE(1970,1,1)</f>
        <v>42223.708333333328</v>
      </c>
      <c r="U1209">
        <f xml:space="preserve"> YEAR(S1209)</f>
        <v>2015</v>
      </c>
    </row>
    <row r="1210" spans="1:21" ht="48" x14ac:dyDescent="0.2">
      <c r="A1210">
        <v>650</v>
      </c>
      <c r="B1210" s="3" t="s">
        <v>651</v>
      </c>
      <c r="C1210" s="3" t="s">
        <v>4760</v>
      </c>
      <c r="D1210" s="6">
        <v>1500</v>
      </c>
      <c r="E1210" s="6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>
        <f>ROUND(E1210/D1210*100,0)</f>
        <v>112</v>
      </c>
      <c r="P1210" s="8">
        <f>IFERROR(ROUND(E1210/L1210,2),"No donations")</f>
        <v>35.130000000000003</v>
      </c>
      <c r="Q1210" s="10" t="s">
        <v>8317</v>
      </c>
      <c r="R1210" t="s">
        <v>8319</v>
      </c>
      <c r="S1210" s="14">
        <f>(((J1210/60)/60)/24)+DATE(1970,1,1)</f>
        <v>41932.036851851852</v>
      </c>
      <c r="T1210" s="14">
        <f>(((I1210/60)/60)/24)+DATE(1970,1,1)</f>
        <v>41992.078518518523</v>
      </c>
      <c r="U1210">
        <f xml:space="preserve"> YEAR(S1210)</f>
        <v>2014</v>
      </c>
    </row>
    <row r="1211" spans="1:21" ht="32" x14ac:dyDescent="0.2">
      <c r="A1211">
        <v>738</v>
      </c>
      <c r="B1211" s="3" t="s">
        <v>739</v>
      </c>
      <c r="C1211" s="3" t="s">
        <v>4848</v>
      </c>
      <c r="D1211" s="6">
        <v>1500</v>
      </c>
      <c r="E1211" s="6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>
        <f>ROUND(E1211/D1211*100,0)</f>
        <v>107</v>
      </c>
      <c r="P1211" s="8">
        <f>IFERROR(ROUND(E1211/L1211,2),"No donations")</f>
        <v>39.049999999999997</v>
      </c>
      <c r="Q1211" s="10" t="s">
        <v>8320</v>
      </c>
      <c r="R1211" t="s">
        <v>8321</v>
      </c>
      <c r="S1211" s="14">
        <f>(((J1211/60)/60)/24)+DATE(1970,1,1)</f>
        <v>41943.604097222218</v>
      </c>
      <c r="T1211" s="14">
        <f>(((I1211/60)/60)/24)+DATE(1970,1,1)</f>
        <v>41974.207638888889</v>
      </c>
      <c r="U1211">
        <f xml:space="preserve"> YEAR(S1211)</f>
        <v>2014</v>
      </c>
    </row>
    <row r="1212" spans="1:21" ht="48" x14ac:dyDescent="0.2">
      <c r="A1212">
        <v>783</v>
      </c>
      <c r="B1212" s="3" t="s">
        <v>784</v>
      </c>
      <c r="C1212" s="3" t="s">
        <v>4893</v>
      </c>
      <c r="D1212" s="6">
        <v>1500</v>
      </c>
      <c r="E1212" s="6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>
        <f>ROUND(E1212/D1212*100,0)</f>
        <v>148</v>
      </c>
      <c r="P1212" s="8">
        <f>IFERROR(ROUND(E1212/L1212,2),"No donations")</f>
        <v>63.49</v>
      </c>
      <c r="Q1212" s="10" t="s">
        <v>8323</v>
      </c>
      <c r="R1212" t="s">
        <v>8324</v>
      </c>
      <c r="S1212" s="14">
        <f>(((J1212/60)/60)/24)+DATE(1970,1,1)</f>
        <v>40987.773715277777</v>
      </c>
      <c r="T1212" s="14">
        <f>(((I1212/60)/60)/24)+DATE(1970,1,1)</f>
        <v>41026.916666666664</v>
      </c>
      <c r="U1212">
        <f xml:space="preserve"> YEAR(S1212)</f>
        <v>2012</v>
      </c>
    </row>
    <row r="1213" spans="1:21" ht="48" x14ac:dyDescent="0.2">
      <c r="A1213">
        <v>800</v>
      </c>
      <c r="B1213" s="3" t="s">
        <v>801</v>
      </c>
      <c r="C1213" s="3" t="s">
        <v>4910</v>
      </c>
      <c r="D1213" s="6">
        <v>1500</v>
      </c>
      <c r="E1213" s="6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>
        <f>ROUND(E1213/D1213*100,0)</f>
        <v>152</v>
      </c>
      <c r="P1213" s="8">
        <f>IFERROR(ROUND(E1213/L1213,2),"No donations")</f>
        <v>40.75</v>
      </c>
      <c r="Q1213" s="10" t="s">
        <v>8323</v>
      </c>
      <c r="R1213" t="s">
        <v>8324</v>
      </c>
      <c r="S1213" s="14">
        <f>(((J1213/60)/60)/24)+DATE(1970,1,1)</f>
        <v>41863.433495370373</v>
      </c>
      <c r="T1213" s="14">
        <f>(((I1213/60)/60)/24)+DATE(1970,1,1)</f>
        <v>41893.433495370373</v>
      </c>
      <c r="U1213">
        <f xml:space="preserve"> YEAR(S1213)</f>
        <v>2014</v>
      </c>
    </row>
    <row r="1214" spans="1:21" ht="48" x14ac:dyDescent="0.2">
      <c r="A1214">
        <v>810</v>
      </c>
      <c r="B1214" s="3" t="s">
        <v>811</v>
      </c>
      <c r="C1214" s="3" t="s">
        <v>4920</v>
      </c>
      <c r="D1214" s="6">
        <v>1500</v>
      </c>
      <c r="E1214" s="6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>
        <f>ROUND(E1214/D1214*100,0)</f>
        <v>105</v>
      </c>
      <c r="P1214" s="8">
        <f>IFERROR(ROUND(E1214/L1214,2),"No donations")</f>
        <v>58.33</v>
      </c>
      <c r="Q1214" s="10" t="s">
        <v>8323</v>
      </c>
      <c r="R1214" t="s">
        <v>8324</v>
      </c>
      <c r="S1214" s="14">
        <f>(((J1214/60)/60)/24)+DATE(1970,1,1)</f>
        <v>41123.056273148148</v>
      </c>
      <c r="T1214" s="14">
        <f>(((I1214/60)/60)/24)+DATE(1970,1,1)</f>
        <v>41153.056273148148</v>
      </c>
      <c r="U1214">
        <f xml:space="preserve"> YEAR(S1214)</f>
        <v>2012</v>
      </c>
    </row>
    <row r="1215" spans="1:21" ht="32" x14ac:dyDescent="0.2">
      <c r="A1215">
        <v>813</v>
      </c>
      <c r="B1215" s="3" t="s">
        <v>814</v>
      </c>
      <c r="C1215" s="3" t="s">
        <v>4923</v>
      </c>
      <c r="D1215" s="6">
        <v>1500</v>
      </c>
      <c r="E1215" s="6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>
        <f>ROUND(E1215/D1215*100,0)</f>
        <v>160</v>
      </c>
      <c r="P1215" s="8">
        <f>IFERROR(ROUND(E1215/L1215,2),"No donations")</f>
        <v>25</v>
      </c>
      <c r="Q1215" s="10" t="s">
        <v>8323</v>
      </c>
      <c r="R1215" t="s">
        <v>8324</v>
      </c>
      <c r="S1215" s="14">
        <f>(((J1215/60)/60)/24)+DATE(1970,1,1)</f>
        <v>41080.960243055553</v>
      </c>
      <c r="T1215" s="14">
        <f>(((I1215/60)/60)/24)+DATE(1970,1,1)</f>
        <v>41110.960243055553</v>
      </c>
      <c r="U1215">
        <f xml:space="preserve"> YEAR(S1215)</f>
        <v>2012</v>
      </c>
    </row>
    <row r="1216" spans="1:21" ht="48" x14ac:dyDescent="0.2">
      <c r="A1216">
        <v>817</v>
      </c>
      <c r="B1216" s="3" t="s">
        <v>818</v>
      </c>
      <c r="C1216" s="3" t="s">
        <v>4927</v>
      </c>
      <c r="D1216" s="6">
        <v>1500</v>
      </c>
      <c r="E1216" s="6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>
        <f>ROUND(E1216/D1216*100,0)</f>
        <v>137</v>
      </c>
      <c r="P1216" s="8">
        <f>IFERROR(ROUND(E1216/L1216,2),"No donations")</f>
        <v>89.42</v>
      </c>
      <c r="Q1216" s="10" t="s">
        <v>8323</v>
      </c>
      <c r="R1216" t="s">
        <v>8324</v>
      </c>
      <c r="S1216" s="14">
        <f>(((J1216/60)/60)/24)+DATE(1970,1,1)</f>
        <v>40925.599664351852</v>
      </c>
      <c r="T1216" s="14">
        <f>(((I1216/60)/60)/24)+DATE(1970,1,1)</f>
        <v>40979.207638888889</v>
      </c>
      <c r="U1216">
        <f xml:space="preserve"> YEAR(S1216)</f>
        <v>2012</v>
      </c>
    </row>
    <row r="1217" spans="1:21" ht="32" x14ac:dyDescent="0.2">
      <c r="A1217">
        <v>831</v>
      </c>
      <c r="B1217" s="3" t="s">
        <v>832</v>
      </c>
      <c r="C1217" s="3" t="s">
        <v>4941</v>
      </c>
      <c r="D1217" s="6">
        <v>1500</v>
      </c>
      <c r="E1217" s="6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>
        <f>ROUND(E1217/D1217*100,0)</f>
        <v>233</v>
      </c>
      <c r="P1217" s="8">
        <f>IFERROR(ROUND(E1217/L1217,2),"No donations")</f>
        <v>175</v>
      </c>
      <c r="Q1217" s="10" t="s">
        <v>8323</v>
      </c>
      <c r="R1217" t="s">
        <v>8324</v>
      </c>
      <c r="S1217" s="14">
        <f>(((J1217/60)/60)/24)+DATE(1970,1,1)</f>
        <v>40996.646921296298</v>
      </c>
      <c r="T1217" s="14">
        <f>(((I1217/60)/60)/24)+DATE(1970,1,1)</f>
        <v>41026.646921296298</v>
      </c>
      <c r="U1217">
        <f xml:space="preserve"> YEAR(S1217)</f>
        <v>2012</v>
      </c>
    </row>
    <row r="1218" spans="1:21" ht="48" x14ac:dyDescent="0.2">
      <c r="A1218">
        <v>1038</v>
      </c>
      <c r="B1218" s="3" t="s">
        <v>1039</v>
      </c>
      <c r="C1218" s="3" t="s">
        <v>5148</v>
      </c>
      <c r="D1218" s="6">
        <v>1500</v>
      </c>
      <c r="E1218" s="6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>
        <f>ROUND(E1218/D1218*100,0)</f>
        <v>145</v>
      </c>
      <c r="P1218" s="8">
        <f>IFERROR(ROUND(E1218/L1218,2),"No donations")</f>
        <v>35.74</v>
      </c>
      <c r="Q1218" s="10" t="s">
        <v>8323</v>
      </c>
      <c r="R1218" t="s">
        <v>8328</v>
      </c>
      <c r="S1218" s="14">
        <f>(((J1218/60)/60)/24)+DATE(1970,1,1)</f>
        <v>42418.231747685189</v>
      </c>
      <c r="T1218" s="14">
        <f>(((I1218/60)/60)/24)+DATE(1970,1,1)</f>
        <v>42448.190081018518</v>
      </c>
      <c r="U1218">
        <f xml:space="preserve"> YEAR(S1218)</f>
        <v>2016</v>
      </c>
    </row>
    <row r="1219" spans="1:21" ht="32" x14ac:dyDescent="0.2">
      <c r="A1219">
        <v>1263</v>
      </c>
      <c r="B1219" s="3" t="s">
        <v>1264</v>
      </c>
      <c r="C1219" s="3" t="s">
        <v>5373</v>
      </c>
      <c r="D1219" s="6">
        <v>1500</v>
      </c>
      <c r="E1219" s="6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>
        <f>ROUND(E1219/D1219*100,0)</f>
        <v>119</v>
      </c>
      <c r="P1219" s="8">
        <f>IFERROR(ROUND(E1219/L1219,2),"No donations")</f>
        <v>43.54</v>
      </c>
      <c r="Q1219" s="10" t="s">
        <v>8323</v>
      </c>
      <c r="R1219" t="s">
        <v>8324</v>
      </c>
      <c r="S1219" s="14">
        <f>(((J1219/60)/60)/24)+DATE(1970,1,1)</f>
        <v>41692.084143518521</v>
      </c>
      <c r="T1219" s="14">
        <f>(((I1219/60)/60)/24)+DATE(1970,1,1)</f>
        <v>41727.041666666664</v>
      </c>
      <c r="U1219">
        <f xml:space="preserve"> YEAR(S1219)</f>
        <v>2014</v>
      </c>
    </row>
    <row r="1220" spans="1:21" ht="48" x14ac:dyDescent="0.2">
      <c r="A1220">
        <v>1286</v>
      </c>
      <c r="B1220" s="3" t="s">
        <v>1287</v>
      </c>
      <c r="C1220" s="3" t="s">
        <v>5396</v>
      </c>
      <c r="D1220" s="6">
        <v>1500</v>
      </c>
      <c r="E1220" s="6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>
        <f>ROUND(E1220/D1220*100,0)</f>
        <v>108</v>
      </c>
      <c r="P1220" s="8">
        <f>IFERROR(ROUND(E1220/L1220,2),"No donations")</f>
        <v>81.25</v>
      </c>
      <c r="Q1220" s="10" t="s">
        <v>8315</v>
      </c>
      <c r="R1220" t="s">
        <v>8316</v>
      </c>
      <c r="S1220" s="14">
        <f>(((J1220/60)/60)/24)+DATE(1970,1,1)</f>
        <v>42039.384571759263</v>
      </c>
      <c r="T1220" s="14">
        <f>(((I1220/60)/60)/24)+DATE(1970,1,1)</f>
        <v>42052.583333333328</v>
      </c>
      <c r="U1220">
        <f xml:space="preserve"> YEAR(S1220)</f>
        <v>2015</v>
      </c>
    </row>
    <row r="1221" spans="1:21" ht="48" x14ac:dyDescent="0.2">
      <c r="A1221">
        <v>1289</v>
      </c>
      <c r="B1221" s="3" t="s">
        <v>1290</v>
      </c>
      <c r="C1221" s="3" t="s">
        <v>5399</v>
      </c>
      <c r="D1221" s="6">
        <v>1500</v>
      </c>
      <c r="E1221" s="6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>
        <f>ROUND(E1221/D1221*100,0)</f>
        <v>125</v>
      </c>
      <c r="P1221" s="8">
        <f>IFERROR(ROUND(E1221/L1221,2),"No donations")</f>
        <v>36.08</v>
      </c>
      <c r="Q1221" s="10" t="s">
        <v>8315</v>
      </c>
      <c r="R1221" t="s">
        <v>8316</v>
      </c>
      <c r="S1221" s="14">
        <f>(((J1221/60)/60)/24)+DATE(1970,1,1)</f>
        <v>42709.134780092587</v>
      </c>
      <c r="T1221" s="14">
        <f>(((I1221/60)/60)/24)+DATE(1970,1,1)</f>
        <v>42739.134780092587</v>
      </c>
      <c r="U1221">
        <f xml:space="preserve"> YEAR(S1221)</f>
        <v>2016</v>
      </c>
    </row>
    <row r="1222" spans="1:21" ht="48" x14ac:dyDescent="0.2">
      <c r="A1222">
        <v>1344</v>
      </c>
      <c r="B1222" s="3" t="s">
        <v>1345</v>
      </c>
      <c r="C1222" s="3" t="s">
        <v>5454</v>
      </c>
      <c r="D1222" s="6">
        <v>1500</v>
      </c>
      <c r="E1222" s="6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>
        <f>ROUND(E1222/D1222*100,0)</f>
        <v>378</v>
      </c>
      <c r="P1222" s="8">
        <f>IFERROR(ROUND(E1222/L1222,2),"No donations")</f>
        <v>40.76</v>
      </c>
      <c r="Q1222" s="10" t="s">
        <v>8320</v>
      </c>
      <c r="R1222" t="s">
        <v>8321</v>
      </c>
      <c r="S1222" s="14">
        <f>(((J1222/60)/60)/24)+DATE(1970,1,1)</f>
        <v>42522.789803240739</v>
      </c>
      <c r="T1222" s="14">
        <f>(((I1222/60)/60)/24)+DATE(1970,1,1)</f>
        <v>42551.789803240739</v>
      </c>
      <c r="U1222">
        <f xml:space="preserve"> YEAR(S1222)</f>
        <v>2016</v>
      </c>
    </row>
    <row r="1223" spans="1:21" ht="32" x14ac:dyDescent="0.2">
      <c r="A1223">
        <v>1360</v>
      </c>
      <c r="B1223" s="3" t="s">
        <v>1361</v>
      </c>
      <c r="C1223" s="3" t="s">
        <v>5470</v>
      </c>
      <c r="D1223" s="6">
        <v>1500</v>
      </c>
      <c r="E1223" s="6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>
        <f>ROUND(E1223/D1223*100,0)</f>
        <v>173</v>
      </c>
      <c r="P1223" s="8">
        <f>IFERROR(ROUND(E1223/L1223,2),"No donations")</f>
        <v>32.07</v>
      </c>
      <c r="Q1223" s="10" t="s">
        <v>8320</v>
      </c>
      <c r="R1223" t="s">
        <v>8321</v>
      </c>
      <c r="S1223" s="14">
        <f>(((J1223/60)/60)/24)+DATE(1970,1,1)</f>
        <v>41095.900694444441</v>
      </c>
      <c r="T1223" s="14">
        <f>(((I1223/60)/60)/24)+DATE(1970,1,1)</f>
        <v>41123.900694444441</v>
      </c>
      <c r="U1223">
        <f xml:space="preserve"> YEAR(S1223)</f>
        <v>2012</v>
      </c>
    </row>
    <row r="1224" spans="1:21" ht="32" x14ac:dyDescent="0.2">
      <c r="A1224">
        <v>1370</v>
      </c>
      <c r="B1224" s="3" t="s">
        <v>1371</v>
      </c>
      <c r="C1224" s="3" t="s">
        <v>5480</v>
      </c>
      <c r="D1224" s="6">
        <v>1500</v>
      </c>
      <c r="E1224" s="6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>
        <f>ROUND(E1224/D1224*100,0)</f>
        <v>104</v>
      </c>
      <c r="P1224" s="8">
        <f>IFERROR(ROUND(E1224/L1224,2),"No donations")</f>
        <v>77.75</v>
      </c>
      <c r="Q1224" s="10" t="s">
        <v>8323</v>
      </c>
      <c r="R1224" t="s">
        <v>8324</v>
      </c>
      <c r="S1224" s="14">
        <f>(((J1224/60)/60)/24)+DATE(1970,1,1)</f>
        <v>41548.00335648148</v>
      </c>
      <c r="T1224" s="14">
        <f>(((I1224/60)/60)/24)+DATE(1970,1,1)</f>
        <v>41563.00335648148</v>
      </c>
      <c r="U1224">
        <f xml:space="preserve"> YEAR(S1224)</f>
        <v>2013</v>
      </c>
    </row>
    <row r="1225" spans="1:21" ht="48" x14ac:dyDescent="0.2">
      <c r="A1225">
        <v>1374</v>
      </c>
      <c r="B1225" s="3" t="s">
        <v>1375</v>
      </c>
      <c r="C1225" s="3" t="s">
        <v>5484</v>
      </c>
      <c r="D1225" s="6">
        <v>1500</v>
      </c>
      <c r="E1225" s="6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>
        <f>ROUND(E1225/D1225*100,0)</f>
        <v>189</v>
      </c>
      <c r="P1225" s="8">
        <f>IFERROR(ROUND(E1225/L1225,2),"No donations")</f>
        <v>43.06</v>
      </c>
      <c r="Q1225" s="10" t="s">
        <v>8323</v>
      </c>
      <c r="R1225" t="s">
        <v>8324</v>
      </c>
      <c r="S1225" s="14">
        <f>(((J1225/60)/60)/24)+DATE(1970,1,1)</f>
        <v>42424.161898148144</v>
      </c>
      <c r="T1225" s="14">
        <f>(((I1225/60)/60)/24)+DATE(1970,1,1)</f>
        <v>42454.12023148148</v>
      </c>
      <c r="U1225">
        <f xml:space="preserve"> 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8">
        <f>IFERROR(ROUND(E1226/L1226,2),"No donations")</f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 xml:space="preserve"> 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8">
        <f>IFERROR(ROUND(E1227/L1227,2),"No donations")</f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 xml:space="preserve"> 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8">
        <f>IFERROR(ROUND(E1228/L1228,2),"No donations")</f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 xml:space="preserve"> 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8" t="str">
        <f>IFERROR(ROUND(E1229/L1229,2),"No donations")</f>
        <v>No donations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 xml:space="preserve"> 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8">
        <f>IFERROR(ROUND(E1230/L1230,2),"No donations")</f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 xml:space="preserve"> 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8">
        <f>IFERROR(ROUND(E1231/L1231,2),"No donations")</f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 xml:space="preserve"> 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8" t="str">
        <f>IFERROR(ROUND(E1232/L1232,2),"No donations")</f>
        <v>No donations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 xml:space="preserve"> 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8" t="str">
        <f>IFERROR(ROUND(E1233/L1233,2),"No donations")</f>
        <v>No donations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 xml:space="preserve"> 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8">
        <f>IFERROR(ROUND(E1234/L1234,2),"No donations")</f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 xml:space="preserve"> 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8">
        <f>IFERROR(ROUND(E1235/L1235,2),"No donations")</f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 xml:space="preserve"> 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8" t="str">
        <f>IFERROR(ROUND(E1236/L1236,2),"No donations")</f>
        <v>No donations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 xml:space="preserve"> 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8">
        <f>IFERROR(ROUND(E1237/L1237,2),"No donations")</f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 xml:space="preserve"> 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8" t="str">
        <f>IFERROR(ROUND(E1238/L1238,2),"No donations")</f>
        <v>No donations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 xml:space="preserve"> 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8" t="str">
        <f>IFERROR(ROUND(E1239/L1239,2),"No donations")</f>
        <v>No donations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 xml:space="preserve"> 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8">
        <f>IFERROR(ROUND(E1240/L1240,2),"No donations")</f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 xml:space="preserve"> 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8" t="str">
        <f>IFERROR(ROUND(E1241/L1241,2),"No donations")</f>
        <v>No donations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 xml:space="preserve"> 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8">
        <f>IFERROR(ROUND(E1242/L1242,2),"No donations")</f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 xml:space="preserve"> 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8">
        <f>IFERROR(ROUND(E1243/L1243,2),"No donations")</f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 xml:space="preserve"> 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8">
        <f>IFERROR(ROUND(E1244/L1244,2),"No donations")</f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 xml:space="preserve"> 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8">
        <f>IFERROR(ROUND(E1245/L1245,2),"No donations")</f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 xml:space="preserve"> YEAR(S1245)</f>
        <v>2011</v>
      </c>
    </row>
    <row r="1246" spans="1:21" ht="48" x14ac:dyDescent="0.2">
      <c r="A1246">
        <v>1470</v>
      </c>
      <c r="B1246" s="3" t="s">
        <v>1471</v>
      </c>
      <c r="C1246" s="3" t="s">
        <v>5580</v>
      </c>
      <c r="D1246" s="6">
        <v>1500</v>
      </c>
      <c r="E1246" s="6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>
        <f>ROUND(E1246/D1246*100,0)</f>
        <v>125</v>
      </c>
      <c r="P1246" s="8">
        <f>IFERROR(ROUND(E1246/L1246,2),"No donations")</f>
        <v>23.17</v>
      </c>
      <c r="Q1246" s="10" t="s">
        <v>8320</v>
      </c>
      <c r="R1246" t="s">
        <v>8340</v>
      </c>
      <c r="S1246" s="14">
        <f>(((J1246/60)/60)/24)+DATE(1970,1,1)</f>
        <v>41250.827118055553</v>
      </c>
      <c r="T1246" s="14">
        <f>(((I1246/60)/60)/24)+DATE(1970,1,1)</f>
        <v>41271.827118055553</v>
      </c>
      <c r="U1246">
        <f xml:space="preserve"> YEAR(S1246)</f>
        <v>2012</v>
      </c>
    </row>
    <row r="1247" spans="1:21" ht="16" x14ac:dyDescent="0.2">
      <c r="A1247">
        <v>1473</v>
      </c>
      <c r="B1247" s="3" t="s">
        <v>1474</v>
      </c>
      <c r="C1247" s="3" t="s">
        <v>5583</v>
      </c>
      <c r="D1247" s="6">
        <v>1500</v>
      </c>
      <c r="E1247" s="6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>
        <f>ROUND(E1247/D1247*100,0)</f>
        <v>121</v>
      </c>
      <c r="P1247" s="8">
        <f>IFERROR(ROUND(E1247/L1247,2),"No donations")</f>
        <v>38.46</v>
      </c>
      <c r="Q1247" s="10" t="s">
        <v>8320</v>
      </c>
      <c r="R1247" t="s">
        <v>8340</v>
      </c>
      <c r="S1247" s="14">
        <f>(((J1247/60)/60)/24)+DATE(1970,1,1)</f>
        <v>40939.979618055557</v>
      </c>
      <c r="T1247" s="14">
        <f>(((I1247/60)/60)/24)+DATE(1970,1,1)</f>
        <v>40969.979618055557</v>
      </c>
      <c r="U1247">
        <f xml:space="preserve"> YEAR(S1247)</f>
        <v>2012</v>
      </c>
    </row>
    <row r="1248" spans="1:21" ht="48" x14ac:dyDescent="0.2">
      <c r="A1248">
        <v>1506</v>
      </c>
      <c r="B1248" s="3" t="s">
        <v>1507</v>
      </c>
      <c r="C1248" s="3" t="s">
        <v>5616</v>
      </c>
      <c r="D1248" s="6">
        <v>1500</v>
      </c>
      <c r="E1248" s="6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>
        <f>ROUND(E1248/D1248*100,0)</f>
        <v>111</v>
      </c>
      <c r="P1248" s="8">
        <f>IFERROR(ROUND(E1248/L1248,2),"No donations")</f>
        <v>38.86</v>
      </c>
      <c r="Q1248" s="10" t="s">
        <v>8336</v>
      </c>
      <c r="R1248" t="s">
        <v>8337</v>
      </c>
      <c r="S1248" s="14">
        <f>(((J1248/60)/60)/24)+DATE(1970,1,1)</f>
        <v>41814.785925925928</v>
      </c>
      <c r="T1248" s="14">
        <f>(((I1248/60)/60)/24)+DATE(1970,1,1)</f>
        <v>41844.785925925928</v>
      </c>
      <c r="U1248">
        <f xml:space="preserve"> YEAR(S1248)</f>
        <v>2014</v>
      </c>
    </row>
    <row r="1249" spans="1:21" ht="48" x14ac:dyDescent="0.2">
      <c r="A1249">
        <v>1602</v>
      </c>
      <c r="B1249" s="3" t="s">
        <v>1603</v>
      </c>
      <c r="C1249" s="3" t="s">
        <v>5712</v>
      </c>
      <c r="D1249" s="6">
        <v>1500</v>
      </c>
      <c r="E1249" s="6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>
        <f>ROUND(E1249/D1249*100,0)</f>
        <v>100</v>
      </c>
      <c r="P1249" s="8">
        <f>IFERROR(ROUND(E1249/L1249,2),"No donations")</f>
        <v>46.95</v>
      </c>
      <c r="Q1249" s="10" t="s">
        <v>8323</v>
      </c>
      <c r="R1249" t="s">
        <v>8324</v>
      </c>
      <c r="S1249" s="14">
        <f>(((J1249/60)/60)/24)+DATE(1970,1,1)</f>
        <v>40788.297650462962</v>
      </c>
      <c r="T1249" s="14">
        <f>(((I1249/60)/60)/24)+DATE(1970,1,1)</f>
        <v>40830.958333333336</v>
      </c>
      <c r="U1249">
        <f xml:space="preserve"> YEAR(S1249)</f>
        <v>2011</v>
      </c>
    </row>
    <row r="1250" spans="1:21" ht="48" x14ac:dyDescent="0.2">
      <c r="A1250">
        <v>1609</v>
      </c>
      <c r="B1250" s="3" t="s">
        <v>1610</v>
      </c>
      <c r="C1250" s="3" t="s">
        <v>5719</v>
      </c>
      <c r="D1250" s="6">
        <v>1500</v>
      </c>
      <c r="E1250" s="6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>
        <f>ROUND(E1250/D1250*100,0)</f>
        <v>118</v>
      </c>
      <c r="P1250" s="8">
        <f>IFERROR(ROUND(E1250/L1250,2),"No donations")</f>
        <v>443.75</v>
      </c>
      <c r="Q1250" s="10" t="s">
        <v>8323</v>
      </c>
      <c r="R1250" t="s">
        <v>8324</v>
      </c>
      <c r="S1250" s="14">
        <f>(((J1250/60)/60)/24)+DATE(1970,1,1)</f>
        <v>40796.001261574071</v>
      </c>
      <c r="T1250" s="14">
        <f>(((I1250/60)/60)/24)+DATE(1970,1,1)</f>
        <v>40849.333333333336</v>
      </c>
      <c r="U1250">
        <f xml:space="preserve"> YEAR(S1250)</f>
        <v>2011</v>
      </c>
    </row>
    <row r="1251" spans="1:21" ht="32" x14ac:dyDescent="0.2">
      <c r="A1251">
        <v>1618</v>
      </c>
      <c r="B1251" s="3" t="s">
        <v>1619</v>
      </c>
      <c r="C1251" s="3" t="s">
        <v>5728</v>
      </c>
      <c r="D1251" s="6">
        <v>1500</v>
      </c>
      <c r="E1251" s="6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>
        <f>ROUND(E1251/D1251*100,0)</f>
        <v>105</v>
      </c>
      <c r="P1251" s="8">
        <f>IFERROR(ROUND(E1251/L1251,2),"No donations")</f>
        <v>58.37</v>
      </c>
      <c r="Q1251" s="10" t="s">
        <v>8323</v>
      </c>
      <c r="R1251" t="s">
        <v>8324</v>
      </c>
      <c r="S1251" s="14">
        <f>(((J1251/60)/60)/24)+DATE(1970,1,1)</f>
        <v>41301.654340277775</v>
      </c>
      <c r="T1251" s="14">
        <f>(((I1251/60)/60)/24)+DATE(1970,1,1)</f>
        <v>41341.654340277775</v>
      </c>
      <c r="U1251">
        <f xml:space="preserve"> YEAR(S1251)</f>
        <v>2013</v>
      </c>
    </row>
    <row r="1252" spans="1:21" ht="48" x14ac:dyDescent="0.2">
      <c r="A1252">
        <v>1619</v>
      </c>
      <c r="B1252" s="3" t="s">
        <v>1620</v>
      </c>
      <c r="C1252" s="3" t="s">
        <v>5729</v>
      </c>
      <c r="D1252" s="6">
        <v>1500</v>
      </c>
      <c r="E1252" s="6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>
        <f>ROUND(E1252/D1252*100,0)</f>
        <v>133</v>
      </c>
      <c r="P1252" s="8">
        <f>IFERROR(ROUND(E1252/L1252,2),"No donations")</f>
        <v>86.96</v>
      </c>
      <c r="Q1252" s="10" t="s">
        <v>8323</v>
      </c>
      <c r="R1252" t="s">
        <v>8324</v>
      </c>
      <c r="S1252" s="14">
        <f>(((J1252/60)/60)/24)+DATE(1970,1,1)</f>
        <v>41876.18618055556</v>
      </c>
      <c r="T1252" s="14">
        <f>(((I1252/60)/60)/24)+DATE(1970,1,1)</f>
        <v>41897.18618055556</v>
      </c>
      <c r="U1252">
        <f xml:space="preserve"> YEAR(S1252)</f>
        <v>2014</v>
      </c>
    </row>
    <row r="1253" spans="1:21" ht="32" x14ac:dyDescent="0.2">
      <c r="A1253">
        <v>1655</v>
      </c>
      <c r="B1253" s="3" t="s">
        <v>1656</v>
      </c>
      <c r="C1253" s="3" t="s">
        <v>5765</v>
      </c>
      <c r="D1253" s="6">
        <v>1500</v>
      </c>
      <c r="E1253" s="6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>
        <f>ROUND(E1253/D1253*100,0)</f>
        <v>143</v>
      </c>
      <c r="P1253" s="8">
        <f>IFERROR(ROUND(E1253/L1253,2),"No donations")</f>
        <v>44.65</v>
      </c>
      <c r="Q1253" s="10" t="s">
        <v>8323</v>
      </c>
      <c r="R1253" t="s">
        <v>8344</v>
      </c>
      <c r="S1253" s="14">
        <f>(((J1253/60)/60)/24)+DATE(1970,1,1)</f>
        <v>40974.791898148149</v>
      </c>
      <c r="T1253" s="14">
        <f>(((I1253/60)/60)/24)+DATE(1970,1,1)</f>
        <v>41004.750231481477</v>
      </c>
      <c r="U1253">
        <f xml:space="preserve"> YEAR(S1253)</f>
        <v>2012</v>
      </c>
    </row>
    <row r="1254" spans="1:21" ht="32" x14ac:dyDescent="0.2">
      <c r="A1254">
        <v>1678</v>
      </c>
      <c r="B1254" s="3" t="s">
        <v>1679</v>
      </c>
      <c r="C1254" s="3" t="s">
        <v>5788</v>
      </c>
      <c r="D1254" s="6">
        <v>1500</v>
      </c>
      <c r="E1254" s="6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>
        <f>ROUND(E1254/D1254*100,0)</f>
        <v>118</v>
      </c>
      <c r="P1254" s="8">
        <f>IFERROR(ROUND(E1254/L1254,2),"No donations")</f>
        <v>36.24</v>
      </c>
      <c r="Q1254" s="10" t="s">
        <v>8323</v>
      </c>
      <c r="R1254" t="s">
        <v>8344</v>
      </c>
      <c r="S1254" s="14">
        <f>(((J1254/60)/60)/24)+DATE(1970,1,1)</f>
        <v>41662.854988425926</v>
      </c>
      <c r="T1254" s="14">
        <f>(((I1254/60)/60)/24)+DATE(1970,1,1)</f>
        <v>41676.854988425926</v>
      </c>
      <c r="U1254">
        <f xml:space="preserve"> YEAR(S1254)</f>
        <v>2014</v>
      </c>
    </row>
    <row r="1255" spans="1:21" ht="48" x14ac:dyDescent="0.2">
      <c r="A1255">
        <v>1829</v>
      </c>
      <c r="B1255" s="3" t="s">
        <v>1830</v>
      </c>
      <c r="C1255" s="3" t="s">
        <v>5939</v>
      </c>
      <c r="D1255" s="6">
        <v>1500</v>
      </c>
      <c r="E1255" s="6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>
        <f>ROUND(E1255/D1255*100,0)</f>
        <v>167</v>
      </c>
      <c r="P1255" s="8">
        <f>IFERROR(ROUND(E1255/L1255,2),"No donations")</f>
        <v>75.77</v>
      </c>
      <c r="Q1255" s="10" t="s">
        <v>8323</v>
      </c>
      <c r="R1255" t="s">
        <v>8324</v>
      </c>
      <c r="S1255" s="14">
        <f>(((J1255/60)/60)/24)+DATE(1970,1,1)</f>
        <v>40516.087627314817</v>
      </c>
      <c r="T1255" s="14">
        <f>(((I1255/60)/60)/24)+DATE(1970,1,1)</f>
        <v>40564.916666666664</v>
      </c>
      <c r="U1255">
        <f xml:space="preserve"> YEAR(S1255)</f>
        <v>2010</v>
      </c>
    </row>
    <row r="1256" spans="1:21" ht="48" x14ac:dyDescent="0.2">
      <c r="A1256">
        <v>1844</v>
      </c>
      <c r="B1256" s="3" t="s">
        <v>1845</v>
      </c>
      <c r="C1256" s="3" t="s">
        <v>5954</v>
      </c>
      <c r="D1256" s="6">
        <v>1500</v>
      </c>
      <c r="E1256" s="6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>
        <f>ROUND(E1256/D1256*100,0)</f>
        <v>101</v>
      </c>
      <c r="P1256" s="8">
        <f>IFERROR(ROUND(E1256/L1256,2),"No donations")</f>
        <v>76.05</v>
      </c>
      <c r="Q1256" s="10" t="s">
        <v>8323</v>
      </c>
      <c r="R1256" t="s">
        <v>8324</v>
      </c>
      <c r="S1256" s="14">
        <f>(((J1256/60)/60)/24)+DATE(1970,1,1)</f>
        <v>40666.973541666666</v>
      </c>
      <c r="T1256" s="14">
        <f>(((I1256/60)/60)/24)+DATE(1970,1,1)</f>
        <v>40705.125</v>
      </c>
      <c r="U1256">
        <f xml:space="preserve"> YEAR(S1256)</f>
        <v>2011</v>
      </c>
    </row>
    <row r="1257" spans="1:21" ht="32" x14ac:dyDescent="0.2">
      <c r="A1257">
        <v>1921</v>
      </c>
      <c r="B1257" s="3" t="s">
        <v>1922</v>
      </c>
      <c r="C1257" s="3" t="s">
        <v>6031</v>
      </c>
      <c r="D1257" s="6">
        <v>1500</v>
      </c>
      <c r="E1257" s="6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>
        <f>ROUND(E1257/D1257*100,0)</f>
        <v>137</v>
      </c>
      <c r="P1257" s="8">
        <f>IFERROR(ROUND(E1257/L1257,2),"No donations")</f>
        <v>54</v>
      </c>
      <c r="Q1257" s="10" t="s">
        <v>8323</v>
      </c>
      <c r="R1257" t="s">
        <v>8327</v>
      </c>
      <c r="S1257" s="14">
        <f>(((J1257/60)/60)/24)+DATE(1970,1,1)</f>
        <v>41074.221562500003</v>
      </c>
      <c r="T1257" s="14">
        <f>(((I1257/60)/60)/24)+DATE(1970,1,1)</f>
        <v>41104.221562500003</v>
      </c>
      <c r="U1257">
        <f xml:space="preserve"> YEAR(S1257)</f>
        <v>2012</v>
      </c>
    </row>
    <row r="1258" spans="1:21" ht="32" x14ac:dyDescent="0.2">
      <c r="A1258">
        <v>1925</v>
      </c>
      <c r="B1258" s="3" t="s">
        <v>1926</v>
      </c>
      <c r="C1258" s="3" t="s">
        <v>6035</v>
      </c>
      <c r="D1258" s="6">
        <v>1500</v>
      </c>
      <c r="E1258" s="6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>
        <f>ROUND(E1258/D1258*100,0)</f>
        <v>110</v>
      </c>
      <c r="P1258" s="8">
        <f>IFERROR(ROUND(E1258/L1258,2),"No donations")</f>
        <v>31.83</v>
      </c>
      <c r="Q1258" s="10" t="s">
        <v>8323</v>
      </c>
      <c r="R1258" t="s">
        <v>8327</v>
      </c>
      <c r="S1258" s="14">
        <f>(((J1258/60)/60)/24)+DATE(1970,1,1)</f>
        <v>41535.90148148148</v>
      </c>
      <c r="T1258" s="14">
        <f>(((I1258/60)/60)/24)+DATE(1970,1,1)</f>
        <v>41558</v>
      </c>
      <c r="U1258">
        <f xml:space="preserve"> YEAR(S1258)</f>
        <v>2013</v>
      </c>
    </row>
    <row r="1259" spans="1:21" ht="64" x14ac:dyDescent="0.2">
      <c r="A1259">
        <v>1926</v>
      </c>
      <c r="B1259" s="3" t="s">
        <v>1927</v>
      </c>
      <c r="C1259" s="3" t="s">
        <v>6036</v>
      </c>
      <c r="D1259" s="6">
        <v>1500</v>
      </c>
      <c r="E1259" s="6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>
        <f>ROUND(E1259/D1259*100,0)</f>
        <v>195</v>
      </c>
      <c r="P1259" s="8">
        <f>IFERROR(ROUND(E1259/L1259,2),"No donations")</f>
        <v>27.39</v>
      </c>
      <c r="Q1259" s="10" t="s">
        <v>8323</v>
      </c>
      <c r="R1259" t="s">
        <v>8327</v>
      </c>
      <c r="S1259" s="14">
        <f>(((J1259/60)/60)/24)+DATE(1970,1,1)</f>
        <v>40456.954351851848</v>
      </c>
      <c r="T1259" s="14">
        <f>(((I1259/60)/60)/24)+DATE(1970,1,1)</f>
        <v>40484.018055555556</v>
      </c>
      <c r="U1259">
        <f xml:space="preserve"> YEAR(S1259)</f>
        <v>2010</v>
      </c>
    </row>
    <row r="1260" spans="1:21" ht="48" x14ac:dyDescent="0.2">
      <c r="A1260">
        <v>2020</v>
      </c>
      <c r="B1260" s="3" t="s">
        <v>2021</v>
      </c>
      <c r="C1260" s="3" t="s">
        <v>6130</v>
      </c>
      <c r="D1260" s="6">
        <v>1500</v>
      </c>
      <c r="E1260" s="6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>
        <f>ROUND(E1260/D1260*100,0)</f>
        <v>192</v>
      </c>
      <c r="P1260" s="8">
        <f>IFERROR(ROUND(E1260/L1260,2),"No donations")</f>
        <v>23.65</v>
      </c>
      <c r="Q1260" s="10" t="s">
        <v>8317</v>
      </c>
      <c r="R1260" t="s">
        <v>8347</v>
      </c>
      <c r="S1260" s="14">
        <f>(((J1260/60)/60)/24)+DATE(1970,1,1)</f>
        <v>41737.097499999996</v>
      </c>
      <c r="T1260" s="14">
        <f>(((I1260/60)/60)/24)+DATE(1970,1,1)</f>
        <v>41773.961111111108</v>
      </c>
      <c r="U1260">
        <f xml:space="preserve"> YEAR(S1260)</f>
        <v>2014</v>
      </c>
    </row>
    <row r="1261" spans="1:21" ht="48" x14ac:dyDescent="0.2">
      <c r="A1261">
        <v>2082</v>
      </c>
      <c r="B1261" s="3" t="s">
        <v>2083</v>
      </c>
      <c r="C1261" s="3" t="s">
        <v>6192</v>
      </c>
      <c r="D1261" s="6">
        <v>1500</v>
      </c>
      <c r="E1261" s="6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>
        <f>ROUND(E1261/D1261*100,0)</f>
        <v>111</v>
      </c>
      <c r="P1261" s="8">
        <f>IFERROR(ROUND(E1261/L1261,2),"No donations")</f>
        <v>43.71</v>
      </c>
      <c r="Q1261" s="10" t="s">
        <v>8323</v>
      </c>
      <c r="R1261" t="s">
        <v>8327</v>
      </c>
      <c r="S1261" s="14">
        <f>(((J1261/60)/60)/24)+DATE(1970,1,1)</f>
        <v>40811.120324074072</v>
      </c>
      <c r="T1261" s="14">
        <f>(((I1261/60)/60)/24)+DATE(1970,1,1)</f>
        <v>40871.161990740737</v>
      </c>
      <c r="U1261">
        <f xml:space="preserve"> YEAR(S1261)</f>
        <v>2011</v>
      </c>
    </row>
    <row r="1262" spans="1:21" ht="48" x14ac:dyDescent="0.2">
      <c r="A1262">
        <v>2087</v>
      </c>
      <c r="B1262" s="3" t="s">
        <v>2088</v>
      </c>
      <c r="C1262" s="3" t="s">
        <v>6197</v>
      </c>
      <c r="D1262" s="6">
        <v>1500</v>
      </c>
      <c r="E1262" s="6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>
        <f>ROUND(E1262/D1262*100,0)</f>
        <v>104</v>
      </c>
      <c r="P1262" s="8">
        <f>IFERROR(ROUND(E1262/L1262,2),"No donations")</f>
        <v>62.12</v>
      </c>
      <c r="Q1262" s="10" t="s">
        <v>8323</v>
      </c>
      <c r="R1262" t="s">
        <v>8327</v>
      </c>
      <c r="S1262" s="14">
        <f>(((J1262/60)/60)/24)+DATE(1970,1,1)</f>
        <v>40764.204375000001</v>
      </c>
      <c r="T1262" s="14">
        <f>(((I1262/60)/60)/24)+DATE(1970,1,1)</f>
        <v>40794.204375000001</v>
      </c>
      <c r="U1262">
        <f xml:space="preserve"> YEAR(S1262)</f>
        <v>2011</v>
      </c>
    </row>
    <row r="1263" spans="1:21" ht="48" x14ac:dyDescent="0.2">
      <c r="A1263">
        <v>2093</v>
      </c>
      <c r="B1263" s="3" t="s">
        <v>2094</v>
      </c>
      <c r="C1263" s="3" t="s">
        <v>6203</v>
      </c>
      <c r="D1263" s="6">
        <v>1500</v>
      </c>
      <c r="E1263" s="6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>
        <f>ROUND(E1263/D1263*100,0)</f>
        <v>102</v>
      </c>
      <c r="P1263" s="8">
        <f>IFERROR(ROUND(E1263/L1263,2),"No donations")</f>
        <v>66.83</v>
      </c>
      <c r="Q1263" s="10" t="s">
        <v>8323</v>
      </c>
      <c r="R1263" t="s">
        <v>8327</v>
      </c>
      <c r="S1263" s="14">
        <f>(((J1263/60)/60)/24)+DATE(1970,1,1)</f>
        <v>41205.854537037041</v>
      </c>
      <c r="T1263" s="14">
        <f>(((I1263/60)/60)/24)+DATE(1970,1,1)</f>
        <v>41265.896203703705</v>
      </c>
      <c r="U1263">
        <f xml:space="preserve"> YEAR(S1263)</f>
        <v>2012</v>
      </c>
    </row>
    <row r="1264" spans="1:21" ht="48" x14ac:dyDescent="0.2">
      <c r="A1264">
        <v>2115</v>
      </c>
      <c r="B1264" s="3" t="s">
        <v>2116</v>
      </c>
      <c r="C1264" s="3" t="s">
        <v>6225</v>
      </c>
      <c r="D1264" s="6">
        <v>1500</v>
      </c>
      <c r="E1264" s="6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>
        <f>ROUND(E1264/D1264*100,0)</f>
        <v>226</v>
      </c>
      <c r="P1264" s="8">
        <f>IFERROR(ROUND(E1264/L1264,2),"No donations")</f>
        <v>94.03</v>
      </c>
      <c r="Q1264" s="10" t="s">
        <v>8323</v>
      </c>
      <c r="R1264" t="s">
        <v>8327</v>
      </c>
      <c r="S1264" s="14">
        <f>(((J1264/60)/60)/24)+DATE(1970,1,1)</f>
        <v>40564.081030092595</v>
      </c>
      <c r="T1264" s="14">
        <f>(((I1264/60)/60)/24)+DATE(1970,1,1)</f>
        <v>40594.081030092595</v>
      </c>
      <c r="U1264">
        <f xml:space="preserve"> YEAR(S1264)</f>
        <v>2011</v>
      </c>
    </row>
    <row r="1265" spans="1:21" ht="48" x14ac:dyDescent="0.2">
      <c r="A1265">
        <v>2204</v>
      </c>
      <c r="B1265" s="3" t="s">
        <v>2205</v>
      </c>
      <c r="C1265" s="3" t="s">
        <v>6314</v>
      </c>
      <c r="D1265" s="6">
        <v>1500</v>
      </c>
      <c r="E1265" s="6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>
        <f>ROUND(E1265/D1265*100,0)</f>
        <v>133</v>
      </c>
      <c r="P1265" s="8">
        <f>IFERROR(ROUND(E1265/L1265,2),"No donations")</f>
        <v>27.3</v>
      </c>
      <c r="Q1265" s="10" t="s">
        <v>8323</v>
      </c>
      <c r="R1265" t="s">
        <v>8328</v>
      </c>
      <c r="S1265" s="14">
        <f>(((J1265/60)/60)/24)+DATE(1970,1,1)</f>
        <v>41312.311562499999</v>
      </c>
      <c r="T1265" s="14">
        <f>(((I1265/60)/60)/24)+DATE(1970,1,1)</f>
        <v>41342.311562499999</v>
      </c>
      <c r="U1265">
        <f xml:space="preserve"> YEAR(S1265)</f>
        <v>2013</v>
      </c>
    </row>
    <row r="1266" spans="1:21" ht="48" x14ac:dyDescent="0.2">
      <c r="A1266">
        <v>2266</v>
      </c>
      <c r="B1266" s="3" t="s">
        <v>2267</v>
      </c>
      <c r="C1266" s="3" t="s">
        <v>6376</v>
      </c>
      <c r="D1266" s="6">
        <v>1500</v>
      </c>
      <c r="E1266" s="6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>
        <f>ROUND(E1266/D1266*100,0)</f>
        <v>320</v>
      </c>
      <c r="P1266" s="8">
        <f>IFERROR(ROUND(E1266/L1266,2),"No donations")</f>
        <v>24.76</v>
      </c>
      <c r="Q1266" s="10" t="s">
        <v>8331</v>
      </c>
      <c r="R1266" t="s">
        <v>8349</v>
      </c>
      <c r="S1266" s="14">
        <f>(((J1266/60)/60)/24)+DATE(1970,1,1)</f>
        <v>42469.874907407408</v>
      </c>
      <c r="T1266" s="14">
        <f>(((I1266/60)/60)/24)+DATE(1970,1,1)</f>
        <v>42487.083333333328</v>
      </c>
      <c r="U1266">
        <f xml:space="preserve"> YEAR(S1266)</f>
        <v>2016</v>
      </c>
    </row>
    <row r="1267" spans="1:21" ht="48" x14ac:dyDescent="0.2">
      <c r="A1267">
        <v>2286</v>
      </c>
      <c r="B1267" s="3" t="s">
        <v>2287</v>
      </c>
      <c r="C1267" s="3" t="s">
        <v>6396</v>
      </c>
      <c r="D1267" s="6">
        <v>1500</v>
      </c>
      <c r="E1267" s="6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>
        <f>ROUND(E1267/D1267*100,0)</f>
        <v>100</v>
      </c>
      <c r="P1267" s="8">
        <f>IFERROR(ROUND(E1267/L1267,2),"No donations")</f>
        <v>107.21</v>
      </c>
      <c r="Q1267" s="10" t="s">
        <v>8323</v>
      </c>
      <c r="R1267" t="s">
        <v>8324</v>
      </c>
      <c r="S1267" s="14">
        <f>(((J1267/60)/60)/24)+DATE(1970,1,1)</f>
        <v>41494.963587962964</v>
      </c>
      <c r="T1267" s="14">
        <f>(((I1267/60)/60)/24)+DATE(1970,1,1)</f>
        <v>41523.165972222225</v>
      </c>
      <c r="U1267">
        <f xml:space="preserve"> YEAR(S1267)</f>
        <v>2013</v>
      </c>
    </row>
    <row r="1268" spans="1:21" ht="48" x14ac:dyDescent="0.2">
      <c r="A1268">
        <v>2289</v>
      </c>
      <c r="B1268" s="3" t="s">
        <v>2290</v>
      </c>
      <c r="C1268" s="3" t="s">
        <v>6399</v>
      </c>
      <c r="D1268" s="6">
        <v>1500</v>
      </c>
      <c r="E1268" s="6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>
        <f>ROUND(E1268/D1268*100,0)</f>
        <v>107</v>
      </c>
      <c r="P1268" s="8">
        <f>IFERROR(ROUND(E1268/L1268,2),"No donations")</f>
        <v>64.44</v>
      </c>
      <c r="Q1268" s="10" t="s">
        <v>8323</v>
      </c>
      <c r="R1268" t="s">
        <v>8324</v>
      </c>
      <c r="S1268" s="14">
        <f>(((J1268/60)/60)/24)+DATE(1970,1,1)</f>
        <v>41571.998379629629</v>
      </c>
      <c r="T1268" s="14">
        <f>(((I1268/60)/60)/24)+DATE(1970,1,1)</f>
        <v>41614.973611111112</v>
      </c>
      <c r="U1268">
        <f xml:space="preserve"> YEAR(S1268)</f>
        <v>2013</v>
      </c>
    </row>
    <row r="1269" spans="1:21" ht="48" x14ac:dyDescent="0.2">
      <c r="A1269">
        <v>2290</v>
      </c>
      <c r="B1269" s="3" t="s">
        <v>2291</v>
      </c>
      <c r="C1269" s="3" t="s">
        <v>6400</v>
      </c>
      <c r="D1269" s="6">
        <v>1500</v>
      </c>
      <c r="E1269" s="6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>
        <f>ROUND(E1269/D1269*100,0)</f>
        <v>104</v>
      </c>
      <c r="P1269" s="8">
        <f>IFERROR(ROUND(E1269/L1269,2),"No donations")</f>
        <v>53.83</v>
      </c>
      <c r="Q1269" s="10" t="s">
        <v>8323</v>
      </c>
      <c r="R1269" t="s">
        <v>8324</v>
      </c>
      <c r="S1269" s="14">
        <f>(((J1269/60)/60)/24)+DATE(1970,1,1)</f>
        <v>40070.253819444442</v>
      </c>
      <c r="T1269" s="14">
        <f>(((I1269/60)/60)/24)+DATE(1970,1,1)</f>
        <v>40148.708333333336</v>
      </c>
      <c r="U1269">
        <f xml:space="preserve"> YEAR(S1269)</f>
        <v>2009</v>
      </c>
    </row>
    <row r="1270" spans="1:21" ht="48" x14ac:dyDescent="0.2">
      <c r="A1270">
        <v>2456</v>
      </c>
      <c r="B1270" s="3" t="s">
        <v>2457</v>
      </c>
      <c r="C1270" s="3" t="s">
        <v>6566</v>
      </c>
      <c r="D1270" s="6">
        <v>1500</v>
      </c>
      <c r="E1270" s="6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>
        <f>ROUND(E1270/D1270*100,0)</f>
        <v>181</v>
      </c>
      <c r="P1270" s="8">
        <f>IFERROR(ROUND(E1270/L1270,2),"No donations")</f>
        <v>40.49</v>
      </c>
      <c r="Q1270" s="10" t="s">
        <v>8334</v>
      </c>
      <c r="R1270" t="s">
        <v>8350</v>
      </c>
      <c r="S1270" s="14">
        <f>(((J1270/60)/60)/24)+DATE(1970,1,1)</f>
        <v>42761.961099537039</v>
      </c>
      <c r="T1270" s="14">
        <f>(((I1270/60)/60)/24)+DATE(1970,1,1)</f>
        <v>42791.961099537039</v>
      </c>
      <c r="U1270">
        <f xml:space="preserve"> YEAR(S1270)</f>
        <v>2017</v>
      </c>
    </row>
    <row r="1271" spans="1:21" ht="48" x14ac:dyDescent="0.2">
      <c r="A1271">
        <v>2487</v>
      </c>
      <c r="B1271" s="3" t="s">
        <v>2487</v>
      </c>
      <c r="C1271" s="3" t="s">
        <v>6597</v>
      </c>
      <c r="D1271" s="6">
        <v>1500</v>
      </c>
      <c r="E1271" s="6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>
        <f>ROUND(E1271/D1271*100,0)</f>
        <v>100</v>
      </c>
      <c r="P1271" s="8">
        <f>IFERROR(ROUND(E1271/L1271,2),"No donations")</f>
        <v>39.49</v>
      </c>
      <c r="Q1271" s="10" t="s">
        <v>8323</v>
      </c>
      <c r="R1271" t="s">
        <v>8327</v>
      </c>
      <c r="S1271" s="14">
        <f>(((J1271/60)/60)/24)+DATE(1970,1,1)</f>
        <v>41026.083298611113</v>
      </c>
      <c r="T1271" s="14">
        <f>(((I1271/60)/60)/24)+DATE(1970,1,1)</f>
        <v>41056.083298611113</v>
      </c>
      <c r="U1271">
        <f xml:space="preserve"> YEAR(S1271)</f>
        <v>2012</v>
      </c>
    </row>
    <row r="1272" spans="1:21" ht="48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6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>ROUND(E1272/D1272*100,0)</f>
        <v>101</v>
      </c>
      <c r="P1272" s="8">
        <f>IFERROR(ROUND(E1272/L1272,2),"No donations")</f>
        <v>38.85</v>
      </c>
      <c r="Q1272" s="10" t="s">
        <v>8323</v>
      </c>
      <c r="R1272" t="s">
        <v>8327</v>
      </c>
      <c r="S1272" s="14">
        <f>(((J1272/60)/60)/24)+DATE(1970,1,1)</f>
        <v>41022.645185185182</v>
      </c>
      <c r="T1272" s="14">
        <f>(((I1272/60)/60)/24)+DATE(1970,1,1)</f>
        <v>41052.645185185182</v>
      </c>
      <c r="U1272">
        <f xml:space="preserve"> YEAR(S1272)</f>
        <v>2012</v>
      </c>
    </row>
    <row r="1273" spans="1:21" ht="48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6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>ROUND(E1273/D1273*100,0)</f>
        <v>128</v>
      </c>
      <c r="P1273" s="8">
        <f>IFERROR(ROUND(E1273/L1273,2),"No donations")</f>
        <v>45.55</v>
      </c>
      <c r="Q1273" s="10" t="s">
        <v>8323</v>
      </c>
      <c r="R1273" t="s">
        <v>8327</v>
      </c>
      <c r="S1273" s="14">
        <f>(((J1273/60)/60)/24)+DATE(1970,1,1)</f>
        <v>41036.946469907409</v>
      </c>
      <c r="T1273" s="14">
        <f>(((I1273/60)/60)/24)+DATE(1970,1,1)</f>
        <v>41066.946469907409</v>
      </c>
      <c r="U1273">
        <f xml:space="preserve"> YEAR(S1273)</f>
        <v>2012</v>
      </c>
    </row>
    <row r="1274" spans="1:21" ht="48" x14ac:dyDescent="0.2">
      <c r="A1274">
        <v>2553</v>
      </c>
      <c r="B1274" s="3" t="s">
        <v>2553</v>
      </c>
      <c r="C1274" s="3" t="s">
        <v>6663</v>
      </c>
      <c r="D1274" s="6">
        <v>1500</v>
      </c>
      <c r="E1274" s="6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>
        <f>ROUND(E1274/D1274*100,0)</f>
        <v>156</v>
      </c>
      <c r="P1274" s="8">
        <f>IFERROR(ROUND(E1274/L1274,2),"No donations")</f>
        <v>38.880000000000003</v>
      </c>
      <c r="Q1274" s="10" t="s">
        <v>8323</v>
      </c>
      <c r="R1274" t="s">
        <v>8352</v>
      </c>
      <c r="S1274" s="14">
        <f>(((J1274/60)/60)/24)+DATE(1970,1,1)</f>
        <v>41113.199155092596</v>
      </c>
      <c r="T1274" s="14">
        <f>(((I1274/60)/60)/24)+DATE(1970,1,1)</f>
        <v>41173.199155092596</v>
      </c>
      <c r="U1274">
        <f xml:space="preserve"> YEAR(S1274)</f>
        <v>2012</v>
      </c>
    </row>
    <row r="1275" spans="1:21" ht="48" x14ac:dyDescent="0.2">
      <c r="A1275">
        <v>2622</v>
      </c>
      <c r="B1275" s="3" t="s">
        <v>2622</v>
      </c>
      <c r="C1275" s="3" t="s">
        <v>6732</v>
      </c>
      <c r="D1275" s="6">
        <v>1500</v>
      </c>
      <c r="E1275" s="6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>
        <f>ROUND(E1275/D1275*100,0)</f>
        <v>131</v>
      </c>
      <c r="P1275" s="8">
        <f>IFERROR(ROUND(E1275/L1275,2),"No donations")</f>
        <v>26.59</v>
      </c>
      <c r="Q1275" s="10" t="s">
        <v>8317</v>
      </c>
      <c r="R1275" t="s">
        <v>8353</v>
      </c>
      <c r="S1275" s="14">
        <f>(((J1275/60)/60)/24)+DATE(1970,1,1)</f>
        <v>42689.74324074074</v>
      </c>
      <c r="T1275" s="14">
        <f>(((I1275/60)/60)/24)+DATE(1970,1,1)</f>
        <v>42734.74324074074</v>
      </c>
      <c r="U1275">
        <f xml:space="preserve"> YEAR(S1275)</f>
        <v>2016</v>
      </c>
    </row>
    <row r="1276" spans="1:21" ht="48" x14ac:dyDescent="0.2">
      <c r="A1276">
        <v>2667</v>
      </c>
      <c r="B1276" s="3" t="s">
        <v>2667</v>
      </c>
      <c r="C1276" s="3" t="s">
        <v>6777</v>
      </c>
      <c r="D1276" s="6">
        <v>1500</v>
      </c>
      <c r="E1276" s="6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>
        <f>ROUND(E1276/D1276*100,0)</f>
        <v>111</v>
      </c>
      <c r="P1276" s="8">
        <f>IFERROR(ROUND(E1276/L1276,2),"No donations")</f>
        <v>92.22</v>
      </c>
      <c r="Q1276" s="10" t="s">
        <v>8317</v>
      </c>
      <c r="R1276" t="s">
        <v>8354</v>
      </c>
      <c r="S1276" s="14">
        <f>(((J1276/60)/60)/24)+DATE(1970,1,1)</f>
        <v>42380.926111111112</v>
      </c>
      <c r="T1276" s="14">
        <f>(((I1276/60)/60)/24)+DATE(1970,1,1)</f>
        <v>42410.926111111112</v>
      </c>
      <c r="U1276">
        <f xml:space="preserve"> YEAR(S1276)</f>
        <v>2016</v>
      </c>
    </row>
    <row r="1277" spans="1:21" ht="48" x14ac:dyDescent="0.2">
      <c r="A1277">
        <v>2814</v>
      </c>
      <c r="B1277" s="3" t="s">
        <v>2814</v>
      </c>
      <c r="C1277" s="3" t="s">
        <v>6924</v>
      </c>
      <c r="D1277" s="6">
        <v>1500</v>
      </c>
      <c r="E1277" s="6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>
        <f>ROUND(E1277/D1277*100,0)</f>
        <v>108</v>
      </c>
      <c r="P1277" s="8">
        <f>IFERROR(ROUND(E1277/L1277,2),"No donations")</f>
        <v>25.25</v>
      </c>
      <c r="Q1277" s="10" t="s">
        <v>8315</v>
      </c>
      <c r="R1277" t="s">
        <v>8316</v>
      </c>
      <c r="S1277" s="14">
        <f>(((J1277/60)/60)/24)+DATE(1970,1,1)</f>
        <v>42103.399479166663</v>
      </c>
      <c r="T1277" s="14">
        <f>(((I1277/60)/60)/24)+DATE(1970,1,1)</f>
        <v>42133.399479166663</v>
      </c>
      <c r="U1277">
        <f xml:space="preserve"> YEAR(S1277)</f>
        <v>2015</v>
      </c>
    </row>
    <row r="1278" spans="1:21" ht="32" x14ac:dyDescent="0.2">
      <c r="A1278">
        <v>2937</v>
      </c>
      <c r="B1278" s="3" t="s">
        <v>2937</v>
      </c>
      <c r="C1278" s="3" t="s">
        <v>7047</v>
      </c>
      <c r="D1278" s="6">
        <v>1500</v>
      </c>
      <c r="E1278" s="6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>
        <f>ROUND(E1278/D1278*100,0)</f>
        <v>133</v>
      </c>
      <c r="P1278" s="8">
        <f>IFERROR(ROUND(E1278/L1278,2),"No donations")</f>
        <v>36.36</v>
      </c>
      <c r="Q1278" s="10" t="s">
        <v>8315</v>
      </c>
      <c r="R1278" t="s">
        <v>8357</v>
      </c>
      <c r="S1278" s="14">
        <f>(((J1278/60)/60)/24)+DATE(1970,1,1)</f>
        <v>41803.457326388889</v>
      </c>
      <c r="T1278" s="14">
        <f>(((I1278/60)/60)/24)+DATE(1970,1,1)</f>
        <v>41833.457326388889</v>
      </c>
      <c r="U1278">
        <f xml:space="preserve"> YEAR(S1278)</f>
        <v>2014</v>
      </c>
    </row>
    <row r="1279" spans="1:21" ht="48" x14ac:dyDescent="0.2">
      <c r="A1279">
        <v>2965</v>
      </c>
      <c r="B1279" s="3" t="s">
        <v>2965</v>
      </c>
      <c r="C1279" s="3" t="s">
        <v>7075</v>
      </c>
      <c r="D1279" s="6">
        <v>1500</v>
      </c>
      <c r="E1279" s="6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>
        <f>ROUND(E1279/D1279*100,0)</f>
        <v>109</v>
      </c>
      <c r="P1279" s="8">
        <f>IFERROR(ROUND(E1279/L1279,2),"No donations")</f>
        <v>41.92</v>
      </c>
      <c r="Q1279" s="10" t="s">
        <v>8315</v>
      </c>
      <c r="R1279" t="s">
        <v>8316</v>
      </c>
      <c r="S1279" s="14">
        <f>(((J1279/60)/60)/24)+DATE(1970,1,1)</f>
        <v>42162.729548611111</v>
      </c>
      <c r="T1279" s="14">
        <f>(((I1279/60)/60)/24)+DATE(1970,1,1)</f>
        <v>42192.729548611111</v>
      </c>
      <c r="U1279">
        <f xml:space="preserve"> YEAR(S1279)</f>
        <v>2015</v>
      </c>
    </row>
    <row r="1280" spans="1:21" ht="48" x14ac:dyDescent="0.2">
      <c r="A1280">
        <v>3010</v>
      </c>
      <c r="B1280" s="3" t="s">
        <v>3010</v>
      </c>
      <c r="C1280" s="3" t="s">
        <v>7120</v>
      </c>
      <c r="D1280" s="6">
        <v>1500</v>
      </c>
      <c r="E1280" s="6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>
        <f>ROUND(E1280/D1280*100,0)</f>
        <v>158</v>
      </c>
      <c r="P1280" s="8">
        <f>IFERROR(ROUND(E1280/L1280,2),"No donations")</f>
        <v>158</v>
      </c>
      <c r="Q1280" s="10" t="s">
        <v>8315</v>
      </c>
      <c r="R1280" t="s">
        <v>8355</v>
      </c>
      <c r="S1280" s="14">
        <f>(((J1280/60)/60)/24)+DATE(1970,1,1)</f>
        <v>41996.832395833335</v>
      </c>
      <c r="T1280" s="14">
        <f>(((I1280/60)/60)/24)+DATE(1970,1,1)</f>
        <v>42056.832395833335</v>
      </c>
      <c r="U1280">
        <f xml:space="preserve"> YEAR(S1280)</f>
        <v>2014</v>
      </c>
    </row>
    <row r="1281" spans="1:21" ht="80" x14ac:dyDescent="0.2">
      <c r="A1281">
        <v>3031</v>
      </c>
      <c r="B1281" s="3" t="s">
        <v>3031</v>
      </c>
      <c r="C1281" s="3" t="s">
        <v>7141</v>
      </c>
      <c r="D1281" s="6">
        <v>1500</v>
      </c>
      <c r="E1281" s="6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>
        <f>ROUND(E1281/D1281*100,0)</f>
        <v>100</v>
      </c>
      <c r="P1281" s="8">
        <f>IFERROR(ROUND(E1281/L1281,2),"No donations")</f>
        <v>51.72</v>
      </c>
      <c r="Q1281" s="10" t="s">
        <v>8315</v>
      </c>
      <c r="R1281" t="s">
        <v>8355</v>
      </c>
      <c r="S1281" s="14">
        <f>(((J1281/60)/60)/24)+DATE(1970,1,1)</f>
        <v>42597.882488425923</v>
      </c>
      <c r="T1281" s="14">
        <f>(((I1281/60)/60)/24)+DATE(1970,1,1)</f>
        <v>42657.882488425923</v>
      </c>
      <c r="U1281">
        <f xml:space="preserve"> YEAR(S1281)</f>
        <v>2016</v>
      </c>
    </row>
    <row r="1282" spans="1:21" ht="48" x14ac:dyDescent="0.2">
      <c r="A1282">
        <v>3042</v>
      </c>
      <c r="B1282" s="3" t="s">
        <v>3042</v>
      </c>
      <c r="C1282" s="3" t="s">
        <v>7152</v>
      </c>
      <c r="D1282" s="6">
        <v>1500</v>
      </c>
      <c r="E1282" s="6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>
        <f>ROUND(E1282/D1282*100,0)</f>
        <v>128</v>
      </c>
      <c r="P1282" s="8">
        <f>IFERROR(ROUND(E1282/L1282,2),"No donations")</f>
        <v>51.89</v>
      </c>
      <c r="Q1282" s="10" t="s">
        <v>8315</v>
      </c>
      <c r="R1282" t="s">
        <v>8355</v>
      </c>
      <c r="S1282" s="14">
        <f>(((J1282/60)/60)/24)+DATE(1970,1,1)</f>
        <v>42253.688043981485</v>
      </c>
      <c r="T1282" s="14">
        <f>(((I1282/60)/60)/24)+DATE(1970,1,1)</f>
        <v>42283.688043981485</v>
      </c>
      <c r="U1282">
        <f xml:space="preserve"> YEAR(S1282)</f>
        <v>2015</v>
      </c>
    </row>
    <row r="1283" spans="1:21" ht="32" x14ac:dyDescent="0.2">
      <c r="A1283">
        <v>3159</v>
      </c>
      <c r="B1283" s="3" t="s">
        <v>3159</v>
      </c>
      <c r="C1283" s="3" t="s">
        <v>7269</v>
      </c>
      <c r="D1283" s="6">
        <v>1500</v>
      </c>
      <c r="E1283" s="6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>
        <f>ROUND(E1283/D1283*100,0)</f>
        <v>133</v>
      </c>
      <c r="P1283" s="8">
        <f>IFERROR(ROUND(E1283/L1283,2),"No donations")</f>
        <v>38.5</v>
      </c>
      <c r="Q1283" s="10" t="s">
        <v>8315</v>
      </c>
      <c r="R1283" t="s">
        <v>8316</v>
      </c>
      <c r="S1283" s="14">
        <f>(((J1283/60)/60)/24)+DATE(1970,1,1)</f>
        <v>40884.066678240742</v>
      </c>
      <c r="T1283" s="14">
        <f>(((I1283/60)/60)/24)+DATE(1970,1,1)</f>
        <v>40926.958333333336</v>
      </c>
      <c r="U1283">
        <f xml:space="preserve"> YEAR(S1283)</f>
        <v>2011</v>
      </c>
    </row>
    <row r="1284" spans="1:21" ht="48" x14ac:dyDescent="0.2">
      <c r="A1284">
        <v>3178</v>
      </c>
      <c r="B1284" s="3" t="s">
        <v>3178</v>
      </c>
      <c r="C1284" s="3" t="s">
        <v>7288</v>
      </c>
      <c r="D1284" s="6">
        <v>1500</v>
      </c>
      <c r="E1284" s="6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>
        <f>ROUND(E1284/D1284*100,0)</f>
        <v>172</v>
      </c>
      <c r="P1284" s="8">
        <f>IFERROR(ROUND(E1284/L1284,2),"No donations")</f>
        <v>33.03</v>
      </c>
      <c r="Q1284" s="10" t="s">
        <v>8315</v>
      </c>
      <c r="R1284" t="s">
        <v>8316</v>
      </c>
      <c r="S1284" s="14">
        <f>(((J1284/60)/60)/24)+DATE(1970,1,1)</f>
        <v>41806.605034722219</v>
      </c>
      <c r="T1284" s="14">
        <f>(((I1284/60)/60)/24)+DATE(1970,1,1)</f>
        <v>41836.605034722219</v>
      </c>
      <c r="U1284">
        <f xml:space="preserve"> YEAR(S1284)</f>
        <v>2014</v>
      </c>
    </row>
    <row r="1285" spans="1:21" ht="48" x14ac:dyDescent="0.2">
      <c r="A1285">
        <v>3251</v>
      </c>
      <c r="B1285" s="3" t="s">
        <v>3251</v>
      </c>
      <c r="C1285" s="3" t="s">
        <v>7361</v>
      </c>
      <c r="D1285" s="6">
        <v>1500</v>
      </c>
      <c r="E1285" s="6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>
        <f>ROUND(E1285/D1285*100,0)</f>
        <v>111</v>
      </c>
      <c r="P1285" s="8">
        <f>IFERROR(ROUND(E1285/L1285,2),"No donations")</f>
        <v>83.05</v>
      </c>
      <c r="Q1285" s="10" t="s">
        <v>8315</v>
      </c>
      <c r="R1285" t="s">
        <v>8316</v>
      </c>
      <c r="S1285" s="14">
        <f>(((J1285/60)/60)/24)+DATE(1970,1,1)</f>
        <v>42146.731087962966</v>
      </c>
      <c r="T1285" s="14">
        <f>(((I1285/60)/60)/24)+DATE(1970,1,1)</f>
        <v>42176.731087962966</v>
      </c>
      <c r="U1285">
        <f xml:space="preserve"> YEAR(S1285)</f>
        <v>2015</v>
      </c>
    </row>
    <row r="1286" spans="1:21" ht="16" x14ac:dyDescent="0.2">
      <c r="A1286">
        <v>3271</v>
      </c>
      <c r="B1286" s="3" t="s">
        <v>3271</v>
      </c>
      <c r="C1286" s="3" t="s">
        <v>7381</v>
      </c>
      <c r="D1286" s="6">
        <v>1500</v>
      </c>
      <c r="E1286" s="6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>
        <f>ROUND(E1286/D1286*100,0)</f>
        <v>130</v>
      </c>
      <c r="P1286" s="8">
        <f>IFERROR(ROUND(E1286/L1286,2),"No donations")</f>
        <v>38.24</v>
      </c>
      <c r="Q1286" s="10" t="s">
        <v>8315</v>
      </c>
      <c r="R1286" t="s">
        <v>8316</v>
      </c>
      <c r="S1286" s="14">
        <f>(((J1286/60)/60)/24)+DATE(1970,1,1)</f>
        <v>41915.437210648146</v>
      </c>
      <c r="T1286" s="14">
        <f>(((I1286/60)/60)/24)+DATE(1970,1,1)</f>
        <v>41945.478877314818</v>
      </c>
      <c r="U1286">
        <f xml:space="preserve"> YEAR(S1286)</f>
        <v>2014</v>
      </c>
    </row>
    <row r="1287" spans="1:21" ht="48" x14ac:dyDescent="0.2">
      <c r="A1287">
        <v>3296</v>
      </c>
      <c r="B1287" s="3" t="s">
        <v>3296</v>
      </c>
      <c r="C1287" s="3" t="s">
        <v>7406</v>
      </c>
      <c r="D1287" s="6">
        <v>1500</v>
      </c>
      <c r="E1287" s="6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>
        <f>ROUND(E1287/D1287*100,0)</f>
        <v>144</v>
      </c>
      <c r="P1287" s="8">
        <f>IFERROR(ROUND(E1287/L1287,2),"No donations")</f>
        <v>45.98</v>
      </c>
      <c r="Q1287" s="10" t="s">
        <v>8315</v>
      </c>
      <c r="R1287" t="s">
        <v>8316</v>
      </c>
      <c r="S1287" s="14">
        <f>(((J1287/60)/60)/24)+DATE(1970,1,1)</f>
        <v>42309.756620370375</v>
      </c>
      <c r="T1287" s="14">
        <f>(((I1287/60)/60)/24)+DATE(1970,1,1)</f>
        <v>42330.916666666672</v>
      </c>
      <c r="U1287">
        <f xml:space="preserve"> YEAR(S1287)</f>
        <v>2015</v>
      </c>
    </row>
    <row r="1288" spans="1:21" ht="48" x14ac:dyDescent="0.2">
      <c r="A1288">
        <v>3306</v>
      </c>
      <c r="B1288" s="3" t="s">
        <v>3306</v>
      </c>
      <c r="C1288" s="3" t="s">
        <v>7416</v>
      </c>
      <c r="D1288" s="6">
        <v>1500</v>
      </c>
      <c r="E1288" s="6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>
        <f>ROUND(E1288/D1288*100,0)</f>
        <v>175</v>
      </c>
      <c r="P1288" s="8">
        <f>IFERROR(ROUND(E1288/L1288,2),"No donations")</f>
        <v>48.7</v>
      </c>
      <c r="Q1288" s="10" t="s">
        <v>8315</v>
      </c>
      <c r="R1288" t="s">
        <v>8316</v>
      </c>
      <c r="S1288" s="14">
        <f>(((J1288/60)/60)/24)+DATE(1970,1,1)</f>
        <v>42493.219236111108</v>
      </c>
      <c r="T1288" s="14">
        <f>(((I1288/60)/60)/24)+DATE(1970,1,1)</f>
        <v>42531.125</v>
      </c>
      <c r="U1288">
        <f xml:space="preserve"> YEAR(S1288)</f>
        <v>2016</v>
      </c>
    </row>
    <row r="1289" spans="1:21" ht="32" x14ac:dyDescent="0.2">
      <c r="A1289">
        <v>3324</v>
      </c>
      <c r="B1289" s="3" t="s">
        <v>3324</v>
      </c>
      <c r="C1289" s="3" t="s">
        <v>7434</v>
      </c>
      <c r="D1289" s="6">
        <v>1500</v>
      </c>
      <c r="E1289" s="6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>
        <f>ROUND(E1289/D1289*100,0)</f>
        <v>102</v>
      </c>
      <c r="P1289" s="8">
        <f>IFERROR(ROUND(E1289/L1289,2),"No donations")</f>
        <v>152.5</v>
      </c>
      <c r="Q1289" s="10" t="s">
        <v>8315</v>
      </c>
      <c r="R1289" t="s">
        <v>8316</v>
      </c>
      <c r="S1289" s="14">
        <f>(((J1289/60)/60)/24)+DATE(1970,1,1)</f>
        <v>42512.58321759259</v>
      </c>
      <c r="T1289" s="14">
        <f>(((I1289/60)/60)/24)+DATE(1970,1,1)</f>
        <v>42526.58321759259</v>
      </c>
      <c r="U1289">
        <f xml:space="preserve"> YEAR(S1289)</f>
        <v>2016</v>
      </c>
    </row>
    <row r="1290" spans="1:21" ht="48" x14ac:dyDescent="0.2">
      <c r="A1290">
        <v>3330</v>
      </c>
      <c r="B1290" s="3" t="s">
        <v>3330</v>
      </c>
      <c r="C1290" s="3" t="s">
        <v>7440</v>
      </c>
      <c r="D1290" s="6">
        <v>1500</v>
      </c>
      <c r="E1290" s="6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>
        <f>ROUND(E1290/D1290*100,0)</f>
        <v>106</v>
      </c>
      <c r="P1290" s="8">
        <f>IFERROR(ROUND(E1290/L1290,2),"No donations")</f>
        <v>23.1</v>
      </c>
      <c r="Q1290" s="10" t="s">
        <v>8315</v>
      </c>
      <c r="R1290" t="s">
        <v>8316</v>
      </c>
      <c r="S1290" s="14">
        <f>(((J1290/60)/60)/24)+DATE(1970,1,1)</f>
        <v>42065.887361111112</v>
      </c>
      <c r="T1290" s="14">
        <f>(((I1290/60)/60)/24)+DATE(1970,1,1)</f>
        <v>42095.845694444448</v>
      </c>
      <c r="U1290">
        <f xml:space="preserve"> YEAR(S1290)</f>
        <v>2015</v>
      </c>
    </row>
    <row r="1291" spans="1:21" ht="48" x14ac:dyDescent="0.2">
      <c r="A1291">
        <v>3346</v>
      </c>
      <c r="B1291" s="3" t="s">
        <v>3346</v>
      </c>
      <c r="C1291" s="3" t="s">
        <v>7456</v>
      </c>
      <c r="D1291" s="6">
        <v>1500</v>
      </c>
      <c r="E1291" s="6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>
        <f>ROUND(E1291/D1291*100,0)</f>
        <v>110</v>
      </c>
      <c r="P1291" s="8">
        <f>IFERROR(ROUND(E1291/L1291,2),"No donations")</f>
        <v>91.67</v>
      </c>
      <c r="Q1291" s="10" t="s">
        <v>8315</v>
      </c>
      <c r="R1291" t="s">
        <v>8316</v>
      </c>
      <c r="S1291" s="14">
        <f>(((J1291/60)/60)/24)+DATE(1970,1,1)</f>
        <v>42054.024421296301</v>
      </c>
      <c r="T1291" s="14">
        <f>(((I1291/60)/60)/24)+DATE(1970,1,1)</f>
        <v>42061.024421296301</v>
      </c>
      <c r="U1291">
        <f xml:space="preserve"> YEAR(S1291)</f>
        <v>2015</v>
      </c>
    </row>
    <row r="1292" spans="1:21" ht="48" x14ac:dyDescent="0.2">
      <c r="A1292">
        <v>3356</v>
      </c>
      <c r="B1292" s="3" t="s">
        <v>3355</v>
      </c>
      <c r="C1292" s="3" t="s">
        <v>7466</v>
      </c>
      <c r="D1292" s="6">
        <v>1500</v>
      </c>
      <c r="E1292" s="6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>
        <f>ROUND(E1292/D1292*100,0)</f>
        <v>101</v>
      </c>
      <c r="P1292" s="8">
        <f>IFERROR(ROUND(E1292/L1292,2),"No donations")</f>
        <v>56.33</v>
      </c>
      <c r="Q1292" s="10" t="s">
        <v>8315</v>
      </c>
      <c r="R1292" t="s">
        <v>8316</v>
      </c>
      <c r="S1292" s="14">
        <f>(((J1292/60)/60)/24)+DATE(1970,1,1)</f>
        <v>42536.815648148149</v>
      </c>
      <c r="T1292" s="14">
        <f>(((I1292/60)/60)/24)+DATE(1970,1,1)</f>
        <v>42566.815648148149</v>
      </c>
      <c r="U1292">
        <f xml:space="preserve"> YEAR(S1292)</f>
        <v>2016</v>
      </c>
    </row>
    <row r="1293" spans="1:21" ht="32" x14ac:dyDescent="0.2">
      <c r="A1293">
        <v>3370</v>
      </c>
      <c r="B1293" s="3" t="s">
        <v>3369</v>
      </c>
      <c r="C1293" s="3" t="s">
        <v>7480</v>
      </c>
      <c r="D1293" s="6">
        <v>1500</v>
      </c>
      <c r="E1293" s="6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>
        <f>ROUND(E1293/D1293*100,0)</f>
        <v>118</v>
      </c>
      <c r="P1293" s="8">
        <f>IFERROR(ROUND(E1293/L1293,2),"No donations")</f>
        <v>67.92</v>
      </c>
      <c r="Q1293" s="10" t="s">
        <v>8315</v>
      </c>
      <c r="R1293" t="s">
        <v>8316</v>
      </c>
      <c r="S1293" s="14">
        <f>(((J1293/60)/60)/24)+DATE(1970,1,1)</f>
        <v>42690.334317129629</v>
      </c>
      <c r="T1293" s="14">
        <f>(((I1293/60)/60)/24)+DATE(1970,1,1)</f>
        <v>42721.333333333328</v>
      </c>
      <c r="U1293">
        <f xml:space="preserve"> YEAR(S1293)</f>
        <v>2016</v>
      </c>
    </row>
    <row r="1294" spans="1:21" ht="48" x14ac:dyDescent="0.2">
      <c r="A1294">
        <v>3388</v>
      </c>
      <c r="B1294" s="3" t="s">
        <v>3387</v>
      </c>
      <c r="C1294" s="3" t="s">
        <v>7498</v>
      </c>
      <c r="D1294" s="6">
        <v>1500</v>
      </c>
      <c r="E1294" s="6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>
        <f>ROUND(E1294/D1294*100,0)</f>
        <v>104</v>
      </c>
      <c r="P1294" s="8">
        <f>IFERROR(ROUND(E1294/L1294,2),"No donations")</f>
        <v>34.6</v>
      </c>
      <c r="Q1294" s="10" t="s">
        <v>8315</v>
      </c>
      <c r="R1294" t="s">
        <v>8316</v>
      </c>
      <c r="S1294" s="14">
        <f>(((J1294/60)/60)/24)+DATE(1970,1,1)</f>
        <v>42143.461122685185</v>
      </c>
      <c r="T1294" s="14">
        <f>(((I1294/60)/60)/24)+DATE(1970,1,1)</f>
        <v>42173.461122685185</v>
      </c>
      <c r="U1294">
        <f xml:space="preserve"> YEAR(S1294)</f>
        <v>2015</v>
      </c>
    </row>
    <row r="1295" spans="1:21" ht="48" x14ac:dyDescent="0.2">
      <c r="A1295">
        <v>3390</v>
      </c>
      <c r="B1295" s="3" t="s">
        <v>3389</v>
      </c>
      <c r="C1295" s="3" t="s">
        <v>7500</v>
      </c>
      <c r="D1295" s="6">
        <v>1500</v>
      </c>
      <c r="E1295" s="6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>
        <f>ROUND(E1295/D1295*100,0)</f>
        <v>102</v>
      </c>
      <c r="P1295" s="8">
        <f>IFERROR(ROUND(E1295/L1295,2),"No donations")</f>
        <v>69.819999999999993</v>
      </c>
      <c r="Q1295" s="10" t="s">
        <v>8315</v>
      </c>
      <c r="R1295" t="s">
        <v>8316</v>
      </c>
      <c r="S1295" s="14">
        <f>(((J1295/60)/60)/24)+DATE(1970,1,1)</f>
        <v>41815.774826388886</v>
      </c>
      <c r="T1295" s="14">
        <f>(((I1295/60)/60)/24)+DATE(1970,1,1)</f>
        <v>41830.774826388886</v>
      </c>
      <c r="U1295">
        <f xml:space="preserve"> YEAR(S1295)</f>
        <v>2014</v>
      </c>
    </row>
    <row r="1296" spans="1:21" ht="48" x14ac:dyDescent="0.2">
      <c r="A1296">
        <v>3393</v>
      </c>
      <c r="B1296" s="3" t="s">
        <v>3392</v>
      </c>
      <c r="C1296" s="3" t="s">
        <v>7503</v>
      </c>
      <c r="D1296" s="6">
        <v>1500</v>
      </c>
      <c r="E1296" s="6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>
        <f>ROUND(E1296/D1296*100,0)</f>
        <v>106</v>
      </c>
      <c r="P1296" s="8">
        <f>IFERROR(ROUND(E1296/L1296,2),"No donations")</f>
        <v>36.07</v>
      </c>
      <c r="Q1296" s="10" t="s">
        <v>8315</v>
      </c>
      <c r="R1296" t="s">
        <v>8316</v>
      </c>
      <c r="S1296" s="14">
        <f>(((J1296/60)/60)/24)+DATE(1970,1,1)</f>
        <v>41923.921643518523</v>
      </c>
      <c r="T1296" s="14">
        <f>(((I1296/60)/60)/24)+DATE(1970,1,1)</f>
        <v>41949.031944444447</v>
      </c>
      <c r="U1296">
        <f xml:space="preserve"> YEAR(S1296)</f>
        <v>2014</v>
      </c>
    </row>
    <row r="1297" spans="1:21" ht="48" x14ac:dyDescent="0.2">
      <c r="A1297">
        <v>3396</v>
      </c>
      <c r="B1297" s="3" t="s">
        <v>3395</v>
      </c>
      <c r="C1297" s="3" t="s">
        <v>7506</v>
      </c>
      <c r="D1297" s="6">
        <v>1500</v>
      </c>
      <c r="E1297" s="6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>
        <f>ROUND(E1297/D1297*100,0)</f>
        <v>104</v>
      </c>
      <c r="P1297" s="8">
        <f>IFERROR(ROUND(E1297/L1297,2),"No donations")</f>
        <v>55.89</v>
      </c>
      <c r="Q1297" s="10" t="s">
        <v>8315</v>
      </c>
      <c r="R1297" t="s">
        <v>8316</v>
      </c>
      <c r="S1297" s="14">
        <f>(((J1297/60)/60)/24)+DATE(1970,1,1)</f>
        <v>41764.44663194444</v>
      </c>
      <c r="T1297" s="14">
        <f>(((I1297/60)/60)/24)+DATE(1970,1,1)</f>
        <v>41791.165972222225</v>
      </c>
      <c r="U1297">
        <f xml:space="preserve"> YEAR(S1297)</f>
        <v>2014</v>
      </c>
    </row>
    <row r="1298" spans="1:21" ht="48" x14ac:dyDescent="0.2">
      <c r="A1298">
        <v>3427</v>
      </c>
      <c r="B1298" s="3" t="s">
        <v>3426</v>
      </c>
      <c r="C1298" s="3" t="s">
        <v>7537</v>
      </c>
      <c r="D1298" s="6">
        <v>1500</v>
      </c>
      <c r="E1298" s="6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>
        <f>ROUND(E1298/D1298*100,0)</f>
        <v>100</v>
      </c>
      <c r="P1298" s="8">
        <f>IFERROR(ROUND(E1298/L1298,2),"No donations")</f>
        <v>51.72</v>
      </c>
      <c r="Q1298" s="10" t="s">
        <v>8315</v>
      </c>
      <c r="R1298" t="s">
        <v>8316</v>
      </c>
      <c r="S1298" s="14">
        <f>(((J1298/60)/60)/24)+DATE(1970,1,1)</f>
        <v>41792.645277777774</v>
      </c>
      <c r="T1298" s="14">
        <f>(((I1298/60)/60)/24)+DATE(1970,1,1)</f>
        <v>41822.645277777774</v>
      </c>
      <c r="U1298">
        <f xml:space="preserve"> YEAR(S1298)</f>
        <v>2014</v>
      </c>
    </row>
    <row r="1299" spans="1:21" ht="48" x14ac:dyDescent="0.2">
      <c r="A1299">
        <v>3479</v>
      </c>
      <c r="B1299" s="3" t="s">
        <v>3478</v>
      </c>
      <c r="C1299" s="3" t="s">
        <v>7589</v>
      </c>
      <c r="D1299" s="6">
        <v>1500</v>
      </c>
      <c r="E1299" s="6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>
        <f>ROUND(E1299/D1299*100,0)</f>
        <v>128</v>
      </c>
      <c r="P1299" s="8">
        <f>IFERROR(ROUND(E1299/L1299,2),"No donations")</f>
        <v>34.25</v>
      </c>
      <c r="Q1299" s="10" t="s">
        <v>8315</v>
      </c>
      <c r="R1299" t="s">
        <v>8316</v>
      </c>
      <c r="S1299" s="14">
        <f>(((J1299/60)/60)/24)+DATE(1970,1,1)</f>
        <v>41781.855092592588</v>
      </c>
      <c r="T1299" s="14">
        <f>(((I1299/60)/60)/24)+DATE(1970,1,1)</f>
        <v>41811.855092592588</v>
      </c>
      <c r="U1299">
        <f xml:space="preserve"> YEAR(S1299)</f>
        <v>2014</v>
      </c>
    </row>
    <row r="1300" spans="1:21" ht="48" x14ac:dyDescent="0.2">
      <c r="A1300">
        <v>3480</v>
      </c>
      <c r="B1300" s="3" t="s">
        <v>3479</v>
      </c>
      <c r="C1300" s="3" t="s">
        <v>7590</v>
      </c>
      <c r="D1300" s="6">
        <v>1500</v>
      </c>
      <c r="E1300" s="6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>
        <f>ROUND(E1300/D1300*100,0)</f>
        <v>143</v>
      </c>
      <c r="P1300" s="8">
        <f>IFERROR(ROUND(E1300/L1300,2),"No donations")</f>
        <v>164.62</v>
      </c>
      <c r="Q1300" s="10" t="s">
        <v>8315</v>
      </c>
      <c r="R1300" t="s">
        <v>8316</v>
      </c>
      <c r="S1300" s="14">
        <f>(((J1300/60)/60)/24)+DATE(1970,1,1)</f>
        <v>42171.317442129628</v>
      </c>
      <c r="T1300" s="14">
        <f>(((I1300/60)/60)/24)+DATE(1970,1,1)</f>
        <v>42195.875</v>
      </c>
      <c r="U1300">
        <f xml:space="preserve"> YEAR(S1300)</f>
        <v>2015</v>
      </c>
    </row>
    <row r="1301" spans="1:21" ht="48" x14ac:dyDescent="0.2">
      <c r="A1301">
        <v>3493</v>
      </c>
      <c r="B1301" s="3" t="s">
        <v>3492</v>
      </c>
      <c r="C1301" s="3" t="s">
        <v>7603</v>
      </c>
      <c r="D1301" s="6">
        <v>1500</v>
      </c>
      <c r="E1301" s="6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>
        <f>ROUND(E1301/D1301*100,0)</f>
        <v>100</v>
      </c>
      <c r="P1301" s="8">
        <f>IFERROR(ROUND(E1301/L1301,2),"No donations")</f>
        <v>51.72</v>
      </c>
      <c r="Q1301" s="10" t="s">
        <v>8315</v>
      </c>
      <c r="R1301" t="s">
        <v>8316</v>
      </c>
      <c r="S1301" s="14">
        <f>(((J1301/60)/60)/24)+DATE(1970,1,1)</f>
        <v>41848.866157407407</v>
      </c>
      <c r="T1301" s="14">
        <f>(((I1301/60)/60)/24)+DATE(1970,1,1)</f>
        <v>41868.21597222222</v>
      </c>
      <c r="U1301">
        <f xml:space="preserve"> YEAR(S1301)</f>
        <v>2014</v>
      </c>
    </row>
    <row r="1302" spans="1:21" ht="48" x14ac:dyDescent="0.2">
      <c r="A1302">
        <v>3501</v>
      </c>
      <c r="B1302" s="3" t="s">
        <v>3500</v>
      </c>
      <c r="C1302" s="3" t="s">
        <v>7611</v>
      </c>
      <c r="D1302" s="6">
        <v>1500</v>
      </c>
      <c r="E1302" s="6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>ROUND(E1302/D1302*100,0)</f>
        <v>101</v>
      </c>
      <c r="P1302" s="8">
        <f>IFERROR(ROUND(E1302/L1302,2),"No donations")</f>
        <v>35.950000000000003</v>
      </c>
      <c r="Q1302" s="10" t="s">
        <v>8315</v>
      </c>
      <c r="R1302" t="s">
        <v>8316</v>
      </c>
      <c r="S1302" s="14">
        <f>(((J1302/60)/60)/24)+DATE(1970,1,1)</f>
        <v>42233.763831018514</v>
      </c>
      <c r="T1302" s="14">
        <f>(((I1302/60)/60)/24)+DATE(1970,1,1)</f>
        <v>42258.763831018514</v>
      </c>
      <c r="U1302">
        <f xml:space="preserve"> YEAR(S1302)</f>
        <v>2015</v>
      </c>
    </row>
    <row r="1303" spans="1:21" ht="48" x14ac:dyDescent="0.2">
      <c r="A1303">
        <v>3511</v>
      </c>
      <c r="B1303" s="3" t="s">
        <v>3510</v>
      </c>
      <c r="C1303" s="3" t="s">
        <v>7621</v>
      </c>
      <c r="D1303" s="6">
        <v>1500</v>
      </c>
      <c r="E1303" s="6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>
        <f>ROUND(E1303/D1303*100,0)</f>
        <v>101</v>
      </c>
      <c r="P1303" s="8">
        <f>IFERROR(ROUND(E1303/L1303,2),"No donations")</f>
        <v>79.89</v>
      </c>
      <c r="Q1303" s="10" t="s">
        <v>8315</v>
      </c>
      <c r="R1303" t="s">
        <v>8316</v>
      </c>
      <c r="S1303" s="14">
        <f>(((J1303/60)/60)/24)+DATE(1970,1,1)</f>
        <v>41927.873784722222</v>
      </c>
      <c r="T1303" s="14">
        <f>(((I1303/60)/60)/24)+DATE(1970,1,1)</f>
        <v>41950.770833333336</v>
      </c>
      <c r="U1303">
        <f xml:space="preserve"> YEAR(S1303)</f>
        <v>2014</v>
      </c>
    </row>
    <row r="1304" spans="1:21" ht="48" x14ac:dyDescent="0.2">
      <c r="A1304">
        <v>3518</v>
      </c>
      <c r="B1304" s="3" t="s">
        <v>3517</v>
      </c>
      <c r="C1304" s="3" t="s">
        <v>7628</v>
      </c>
      <c r="D1304" s="6">
        <v>1500</v>
      </c>
      <c r="E1304" s="6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>
        <f>ROUND(E1304/D1304*100,0)</f>
        <v>110</v>
      </c>
      <c r="P1304" s="8">
        <f>IFERROR(ROUND(E1304/L1304,2),"No donations")</f>
        <v>50.02</v>
      </c>
      <c r="Q1304" s="10" t="s">
        <v>8315</v>
      </c>
      <c r="R1304" t="s">
        <v>8316</v>
      </c>
      <c r="S1304" s="14">
        <f>(((J1304/60)/60)/24)+DATE(1970,1,1)</f>
        <v>41893.783553240741</v>
      </c>
      <c r="T1304" s="14">
        <f>(((I1304/60)/60)/24)+DATE(1970,1,1)</f>
        <v>41914.597916666666</v>
      </c>
      <c r="U1304">
        <f xml:space="preserve"> YEAR(S1304)</f>
        <v>2014</v>
      </c>
    </row>
    <row r="1305" spans="1:21" ht="48" x14ac:dyDescent="0.2">
      <c r="A1305">
        <v>3543</v>
      </c>
      <c r="B1305" s="3" t="s">
        <v>3542</v>
      </c>
      <c r="C1305" s="3" t="s">
        <v>7653</v>
      </c>
      <c r="D1305" s="6">
        <v>1500</v>
      </c>
      <c r="E1305" s="6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>
        <f>ROUND(E1305/D1305*100,0)</f>
        <v>105</v>
      </c>
      <c r="P1305" s="8">
        <f>IFERROR(ROUND(E1305/L1305,2),"No donations")</f>
        <v>54.14</v>
      </c>
      <c r="Q1305" s="10" t="s">
        <v>8315</v>
      </c>
      <c r="R1305" t="s">
        <v>8316</v>
      </c>
      <c r="S1305" s="14">
        <f>(((J1305/60)/60)/24)+DATE(1970,1,1)</f>
        <v>42150.755312499998</v>
      </c>
      <c r="T1305" s="14">
        <f>(((I1305/60)/60)/24)+DATE(1970,1,1)</f>
        <v>42180.755312499998</v>
      </c>
      <c r="U1305">
        <f xml:space="preserve"> YEAR(S1305)</f>
        <v>2015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8">
        <f>IFERROR(ROUND(E1306/L1306,2),"No donations")</f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 xml:space="preserve"> 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8">
        <f>IFERROR(ROUND(E1307/L1307,2),"No donations")</f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 xml:space="preserve"> 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8">
        <f>IFERROR(ROUND(E1308/L1308,2),"No donations")</f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 xml:space="preserve"> 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8">
        <f>IFERROR(ROUND(E1309/L1309,2),"No donations")</f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 xml:space="preserve"> 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8">
        <f>IFERROR(ROUND(E1310/L1310,2),"No donations")</f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 xml:space="preserve"> 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8">
        <f>IFERROR(ROUND(E1311/L1311,2),"No donations")</f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 xml:space="preserve"> 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8">
        <f>IFERROR(ROUND(E1312/L1312,2),"No donations")</f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 xml:space="preserve"> 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8">
        <f>IFERROR(ROUND(E1313/L1313,2),"No donations")</f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 xml:space="preserve"> 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8">
        <f>IFERROR(ROUND(E1314/L1314,2),"No donations")</f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 xml:space="preserve"> 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8">
        <f>IFERROR(ROUND(E1315/L1315,2),"No donations")</f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 xml:space="preserve"> 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8">
        <f>IFERROR(ROUND(E1316/L1316,2),"No donations")</f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 xml:space="preserve"> 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8">
        <f>IFERROR(ROUND(E1317/L1317,2),"No donations")</f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 xml:space="preserve"> 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8">
        <f>IFERROR(ROUND(E1318/L1318,2),"No donations")</f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 xml:space="preserve"> 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8">
        <f>IFERROR(ROUND(E1319/L1319,2),"No donations")</f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 xml:space="preserve"> 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8">
        <f>IFERROR(ROUND(E1320/L1320,2),"No donations")</f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 xml:space="preserve"> 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8">
        <f>IFERROR(ROUND(E1321/L1321,2),"No donations")</f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 xml:space="preserve"> 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8">
        <f>IFERROR(ROUND(E1322/L1322,2),"No donations")</f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 xml:space="preserve"> 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8">
        <f>IFERROR(ROUND(E1323/L1323,2),"No donations")</f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 xml:space="preserve"> 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8">
        <f>IFERROR(ROUND(E1324/L1324,2),"No donations")</f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 xml:space="preserve"> 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8">
        <f>IFERROR(ROUND(E1325/L1325,2),"No donations")</f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 xml:space="preserve"> 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8">
        <f>IFERROR(ROUND(E1326/L1326,2),"No donations")</f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 xml:space="preserve"> 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8">
        <f>IFERROR(ROUND(E1327/L1327,2),"No donations")</f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 xml:space="preserve"> 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8">
        <f>IFERROR(ROUND(E1328/L1328,2),"No donations")</f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 xml:space="preserve"> 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8">
        <f>IFERROR(ROUND(E1329/L1329,2),"No donations")</f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 xml:space="preserve"> 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8">
        <f>IFERROR(ROUND(E1330/L1330,2),"No donations")</f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 xml:space="preserve"> 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8">
        <f>IFERROR(ROUND(E1331/L1331,2),"No donations")</f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 xml:space="preserve"> 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8">
        <f>IFERROR(ROUND(E1332/L1332,2),"No donations")</f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 xml:space="preserve"> 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8">
        <f>IFERROR(ROUND(E1333/L1333,2),"No donations")</f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 xml:space="preserve"> 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8" t="str">
        <f>IFERROR(ROUND(E1334/L1334,2),"No donations")</f>
        <v>No donations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 xml:space="preserve"> 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8" t="str">
        <f>IFERROR(ROUND(E1335/L1335,2),"No donations")</f>
        <v>No donations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 xml:space="preserve"> 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8">
        <f>IFERROR(ROUND(E1336/L1336,2),"No donations")</f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 xml:space="preserve"> 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8">
        <f>IFERROR(ROUND(E1337/L1337,2),"No donations")</f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 xml:space="preserve"> 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8">
        <f>IFERROR(ROUND(E1338/L1338,2),"No donations")</f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 xml:space="preserve"> 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8">
        <f>IFERROR(ROUND(E1339/L1339,2),"No donations")</f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 xml:space="preserve"> 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8">
        <f>IFERROR(ROUND(E1340/L1340,2),"No donations")</f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 xml:space="preserve"> 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8">
        <f>IFERROR(ROUND(E1341/L1341,2),"No donations")</f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 xml:space="preserve"> 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8" t="str">
        <f>IFERROR(ROUND(E1342/L1342,2),"No donations")</f>
        <v>No donations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 xml:space="preserve"> 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8">
        <f>IFERROR(ROUND(E1343/L1343,2),"No donations")</f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 xml:space="preserve"> 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8">
        <f>IFERROR(ROUND(E1344/L1344,2),"No donations")</f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 xml:space="preserve"> 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8">
        <f>IFERROR(ROUND(E1345/L1345,2),"No donations")</f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 xml:space="preserve"> YEAR(S1345)</f>
        <v>2016</v>
      </c>
    </row>
    <row r="1346" spans="1:21" ht="48" x14ac:dyDescent="0.2">
      <c r="A1346">
        <v>3551</v>
      </c>
      <c r="B1346" s="3" t="s">
        <v>3550</v>
      </c>
      <c r="C1346" s="3" t="s">
        <v>7661</v>
      </c>
      <c r="D1346" s="6">
        <v>1500</v>
      </c>
      <c r="E1346" s="6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>
        <f>ROUND(E1346/D1346*100,0)</f>
        <v>102</v>
      </c>
      <c r="P1346" s="8">
        <f>IFERROR(ROUND(E1346/L1346,2),"No donations")</f>
        <v>61.1</v>
      </c>
      <c r="Q1346" s="10" t="s">
        <v>8315</v>
      </c>
      <c r="R1346" t="s">
        <v>8316</v>
      </c>
      <c r="S1346" s="14">
        <f>(((J1346/60)/60)/24)+DATE(1970,1,1)</f>
        <v>41753.515856481477</v>
      </c>
      <c r="T1346" s="14">
        <f>(((I1346/60)/60)/24)+DATE(1970,1,1)</f>
        <v>41781.921527777777</v>
      </c>
      <c r="U1346">
        <f xml:space="preserve"> YEAR(S1346)</f>
        <v>2014</v>
      </c>
    </row>
    <row r="1347" spans="1:21" ht="48" x14ac:dyDescent="0.2">
      <c r="A1347">
        <v>3571</v>
      </c>
      <c r="B1347" s="3" t="s">
        <v>3570</v>
      </c>
      <c r="C1347" s="3" t="s">
        <v>7681</v>
      </c>
      <c r="D1347" s="6">
        <v>1500</v>
      </c>
      <c r="E1347" s="6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>
        <f>ROUND(E1347/D1347*100,0)</f>
        <v>122</v>
      </c>
      <c r="P1347" s="8">
        <f>IFERROR(ROUND(E1347/L1347,2),"No donations")</f>
        <v>73.239999999999995</v>
      </c>
      <c r="Q1347" s="10" t="s">
        <v>8315</v>
      </c>
      <c r="R1347" t="s">
        <v>8316</v>
      </c>
      <c r="S1347" s="14">
        <f>(((J1347/60)/60)/24)+DATE(1970,1,1)</f>
        <v>41912.858946759261</v>
      </c>
      <c r="T1347" s="14">
        <f>(((I1347/60)/60)/24)+DATE(1970,1,1)</f>
        <v>41942.858946759261</v>
      </c>
      <c r="U1347">
        <f xml:space="preserve"> YEAR(S1347)</f>
        <v>2014</v>
      </c>
    </row>
    <row r="1348" spans="1:21" ht="48" x14ac:dyDescent="0.2">
      <c r="A1348">
        <v>3578</v>
      </c>
      <c r="B1348" s="3" t="s">
        <v>3577</v>
      </c>
      <c r="C1348" s="3" t="s">
        <v>7688</v>
      </c>
      <c r="D1348" s="6">
        <v>1500</v>
      </c>
      <c r="E1348" s="6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>
        <f>ROUND(E1348/D1348*100,0)</f>
        <v>100</v>
      </c>
      <c r="P1348" s="8">
        <f>IFERROR(ROUND(E1348/L1348,2),"No donations")</f>
        <v>40.549999999999997</v>
      </c>
      <c r="Q1348" s="10" t="s">
        <v>8315</v>
      </c>
      <c r="R1348" t="s">
        <v>8316</v>
      </c>
      <c r="S1348" s="14">
        <f>(((J1348/60)/60)/24)+DATE(1970,1,1)</f>
        <v>42460.733530092592</v>
      </c>
      <c r="T1348" s="14">
        <f>(((I1348/60)/60)/24)+DATE(1970,1,1)</f>
        <v>42490.733530092592</v>
      </c>
      <c r="U1348">
        <f xml:space="preserve"> YEAR(S1348)</f>
        <v>2016</v>
      </c>
    </row>
    <row r="1349" spans="1:21" ht="48" x14ac:dyDescent="0.2">
      <c r="A1349">
        <v>3581</v>
      </c>
      <c r="B1349" s="3" t="s">
        <v>3580</v>
      </c>
      <c r="C1349" s="3" t="s">
        <v>7691</v>
      </c>
      <c r="D1349" s="6">
        <v>1500</v>
      </c>
      <c r="E1349" s="6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>
        <f>ROUND(E1349/D1349*100,0)</f>
        <v>100</v>
      </c>
      <c r="P1349" s="8">
        <f>IFERROR(ROUND(E1349/L1349,2),"No donations")</f>
        <v>33.33</v>
      </c>
      <c r="Q1349" s="10" t="s">
        <v>8315</v>
      </c>
      <c r="R1349" t="s">
        <v>8316</v>
      </c>
      <c r="S1349" s="14">
        <f>(((J1349/60)/60)/24)+DATE(1970,1,1)</f>
        <v>41836.471180555556</v>
      </c>
      <c r="T1349" s="14">
        <f>(((I1349/60)/60)/24)+DATE(1970,1,1)</f>
        <v>41850.471180555556</v>
      </c>
      <c r="U1349">
        <f xml:space="preserve"> YEAR(S1349)</f>
        <v>2014</v>
      </c>
    </row>
    <row r="1350" spans="1:21" ht="48" x14ac:dyDescent="0.2">
      <c r="A1350">
        <v>3603</v>
      </c>
      <c r="B1350" s="3" t="s">
        <v>3602</v>
      </c>
      <c r="C1350" s="3" t="s">
        <v>7713</v>
      </c>
      <c r="D1350" s="6">
        <v>1500</v>
      </c>
      <c r="E1350" s="6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>
        <f>ROUND(E1350/D1350*100,0)</f>
        <v>171</v>
      </c>
      <c r="P1350" s="8">
        <f>IFERROR(ROUND(E1350/L1350,2),"No donations")</f>
        <v>44.91</v>
      </c>
      <c r="Q1350" s="10" t="s">
        <v>8315</v>
      </c>
      <c r="R1350" t="s">
        <v>8316</v>
      </c>
      <c r="S1350" s="14">
        <f>(((J1350/60)/60)/24)+DATE(1970,1,1)</f>
        <v>42283.864351851851</v>
      </c>
      <c r="T1350" s="14">
        <f>(((I1350/60)/60)/24)+DATE(1970,1,1)</f>
        <v>42313.906018518523</v>
      </c>
      <c r="U1350">
        <f xml:space="preserve"> YEAR(S1350)</f>
        <v>2015</v>
      </c>
    </row>
    <row r="1351" spans="1:21" ht="48" x14ac:dyDescent="0.2">
      <c r="A1351">
        <v>3654</v>
      </c>
      <c r="B1351" s="3" t="s">
        <v>3651</v>
      </c>
      <c r="C1351" s="3" t="s">
        <v>7764</v>
      </c>
      <c r="D1351" s="6">
        <v>1500</v>
      </c>
      <c r="E1351" s="6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>
        <f>ROUND(E1351/D1351*100,0)</f>
        <v>174</v>
      </c>
      <c r="P1351" s="8">
        <f>IFERROR(ROUND(E1351/L1351,2),"No donations")</f>
        <v>68.84</v>
      </c>
      <c r="Q1351" s="10" t="s">
        <v>8315</v>
      </c>
      <c r="R1351" t="s">
        <v>8316</v>
      </c>
      <c r="S1351" s="14">
        <f>(((J1351/60)/60)/24)+DATE(1970,1,1)</f>
        <v>42440.416504629626</v>
      </c>
      <c r="T1351" s="14">
        <f>(((I1351/60)/60)/24)+DATE(1970,1,1)</f>
        <v>42463.708333333328</v>
      </c>
      <c r="U1351">
        <f xml:space="preserve"> YEAR(S1351)</f>
        <v>2016</v>
      </c>
    </row>
    <row r="1352" spans="1:21" ht="32" x14ac:dyDescent="0.2">
      <c r="A1352">
        <v>3658</v>
      </c>
      <c r="B1352" s="3" t="s">
        <v>3655</v>
      </c>
      <c r="C1352" s="3" t="s">
        <v>7768</v>
      </c>
      <c r="D1352" s="6">
        <v>1500</v>
      </c>
      <c r="E1352" s="6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>
        <f>ROUND(E1352/D1352*100,0)</f>
        <v>101</v>
      </c>
      <c r="P1352" s="8">
        <f>IFERROR(ROUND(E1352/L1352,2),"No donations")</f>
        <v>75.5</v>
      </c>
      <c r="Q1352" s="10" t="s">
        <v>8315</v>
      </c>
      <c r="R1352" t="s">
        <v>8316</v>
      </c>
      <c r="S1352" s="14">
        <f>(((J1352/60)/60)/24)+DATE(1970,1,1)</f>
        <v>41775.858564814815</v>
      </c>
      <c r="T1352" s="14">
        <f>(((I1352/60)/60)/24)+DATE(1970,1,1)</f>
        <v>41822.165972222225</v>
      </c>
      <c r="U1352">
        <f xml:space="preserve"> YEAR(S1352)</f>
        <v>2014</v>
      </c>
    </row>
    <row r="1353" spans="1:21" ht="48" x14ac:dyDescent="0.2">
      <c r="A1353">
        <v>3690</v>
      </c>
      <c r="B1353" s="3" t="s">
        <v>3687</v>
      </c>
      <c r="C1353" s="3" t="s">
        <v>7800</v>
      </c>
      <c r="D1353" s="6">
        <v>1500</v>
      </c>
      <c r="E1353" s="6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>
        <f>ROUND(E1353/D1353*100,0)</f>
        <v>120</v>
      </c>
      <c r="P1353" s="8">
        <f>IFERROR(ROUND(E1353/L1353,2),"No donations")</f>
        <v>58.06</v>
      </c>
      <c r="Q1353" s="10" t="s">
        <v>8315</v>
      </c>
      <c r="R1353" t="s">
        <v>8316</v>
      </c>
      <c r="S1353" s="14">
        <f>(((J1353/60)/60)/24)+DATE(1970,1,1)</f>
        <v>41940.598182870373</v>
      </c>
      <c r="T1353" s="14">
        <f>(((I1353/60)/60)/24)+DATE(1970,1,1)</f>
        <v>41970.639849537038</v>
      </c>
      <c r="U1353">
        <f xml:space="preserve"> YEAR(S1353)</f>
        <v>2014</v>
      </c>
    </row>
    <row r="1354" spans="1:21" ht="48" x14ac:dyDescent="0.2">
      <c r="A1354">
        <v>3701</v>
      </c>
      <c r="B1354" s="3" t="s">
        <v>3698</v>
      </c>
      <c r="C1354" s="3" t="s">
        <v>7811</v>
      </c>
      <c r="D1354" s="6">
        <v>1500</v>
      </c>
      <c r="E1354" s="6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>
        <f>ROUND(E1354/D1354*100,0)</f>
        <v>100</v>
      </c>
      <c r="P1354" s="8">
        <f>IFERROR(ROUND(E1354/L1354,2),"No donations")</f>
        <v>38.590000000000003</v>
      </c>
      <c r="Q1354" s="10" t="s">
        <v>8315</v>
      </c>
      <c r="R1354" t="s">
        <v>8316</v>
      </c>
      <c r="S1354" s="14">
        <f>(((J1354/60)/60)/24)+DATE(1970,1,1)</f>
        <v>42129.541585648149</v>
      </c>
      <c r="T1354" s="14">
        <f>(((I1354/60)/60)/24)+DATE(1970,1,1)</f>
        <v>42159.541585648149</v>
      </c>
      <c r="U1354">
        <f xml:space="preserve"> YEAR(S1354)</f>
        <v>2015</v>
      </c>
    </row>
    <row r="1355" spans="1:21" ht="48" x14ac:dyDescent="0.2">
      <c r="A1355">
        <v>3706</v>
      </c>
      <c r="B1355" s="3" t="s">
        <v>3703</v>
      </c>
      <c r="C1355" s="3" t="s">
        <v>7816</v>
      </c>
      <c r="D1355" s="6">
        <v>1500</v>
      </c>
      <c r="E1355" s="6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>
        <f>ROUND(E1355/D1355*100,0)</f>
        <v>121</v>
      </c>
      <c r="P1355" s="8">
        <f>IFERROR(ROUND(E1355/L1355,2),"No donations")</f>
        <v>140</v>
      </c>
      <c r="Q1355" s="10" t="s">
        <v>8315</v>
      </c>
      <c r="R1355" t="s">
        <v>8316</v>
      </c>
      <c r="S1355" s="14">
        <f>(((J1355/60)/60)/24)+DATE(1970,1,1)</f>
        <v>41879.913761574076</v>
      </c>
      <c r="T1355" s="14">
        <f>(((I1355/60)/60)/24)+DATE(1970,1,1)</f>
        <v>41894.913761574076</v>
      </c>
      <c r="U1355">
        <f xml:space="preserve"> YEAR(S1355)</f>
        <v>2014</v>
      </c>
    </row>
    <row r="1356" spans="1:21" ht="64" x14ac:dyDescent="0.2">
      <c r="A1356">
        <v>3722</v>
      </c>
      <c r="B1356" s="3" t="s">
        <v>3719</v>
      </c>
      <c r="C1356" s="3" t="s">
        <v>7832</v>
      </c>
      <c r="D1356" s="6">
        <v>1500</v>
      </c>
      <c r="E1356" s="6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>
        <f>ROUND(E1356/D1356*100,0)</f>
        <v>111</v>
      </c>
      <c r="P1356" s="8">
        <f>IFERROR(ROUND(E1356/L1356,2),"No donations")</f>
        <v>47.66</v>
      </c>
      <c r="Q1356" s="10" t="s">
        <v>8315</v>
      </c>
      <c r="R1356" t="s">
        <v>8316</v>
      </c>
      <c r="S1356" s="14">
        <f>(((J1356/60)/60)/24)+DATE(1970,1,1)</f>
        <v>42381.671840277777</v>
      </c>
      <c r="T1356" s="14">
        <f>(((I1356/60)/60)/24)+DATE(1970,1,1)</f>
        <v>42411.957638888889</v>
      </c>
      <c r="U1356">
        <f xml:space="preserve"> YEAR(S1356)</f>
        <v>2016</v>
      </c>
    </row>
    <row r="1357" spans="1:21" ht="32" x14ac:dyDescent="0.2">
      <c r="A1357">
        <v>3758</v>
      </c>
      <c r="B1357" s="3" t="s">
        <v>3755</v>
      </c>
      <c r="C1357" s="3" t="s">
        <v>7868</v>
      </c>
      <c r="D1357" s="6">
        <v>1500</v>
      </c>
      <c r="E1357" s="6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>
        <f>ROUND(E1357/D1357*100,0)</f>
        <v>102</v>
      </c>
      <c r="P1357" s="8">
        <f>IFERROR(ROUND(E1357/L1357,2),"No donations")</f>
        <v>59.04</v>
      </c>
      <c r="Q1357" s="10" t="s">
        <v>8315</v>
      </c>
      <c r="R1357" t="s">
        <v>8357</v>
      </c>
      <c r="S1357" s="14">
        <f>(((J1357/60)/60)/24)+DATE(1970,1,1)</f>
        <v>41747.471504629626</v>
      </c>
      <c r="T1357" s="14">
        <f>(((I1357/60)/60)/24)+DATE(1970,1,1)</f>
        <v>41778.208333333336</v>
      </c>
      <c r="U1357">
        <f xml:space="preserve"> YEAR(S1357)</f>
        <v>2014</v>
      </c>
    </row>
    <row r="1358" spans="1:21" ht="48" x14ac:dyDescent="0.2">
      <c r="A1358">
        <v>3764</v>
      </c>
      <c r="B1358" s="3" t="s">
        <v>3761</v>
      </c>
      <c r="C1358" s="3" t="s">
        <v>7874</v>
      </c>
      <c r="D1358" s="6">
        <v>1500</v>
      </c>
      <c r="E1358" s="6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>
        <f>ROUND(E1358/D1358*100,0)</f>
        <v>100</v>
      </c>
      <c r="P1358" s="8">
        <f>IFERROR(ROUND(E1358/L1358,2),"No donations")</f>
        <v>55.56</v>
      </c>
      <c r="Q1358" s="10" t="s">
        <v>8315</v>
      </c>
      <c r="R1358" t="s">
        <v>8357</v>
      </c>
      <c r="S1358" s="14">
        <f>(((J1358/60)/60)/24)+DATE(1970,1,1)</f>
        <v>42499.842962962968</v>
      </c>
      <c r="T1358" s="14">
        <f>(((I1358/60)/60)/24)+DATE(1970,1,1)</f>
        <v>42519.024999999994</v>
      </c>
      <c r="U1358">
        <f xml:space="preserve"> YEAR(S1358)</f>
        <v>2016</v>
      </c>
    </row>
    <row r="1359" spans="1:21" ht="48" x14ac:dyDescent="0.2">
      <c r="A1359">
        <v>3810</v>
      </c>
      <c r="B1359" s="3" t="s">
        <v>3807</v>
      </c>
      <c r="C1359" s="3" t="s">
        <v>7920</v>
      </c>
      <c r="D1359" s="6">
        <v>1500</v>
      </c>
      <c r="E1359" s="6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>
        <f>ROUND(E1359/D1359*100,0)</f>
        <v>122</v>
      </c>
      <c r="P1359" s="8">
        <f>IFERROR(ROUND(E1359/L1359,2),"No donations")</f>
        <v>70.23</v>
      </c>
      <c r="Q1359" s="10" t="s">
        <v>8315</v>
      </c>
      <c r="R1359" t="s">
        <v>8316</v>
      </c>
      <c r="S1359" s="14">
        <f>(((J1359/60)/60)/24)+DATE(1970,1,1)</f>
        <v>42054.849050925928</v>
      </c>
      <c r="T1359" s="14">
        <f>(((I1359/60)/60)/24)+DATE(1970,1,1)</f>
        <v>42084.807384259257</v>
      </c>
      <c r="U1359">
        <f xml:space="preserve"> YEAR(S1359)</f>
        <v>2015</v>
      </c>
    </row>
    <row r="1360" spans="1:21" ht="48" x14ac:dyDescent="0.2">
      <c r="A1360">
        <v>3814</v>
      </c>
      <c r="B1360" s="3" t="s">
        <v>3811</v>
      </c>
      <c r="C1360" s="3" t="s">
        <v>7924</v>
      </c>
      <c r="D1360" s="6">
        <v>1500</v>
      </c>
      <c r="E1360" s="6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>
        <f>ROUND(E1360/D1360*100,0)</f>
        <v>140</v>
      </c>
      <c r="P1360" s="8">
        <f>IFERROR(ROUND(E1360/L1360,2),"No donations")</f>
        <v>61.82</v>
      </c>
      <c r="Q1360" s="10" t="s">
        <v>8315</v>
      </c>
      <c r="R1360" t="s">
        <v>8316</v>
      </c>
      <c r="S1360" s="14">
        <f>(((J1360/60)/60)/24)+DATE(1970,1,1)</f>
        <v>42058.904074074075</v>
      </c>
      <c r="T1360" s="14">
        <f>(((I1360/60)/60)/24)+DATE(1970,1,1)</f>
        <v>42095.165972222225</v>
      </c>
      <c r="U1360">
        <f xml:space="preserve"> YEAR(S1360)</f>
        <v>2015</v>
      </c>
    </row>
    <row r="1361" spans="1:21" ht="64" x14ac:dyDescent="0.2">
      <c r="A1361">
        <v>3816</v>
      </c>
      <c r="B1361" s="3" t="s">
        <v>3813</v>
      </c>
      <c r="C1361" s="3" t="s">
        <v>7926</v>
      </c>
      <c r="D1361" s="6">
        <v>1500</v>
      </c>
      <c r="E1361" s="6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>
        <f>ROUND(E1361/D1361*100,0)</f>
        <v>119</v>
      </c>
      <c r="P1361" s="8">
        <f>IFERROR(ROUND(E1361/L1361,2),"No donations")</f>
        <v>48.34</v>
      </c>
      <c r="Q1361" s="10" t="s">
        <v>8315</v>
      </c>
      <c r="R1361" t="s">
        <v>8316</v>
      </c>
      <c r="S1361" s="14">
        <f>(((J1361/60)/60)/24)+DATE(1970,1,1)</f>
        <v>41807.690081018518</v>
      </c>
      <c r="T1361" s="14">
        <f>(((I1361/60)/60)/24)+DATE(1970,1,1)</f>
        <v>41837.690081018518</v>
      </c>
      <c r="U1361">
        <f xml:space="preserve"> YEAR(S1361)</f>
        <v>2014</v>
      </c>
    </row>
    <row r="1362" spans="1:21" ht="48" x14ac:dyDescent="0.2">
      <c r="A1362">
        <v>1020</v>
      </c>
      <c r="B1362" s="3" t="s">
        <v>1021</v>
      </c>
      <c r="C1362" s="3" t="s">
        <v>5130</v>
      </c>
      <c r="D1362" s="6">
        <v>1550</v>
      </c>
      <c r="E1362" s="6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>
        <f>ROUND(E1362/D1362*100,0)</f>
        <v>206</v>
      </c>
      <c r="P1362" s="8">
        <f>IFERROR(ROUND(E1362/L1362,2),"No donations")</f>
        <v>106.2</v>
      </c>
      <c r="Q1362" s="10" t="s">
        <v>8323</v>
      </c>
      <c r="R1362" t="s">
        <v>8328</v>
      </c>
      <c r="S1362" s="14">
        <f>(((J1362/60)/60)/24)+DATE(1970,1,1)</f>
        <v>42127.069548611107</v>
      </c>
      <c r="T1362" s="14">
        <f>(((I1362/60)/60)/24)+DATE(1970,1,1)</f>
        <v>42157.032638888893</v>
      </c>
      <c r="U1362">
        <f xml:space="preserve"> YEAR(S1362)</f>
        <v>2015</v>
      </c>
    </row>
    <row r="1363" spans="1:21" ht="48" x14ac:dyDescent="0.2">
      <c r="A1363">
        <v>3497</v>
      </c>
      <c r="B1363" s="3" t="s">
        <v>3496</v>
      </c>
      <c r="C1363" s="3" t="s">
        <v>7607</v>
      </c>
      <c r="D1363" s="6">
        <v>1551</v>
      </c>
      <c r="E1363" s="6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>
        <f>ROUND(E1363/D1363*100,0)</f>
        <v>109</v>
      </c>
      <c r="P1363" s="8">
        <f>IFERROR(ROUND(E1363/L1363,2),"No donations")</f>
        <v>34.409999999999997</v>
      </c>
      <c r="Q1363" s="10" t="s">
        <v>8315</v>
      </c>
      <c r="R1363" t="s">
        <v>8316</v>
      </c>
      <c r="S1363" s="14">
        <f>(((J1363/60)/60)/24)+DATE(1970,1,1)</f>
        <v>42511.741944444439</v>
      </c>
      <c r="T1363" s="14">
        <f>(((I1363/60)/60)/24)+DATE(1970,1,1)</f>
        <v>42523.916666666672</v>
      </c>
      <c r="U1363">
        <f xml:space="preserve"> YEAR(S1363)</f>
        <v>2016</v>
      </c>
    </row>
    <row r="1364" spans="1:21" ht="48" x14ac:dyDescent="0.2">
      <c r="A1364">
        <v>2549</v>
      </c>
      <c r="B1364" s="3" t="s">
        <v>2549</v>
      </c>
      <c r="C1364" s="3" t="s">
        <v>6659</v>
      </c>
      <c r="D1364" s="6">
        <v>1570</v>
      </c>
      <c r="E1364" s="6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>
        <f>ROUND(E1364/D1364*100,0)</f>
        <v>103</v>
      </c>
      <c r="P1364" s="8">
        <f>IFERROR(ROUND(E1364/L1364,2),"No donations")</f>
        <v>43.62</v>
      </c>
      <c r="Q1364" s="10" t="s">
        <v>8323</v>
      </c>
      <c r="R1364" t="s">
        <v>8352</v>
      </c>
      <c r="S1364" s="14">
        <f>(((J1364/60)/60)/24)+DATE(1970,1,1)</f>
        <v>41390.757754629631</v>
      </c>
      <c r="T1364" s="14">
        <f>(((I1364/60)/60)/24)+DATE(1970,1,1)</f>
        <v>41425.708333333336</v>
      </c>
      <c r="U1364">
        <f xml:space="preserve"> YEAR(S1364)</f>
        <v>2013</v>
      </c>
    </row>
    <row r="1365" spans="1:21" ht="48" x14ac:dyDescent="0.2">
      <c r="A1365">
        <v>2008</v>
      </c>
      <c r="B1365" s="3" t="s">
        <v>2009</v>
      </c>
      <c r="C1365" s="3" t="s">
        <v>6118</v>
      </c>
      <c r="D1365" s="6">
        <v>1570.79</v>
      </c>
      <c r="E1365" s="6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>
        <f>ROUND(E1365/D1365*100,0)</f>
        <v>117</v>
      </c>
      <c r="P1365" s="8">
        <f>IFERROR(ROUND(E1365/L1365,2),"No donations")</f>
        <v>44.85</v>
      </c>
      <c r="Q1365" s="10" t="s">
        <v>8317</v>
      </c>
      <c r="R1365" t="s">
        <v>8347</v>
      </c>
      <c r="S1365" s="14">
        <f>(((J1365/60)/60)/24)+DATE(1970,1,1)</f>
        <v>40761.604421296295</v>
      </c>
      <c r="T1365" s="14">
        <f>(((I1365/60)/60)/24)+DATE(1970,1,1)</f>
        <v>40805.604421296295</v>
      </c>
      <c r="U1365">
        <f xml:space="preserve"> YEAR(S1365)</f>
        <v>2011</v>
      </c>
    </row>
    <row r="1366" spans="1:21" ht="48" x14ac:dyDescent="0.2">
      <c r="A1366">
        <v>824</v>
      </c>
      <c r="B1366" s="3" t="s">
        <v>825</v>
      </c>
      <c r="C1366" s="3" t="s">
        <v>4934</v>
      </c>
      <c r="D1366" s="6">
        <v>1600</v>
      </c>
      <c r="E1366" s="6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>
        <f>ROUND(E1366/D1366*100,0)</f>
        <v>134</v>
      </c>
      <c r="P1366" s="8">
        <f>IFERROR(ROUND(E1366/L1366,2),"No donations")</f>
        <v>39.82</v>
      </c>
      <c r="Q1366" s="10" t="s">
        <v>8323</v>
      </c>
      <c r="R1366" t="s">
        <v>8324</v>
      </c>
      <c r="S1366" s="14">
        <f>(((J1366/60)/60)/24)+DATE(1970,1,1)</f>
        <v>40250.242106481484</v>
      </c>
      <c r="T1366" s="14">
        <f>(((I1366/60)/60)/24)+DATE(1970,1,1)</f>
        <v>40286.290972222225</v>
      </c>
      <c r="U1366">
        <f xml:space="preserve"> YEAR(S1366)</f>
        <v>2010</v>
      </c>
    </row>
    <row r="1367" spans="1:21" ht="48" x14ac:dyDescent="0.2">
      <c r="A1367">
        <v>1479</v>
      </c>
      <c r="B1367" s="3" t="s">
        <v>1480</v>
      </c>
      <c r="C1367" s="3" t="s">
        <v>5589</v>
      </c>
      <c r="D1367" s="6">
        <v>1600</v>
      </c>
      <c r="E1367" s="6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>
        <f>ROUND(E1367/D1367*100,0)</f>
        <v>137</v>
      </c>
      <c r="P1367" s="8">
        <f>IFERROR(ROUND(E1367/L1367,2),"No donations")</f>
        <v>30.96</v>
      </c>
      <c r="Q1367" s="10" t="s">
        <v>8320</v>
      </c>
      <c r="R1367" t="s">
        <v>8340</v>
      </c>
      <c r="S1367" s="14">
        <f>(((J1367/60)/60)/24)+DATE(1970,1,1)</f>
        <v>41754.745243055557</v>
      </c>
      <c r="T1367" s="14">
        <f>(((I1367/60)/60)/24)+DATE(1970,1,1)</f>
        <v>41769.165972222225</v>
      </c>
      <c r="U1367">
        <f xml:space="preserve"> YEAR(S1367)</f>
        <v>2014</v>
      </c>
    </row>
    <row r="1368" spans="1:21" ht="48" x14ac:dyDescent="0.2">
      <c r="A1368">
        <v>3244</v>
      </c>
      <c r="B1368" s="3" t="s">
        <v>3244</v>
      </c>
      <c r="C1368" s="3" t="s">
        <v>7354</v>
      </c>
      <c r="D1368" s="6">
        <v>1600</v>
      </c>
      <c r="E1368" s="6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>
        <f>ROUND(E1368/D1368*100,0)</f>
        <v>103</v>
      </c>
      <c r="P1368" s="8">
        <f>IFERROR(ROUND(E1368/L1368,2),"No donations")</f>
        <v>23.87</v>
      </c>
      <c r="Q1368" s="10" t="s">
        <v>8315</v>
      </c>
      <c r="R1368" t="s">
        <v>8316</v>
      </c>
      <c r="S1368" s="14">
        <f>(((J1368/60)/60)/24)+DATE(1970,1,1)</f>
        <v>42675.694236111114</v>
      </c>
      <c r="T1368" s="14">
        <f>(((I1368/60)/60)/24)+DATE(1970,1,1)</f>
        <v>42705.735902777778</v>
      </c>
      <c r="U1368">
        <f xml:space="preserve"> YEAR(S1368)</f>
        <v>2016</v>
      </c>
    </row>
    <row r="1369" spans="1:21" ht="48" x14ac:dyDescent="0.2">
      <c r="A1369">
        <v>3594</v>
      </c>
      <c r="B1369" s="3" t="s">
        <v>3593</v>
      </c>
      <c r="C1369" s="3" t="s">
        <v>7704</v>
      </c>
      <c r="D1369" s="6">
        <v>1600</v>
      </c>
      <c r="E1369" s="6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>
        <f>ROUND(E1369/D1369*100,0)</f>
        <v>126</v>
      </c>
      <c r="P1369" s="8">
        <f>IFERROR(ROUND(E1369/L1369,2),"No donations")</f>
        <v>55.97</v>
      </c>
      <c r="Q1369" s="10" t="s">
        <v>8315</v>
      </c>
      <c r="R1369" t="s">
        <v>8316</v>
      </c>
      <c r="S1369" s="14">
        <f>(((J1369/60)/60)/24)+DATE(1970,1,1)</f>
        <v>42592.066921296297</v>
      </c>
      <c r="T1369" s="14">
        <f>(((I1369/60)/60)/24)+DATE(1970,1,1)</f>
        <v>42617.066921296297</v>
      </c>
      <c r="U1369">
        <f xml:space="preserve"> YEAR(S1369)</f>
        <v>2016</v>
      </c>
    </row>
    <row r="1370" spans="1:21" ht="48" x14ac:dyDescent="0.2">
      <c r="A1370">
        <v>3485</v>
      </c>
      <c r="B1370" s="3" t="s">
        <v>3484</v>
      </c>
      <c r="C1370" s="3" t="s">
        <v>7595</v>
      </c>
      <c r="D1370" s="6">
        <v>1650</v>
      </c>
      <c r="E1370" s="6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>
        <f>ROUND(E1370/D1370*100,0)</f>
        <v>101</v>
      </c>
      <c r="P1370" s="8">
        <f>IFERROR(ROUND(E1370/L1370,2),"No donations")</f>
        <v>55.33</v>
      </c>
      <c r="Q1370" s="10" t="s">
        <v>8315</v>
      </c>
      <c r="R1370" t="s">
        <v>8316</v>
      </c>
      <c r="S1370" s="14">
        <f>(((J1370/60)/60)/24)+DATE(1970,1,1)</f>
        <v>42372.693055555559</v>
      </c>
      <c r="T1370" s="14">
        <f>(((I1370/60)/60)/24)+DATE(1970,1,1)</f>
        <v>42402.693055555559</v>
      </c>
      <c r="U1370">
        <f xml:space="preserve"> YEAR(S1370)</f>
        <v>2016</v>
      </c>
    </row>
    <row r="1371" spans="1:21" ht="48" x14ac:dyDescent="0.2">
      <c r="A1371">
        <v>3498</v>
      </c>
      <c r="B1371" s="3" t="s">
        <v>3497</v>
      </c>
      <c r="C1371" s="3" t="s">
        <v>7608</v>
      </c>
      <c r="D1371" s="6">
        <v>1650</v>
      </c>
      <c r="E1371" s="6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>
        <f>ROUND(E1371/D1371*100,0)</f>
        <v>102</v>
      </c>
      <c r="P1371" s="8">
        <f>IFERROR(ROUND(E1371/L1371,2),"No donations")</f>
        <v>40.24</v>
      </c>
      <c r="Q1371" s="10" t="s">
        <v>8315</v>
      </c>
      <c r="R1371" t="s">
        <v>8316</v>
      </c>
      <c r="S1371" s="14">
        <f>(((J1371/60)/60)/24)+DATE(1970,1,1)</f>
        <v>42459.15861111111</v>
      </c>
      <c r="T1371" s="14">
        <f>(((I1371/60)/60)/24)+DATE(1970,1,1)</f>
        <v>42518.905555555553</v>
      </c>
      <c r="U1371">
        <f xml:space="preserve"> YEAR(S1371)</f>
        <v>2016</v>
      </c>
    </row>
    <row r="1372" spans="1:21" ht="48" x14ac:dyDescent="0.2">
      <c r="A1372">
        <v>3528</v>
      </c>
      <c r="B1372" s="3" t="s">
        <v>3527</v>
      </c>
      <c r="C1372" s="3" t="s">
        <v>7638</v>
      </c>
      <c r="D1372" s="6">
        <v>1650</v>
      </c>
      <c r="E1372" s="6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>
        <f>ROUND(E1372/D1372*100,0)</f>
        <v>101</v>
      </c>
      <c r="P1372" s="8">
        <f>IFERROR(ROUND(E1372/L1372,2),"No donations")</f>
        <v>45.11</v>
      </c>
      <c r="Q1372" s="10" t="s">
        <v>8315</v>
      </c>
      <c r="R1372" t="s">
        <v>8316</v>
      </c>
      <c r="S1372" s="14">
        <f>(((J1372/60)/60)/24)+DATE(1970,1,1)</f>
        <v>42733.50136574074</v>
      </c>
      <c r="T1372" s="14">
        <f>(((I1372/60)/60)/24)+DATE(1970,1,1)</f>
        <v>42753.50136574074</v>
      </c>
      <c r="U1372">
        <f xml:space="preserve"> YEAR(S1372)</f>
        <v>2016</v>
      </c>
    </row>
    <row r="1373" spans="1:21" ht="48" x14ac:dyDescent="0.2">
      <c r="A1373">
        <v>789</v>
      </c>
      <c r="B1373" s="3" t="s">
        <v>790</v>
      </c>
      <c r="C1373" s="3" t="s">
        <v>4899</v>
      </c>
      <c r="D1373" s="6">
        <v>1700</v>
      </c>
      <c r="E1373" s="6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>
        <f>ROUND(E1373/D1373*100,0)</f>
        <v>109</v>
      </c>
      <c r="P1373" s="8">
        <f>IFERROR(ROUND(E1373/L1373,2),"No donations")</f>
        <v>132.86000000000001</v>
      </c>
      <c r="Q1373" s="10" t="s">
        <v>8323</v>
      </c>
      <c r="R1373" t="s">
        <v>8324</v>
      </c>
      <c r="S1373" s="14">
        <f>(((J1373/60)/60)/24)+DATE(1970,1,1)</f>
        <v>41277.186111111114</v>
      </c>
      <c r="T1373" s="14">
        <f>(((I1373/60)/60)/24)+DATE(1970,1,1)</f>
        <v>41295.332638888889</v>
      </c>
      <c r="U1373">
        <f xml:space="preserve"> YEAR(S1373)</f>
        <v>2013</v>
      </c>
    </row>
    <row r="1374" spans="1:21" ht="48" x14ac:dyDescent="0.2">
      <c r="A1374">
        <v>1292</v>
      </c>
      <c r="B1374" s="3" t="s">
        <v>1293</v>
      </c>
      <c r="C1374" s="3" t="s">
        <v>5402</v>
      </c>
      <c r="D1374" s="6">
        <v>1700</v>
      </c>
      <c r="E1374" s="6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>
        <f>ROUND(E1374/D1374*100,0)</f>
        <v>110</v>
      </c>
      <c r="P1374" s="8">
        <f>IFERROR(ROUND(E1374/L1374,2),"No donations")</f>
        <v>35.96</v>
      </c>
      <c r="Q1374" s="10" t="s">
        <v>8315</v>
      </c>
      <c r="R1374" t="s">
        <v>8316</v>
      </c>
      <c r="S1374" s="14">
        <f>(((J1374/60)/60)/24)+DATE(1970,1,1)</f>
        <v>42256.764212962968</v>
      </c>
      <c r="T1374" s="14">
        <f>(((I1374/60)/60)/24)+DATE(1970,1,1)</f>
        <v>42283.957638888889</v>
      </c>
      <c r="U1374">
        <f xml:space="preserve"> YEAR(S1374)</f>
        <v>2015</v>
      </c>
    </row>
    <row r="1375" spans="1:21" ht="32" x14ac:dyDescent="0.2">
      <c r="A1375">
        <v>1672</v>
      </c>
      <c r="B1375" s="3" t="s">
        <v>1673</v>
      </c>
      <c r="C1375" s="3" t="s">
        <v>5782</v>
      </c>
      <c r="D1375" s="6">
        <v>1700</v>
      </c>
      <c r="E1375" s="6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>
        <f>ROUND(E1375/D1375*100,0)</f>
        <v>113</v>
      </c>
      <c r="P1375" s="8">
        <f>IFERROR(ROUND(E1375/L1375,2),"No donations")</f>
        <v>39.18</v>
      </c>
      <c r="Q1375" s="10" t="s">
        <v>8323</v>
      </c>
      <c r="R1375" t="s">
        <v>8344</v>
      </c>
      <c r="S1375" s="14">
        <f>(((J1375/60)/60)/24)+DATE(1970,1,1)</f>
        <v>41034.656597222223</v>
      </c>
      <c r="T1375" s="14">
        <f>(((I1375/60)/60)/24)+DATE(1970,1,1)</f>
        <v>41064.656597222223</v>
      </c>
      <c r="U1375">
        <f xml:space="preserve"> YEAR(S1375)</f>
        <v>2012</v>
      </c>
    </row>
    <row r="1376" spans="1:21" ht="48" x14ac:dyDescent="0.2">
      <c r="A1376">
        <v>3417</v>
      </c>
      <c r="B1376" s="3" t="s">
        <v>3416</v>
      </c>
      <c r="C1376" s="3" t="s">
        <v>7527</v>
      </c>
      <c r="D1376" s="6">
        <v>1700</v>
      </c>
      <c r="E1376" s="6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>
        <f>ROUND(E1376/D1376*100,0)</f>
        <v>100</v>
      </c>
      <c r="P1376" s="8">
        <f>IFERROR(ROUND(E1376/L1376,2),"No donations")</f>
        <v>37.78</v>
      </c>
      <c r="Q1376" s="10" t="s">
        <v>8315</v>
      </c>
      <c r="R1376" t="s">
        <v>8316</v>
      </c>
      <c r="S1376" s="14">
        <f>(((J1376/60)/60)/24)+DATE(1970,1,1)</f>
        <v>41894.91375</v>
      </c>
      <c r="T1376" s="14">
        <f>(((I1376/60)/60)/24)+DATE(1970,1,1)</f>
        <v>41938.029861111114</v>
      </c>
      <c r="U1376">
        <f xml:space="preserve"> YEAR(S1376)</f>
        <v>2014</v>
      </c>
    </row>
    <row r="1377" spans="1:21" ht="32" x14ac:dyDescent="0.2">
      <c r="A1377">
        <v>2603</v>
      </c>
      <c r="B1377" s="3" t="s">
        <v>2603</v>
      </c>
      <c r="C1377" s="3" t="s">
        <v>6713</v>
      </c>
      <c r="D1377" s="6">
        <v>1750</v>
      </c>
      <c r="E1377" s="6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>
        <f>ROUND(E1377/D1377*100,0)</f>
        <v>101</v>
      </c>
      <c r="P1377" s="8">
        <f>IFERROR(ROUND(E1377/L1377,2),"No donations")</f>
        <v>35.520000000000003</v>
      </c>
      <c r="Q1377" s="10" t="s">
        <v>8317</v>
      </c>
      <c r="R1377" t="s">
        <v>8353</v>
      </c>
      <c r="S1377" s="14">
        <f>(((J1377/60)/60)/24)+DATE(1970,1,1)</f>
        <v>41617.912662037037</v>
      </c>
      <c r="T1377" s="14">
        <f>(((I1377/60)/60)/24)+DATE(1970,1,1)</f>
        <v>41631.912662037037</v>
      </c>
      <c r="U1377">
        <f xml:space="preserve"> YEAR(S1377)</f>
        <v>2013</v>
      </c>
    </row>
    <row r="1378" spans="1:21" ht="48" x14ac:dyDescent="0.2">
      <c r="A1378">
        <v>3030</v>
      </c>
      <c r="B1378" s="3" t="s">
        <v>3030</v>
      </c>
      <c r="C1378" s="3" t="s">
        <v>7140</v>
      </c>
      <c r="D1378" s="6">
        <v>1750</v>
      </c>
      <c r="E1378" s="6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>
        <f>ROUND(E1378/D1378*100,0)</f>
        <v>107</v>
      </c>
      <c r="P1378" s="8">
        <f>IFERROR(ROUND(E1378/L1378,2),"No donations")</f>
        <v>45.54</v>
      </c>
      <c r="Q1378" s="10" t="s">
        <v>8315</v>
      </c>
      <c r="R1378" t="s">
        <v>8355</v>
      </c>
      <c r="S1378" s="14">
        <f>(((J1378/60)/60)/24)+DATE(1970,1,1)</f>
        <v>42233.747349537036</v>
      </c>
      <c r="T1378" s="14">
        <f>(((I1378/60)/60)/24)+DATE(1970,1,1)</f>
        <v>42263.747349537036</v>
      </c>
      <c r="U1378">
        <f xml:space="preserve"> YEAR(S1378)</f>
        <v>2015</v>
      </c>
    </row>
    <row r="1379" spans="1:21" ht="48" x14ac:dyDescent="0.2">
      <c r="A1379">
        <v>3355</v>
      </c>
      <c r="B1379" s="3" t="s">
        <v>3354</v>
      </c>
      <c r="C1379" s="3" t="s">
        <v>7465</v>
      </c>
      <c r="D1379" s="6">
        <v>1750</v>
      </c>
      <c r="E1379" s="6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>
        <f>ROUND(E1379/D1379*100,0)</f>
        <v>126</v>
      </c>
      <c r="P1379" s="8">
        <f>IFERROR(ROUND(E1379/L1379,2),"No donations")</f>
        <v>147.33000000000001</v>
      </c>
      <c r="Q1379" s="10" t="s">
        <v>8315</v>
      </c>
      <c r="R1379" t="s">
        <v>8316</v>
      </c>
      <c r="S1379" s="14">
        <f>(((J1379/60)/60)/24)+DATE(1970,1,1)</f>
        <v>42489.619525462964</v>
      </c>
      <c r="T1379" s="14">
        <f>(((I1379/60)/60)/24)+DATE(1970,1,1)</f>
        <v>42500.470138888893</v>
      </c>
      <c r="U1379">
        <f xml:space="preserve"> YEAR(S1379)</f>
        <v>2016</v>
      </c>
    </row>
    <row r="1380" spans="1:21" ht="48" x14ac:dyDescent="0.2">
      <c r="A1380">
        <v>3383</v>
      </c>
      <c r="B1380" s="3" t="s">
        <v>3382</v>
      </c>
      <c r="C1380" s="3" t="s">
        <v>7493</v>
      </c>
      <c r="D1380" s="6">
        <v>1750</v>
      </c>
      <c r="E1380" s="6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>
        <f>ROUND(E1380/D1380*100,0)</f>
        <v>112</v>
      </c>
      <c r="P1380" s="8">
        <f>IFERROR(ROUND(E1380/L1380,2),"No donations")</f>
        <v>65.17</v>
      </c>
      <c r="Q1380" s="10" t="s">
        <v>8315</v>
      </c>
      <c r="R1380" t="s">
        <v>8316</v>
      </c>
      <c r="S1380" s="14">
        <f>(((J1380/60)/60)/24)+DATE(1970,1,1)</f>
        <v>42524.782638888893</v>
      </c>
      <c r="T1380" s="14">
        <f>(((I1380/60)/60)/24)+DATE(1970,1,1)</f>
        <v>42544.782638888893</v>
      </c>
      <c r="U1380">
        <f xml:space="preserve"> YEAR(S1380)</f>
        <v>2016</v>
      </c>
    </row>
    <row r="1381" spans="1:21" ht="48" x14ac:dyDescent="0.2">
      <c r="A1381">
        <v>71</v>
      </c>
      <c r="B1381" s="3" t="s">
        <v>73</v>
      </c>
      <c r="C1381" s="3" t="s">
        <v>4182</v>
      </c>
      <c r="D1381" s="6">
        <v>1800</v>
      </c>
      <c r="E1381" s="6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>
        <f>ROUND(E1381/D1381*100,0)</f>
        <v>124</v>
      </c>
      <c r="P1381" s="8">
        <f>IFERROR(ROUND(E1381/L1381,2),"No donations")</f>
        <v>69.72</v>
      </c>
      <c r="Q1381" s="10" t="s">
        <v>8308</v>
      </c>
      <c r="R1381" t="s">
        <v>8310</v>
      </c>
      <c r="S1381" s="14">
        <f>(((J1381/60)/60)/24)+DATE(1970,1,1)</f>
        <v>40997.271493055552</v>
      </c>
      <c r="T1381" s="14">
        <f>(((I1381/60)/60)/24)+DATE(1970,1,1)</f>
        <v>41057.271493055552</v>
      </c>
      <c r="U1381">
        <f xml:space="preserve"> YEAR(S1381)</f>
        <v>2012</v>
      </c>
    </row>
    <row r="1382" spans="1:21" ht="48" x14ac:dyDescent="0.2">
      <c r="A1382">
        <v>830</v>
      </c>
      <c r="B1382" s="3" t="s">
        <v>831</v>
      </c>
      <c r="C1382" s="3" t="s">
        <v>4940</v>
      </c>
      <c r="D1382" s="6">
        <v>1800</v>
      </c>
      <c r="E1382" s="6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>
        <f>ROUND(E1382/D1382*100,0)</f>
        <v>108</v>
      </c>
      <c r="P1382" s="8">
        <f>IFERROR(ROUND(E1382/L1382,2),"No donations")</f>
        <v>60.66</v>
      </c>
      <c r="Q1382" s="10" t="s">
        <v>8323</v>
      </c>
      <c r="R1382" t="s">
        <v>8324</v>
      </c>
      <c r="S1382" s="14">
        <f>(((J1382/60)/60)/24)+DATE(1970,1,1)</f>
        <v>41325.525752314818</v>
      </c>
      <c r="T1382" s="14">
        <f>(((I1382/60)/60)/24)+DATE(1970,1,1)</f>
        <v>41355.484085648146</v>
      </c>
      <c r="U1382">
        <f xml:space="preserve"> YEAR(S1382)</f>
        <v>2013</v>
      </c>
    </row>
    <row r="1383" spans="1:21" ht="48" x14ac:dyDescent="0.2">
      <c r="A1383">
        <v>1639</v>
      </c>
      <c r="B1383" s="3" t="s">
        <v>1640</v>
      </c>
      <c r="C1383" s="3" t="s">
        <v>5749</v>
      </c>
      <c r="D1383" s="6">
        <v>1800</v>
      </c>
      <c r="E1383" s="6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>
        <f>ROUND(E1383/D1383*100,0)</f>
        <v>100</v>
      </c>
      <c r="P1383" s="8">
        <f>IFERROR(ROUND(E1383/L1383,2),"No donations")</f>
        <v>94.74</v>
      </c>
      <c r="Q1383" s="10" t="s">
        <v>8323</v>
      </c>
      <c r="R1383" t="s">
        <v>8324</v>
      </c>
      <c r="S1383" s="14">
        <f>(((J1383/60)/60)/24)+DATE(1970,1,1)</f>
        <v>40941.652372685188</v>
      </c>
      <c r="T1383" s="14">
        <f>(((I1383/60)/60)/24)+DATE(1970,1,1)</f>
        <v>40971.652372685188</v>
      </c>
      <c r="U1383">
        <f xml:space="preserve"> YEAR(S1383)</f>
        <v>2012</v>
      </c>
    </row>
    <row r="1384" spans="1:21" ht="48" x14ac:dyDescent="0.2">
      <c r="A1384">
        <v>2183</v>
      </c>
      <c r="B1384" s="3" t="s">
        <v>2184</v>
      </c>
      <c r="C1384" s="3" t="s">
        <v>6293</v>
      </c>
      <c r="D1384" s="6">
        <v>1800</v>
      </c>
      <c r="E1384" s="6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>
        <f>ROUND(E1384/D1384*100,0)</f>
        <v>489</v>
      </c>
      <c r="P1384" s="8">
        <f>IFERROR(ROUND(E1384/L1384,2),"No donations")</f>
        <v>31.57</v>
      </c>
      <c r="Q1384" s="10" t="s">
        <v>8331</v>
      </c>
      <c r="R1384" t="s">
        <v>8349</v>
      </c>
      <c r="S1384" s="14">
        <f>(((J1384/60)/60)/24)+DATE(1970,1,1)</f>
        <v>42745.365474537044</v>
      </c>
      <c r="T1384" s="14">
        <f>(((I1384/60)/60)/24)+DATE(1970,1,1)</f>
        <v>42775.208333333328</v>
      </c>
      <c r="U1384">
        <f xml:space="preserve"> YEAR(S1384)</f>
        <v>2017</v>
      </c>
    </row>
    <row r="1385" spans="1:21" ht="48" x14ac:dyDescent="0.2">
      <c r="A1385">
        <v>2927</v>
      </c>
      <c r="B1385" s="3" t="s">
        <v>2927</v>
      </c>
      <c r="C1385" s="3" t="s">
        <v>7037</v>
      </c>
      <c r="D1385" s="6">
        <v>1800</v>
      </c>
      <c r="E1385" s="6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>
        <f>ROUND(E1385/D1385*100,0)</f>
        <v>131</v>
      </c>
      <c r="P1385" s="8">
        <f>IFERROR(ROUND(E1385/L1385,2),"No donations")</f>
        <v>112.14</v>
      </c>
      <c r="Q1385" s="10" t="s">
        <v>8315</v>
      </c>
      <c r="R1385" t="s">
        <v>8357</v>
      </c>
      <c r="S1385" s="14">
        <f>(((J1385/60)/60)/24)+DATE(1970,1,1)</f>
        <v>41806.669317129628</v>
      </c>
      <c r="T1385" s="14">
        <f>(((I1385/60)/60)/24)+DATE(1970,1,1)</f>
        <v>41835.208333333336</v>
      </c>
      <c r="U1385">
        <f xml:space="preserve"> YEAR(S1385)</f>
        <v>2014</v>
      </c>
    </row>
    <row r="1386" spans="1:21" ht="32" x14ac:dyDescent="0.2">
      <c r="A1386">
        <v>3148</v>
      </c>
      <c r="B1386" s="3" t="s">
        <v>3148</v>
      </c>
      <c r="C1386" s="3" t="s">
        <v>7258</v>
      </c>
      <c r="D1386" s="6">
        <v>1800</v>
      </c>
      <c r="E1386" s="6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>
        <f>ROUND(E1386/D1386*100,0)</f>
        <v>131</v>
      </c>
      <c r="P1386" s="8">
        <f>IFERROR(ROUND(E1386/L1386,2),"No donations")</f>
        <v>41.42</v>
      </c>
      <c r="Q1386" s="10" t="s">
        <v>8315</v>
      </c>
      <c r="R1386" t="s">
        <v>8316</v>
      </c>
      <c r="S1386" s="14">
        <f>(((J1386/60)/60)/24)+DATE(1970,1,1)</f>
        <v>41891.665324074071</v>
      </c>
      <c r="T1386" s="14">
        <f>(((I1386/60)/60)/24)+DATE(1970,1,1)</f>
        <v>41913.166666666664</v>
      </c>
      <c r="U1386">
        <f xml:space="preserve"> YEAR(S1386)</f>
        <v>2014</v>
      </c>
    </row>
    <row r="1387" spans="1:21" ht="48" x14ac:dyDescent="0.2">
      <c r="A1387">
        <v>3270</v>
      </c>
      <c r="B1387" s="3" t="s">
        <v>3270</v>
      </c>
      <c r="C1387" s="3" t="s">
        <v>7380</v>
      </c>
      <c r="D1387" s="6">
        <v>1800</v>
      </c>
      <c r="E1387" s="6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>
        <f>ROUND(E1387/D1387*100,0)</f>
        <v>102</v>
      </c>
      <c r="P1387" s="8">
        <f>IFERROR(ROUND(E1387/L1387,2),"No donations")</f>
        <v>61</v>
      </c>
      <c r="Q1387" s="10" t="s">
        <v>8315</v>
      </c>
      <c r="R1387" t="s">
        <v>8316</v>
      </c>
      <c r="S1387" s="14">
        <f>(((J1387/60)/60)/24)+DATE(1970,1,1)</f>
        <v>42167.533159722225</v>
      </c>
      <c r="T1387" s="14">
        <f>(((I1387/60)/60)/24)+DATE(1970,1,1)</f>
        <v>42197.533159722225</v>
      </c>
      <c r="U1387">
        <f xml:space="preserve"> YEAR(S1387)</f>
        <v>2015</v>
      </c>
    </row>
    <row r="1388" spans="1:21" ht="48" x14ac:dyDescent="0.2">
      <c r="A1388">
        <v>3275</v>
      </c>
      <c r="B1388" s="3" t="s">
        <v>3275</v>
      </c>
      <c r="C1388" s="3" t="s">
        <v>7385</v>
      </c>
      <c r="D1388" s="6">
        <v>1800</v>
      </c>
      <c r="E1388" s="6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>
        <f>ROUND(E1388/D1388*100,0)</f>
        <v>100</v>
      </c>
      <c r="P1388" s="8">
        <f>IFERROR(ROUND(E1388/L1388,2),"No donations")</f>
        <v>150.41999999999999</v>
      </c>
      <c r="Q1388" s="10" t="s">
        <v>8315</v>
      </c>
      <c r="R1388" t="s">
        <v>8316</v>
      </c>
      <c r="S1388" s="14">
        <f>(((J1388/60)/60)/24)+DATE(1970,1,1)</f>
        <v>42017.88045138889</v>
      </c>
      <c r="T1388" s="14">
        <f>(((I1388/60)/60)/24)+DATE(1970,1,1)</f>
        <v>42044.1875</v>
      </c>
      <c r="U1388">
        <f xml:space="preserve"> YEAR(S1388)</f>
        <v>2015</v>
      </c>
    </row>
    <row r="1389" spans="1:21" ht="48" x14ac:dyDescent="0.2">
      <c r="A1389">
        <v>3303</v>
      </c>
      <c r="B1389" s="3" t="s">
        <v>3303</v>
      </c>
      <c r="C1389" s="3" t="s">
        <v>7413</v>
      </c>
      <c r="D1389" s="6">
        <v>1800</v>
      </c>
      <c r="E1389" s="6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>
        <f>ROUND(E1389/D1389*100,0)</f>
        <v>116</v>
      </c>
      <c r="P1389" s="8">
        <f>IFERROR(ROUND(E1389/L1389,2),"No donations")</f>
        <v>59.6</v>
      </c>
      <c r="Q1389" s="10" t="s">
        <v>8315</v>
      </c>
      <c r="R1389" t="s">
        <v>8316</v>
      </c>
      <c r="S1389" s="14">
        <f>(((J1389/60)/60)/24)+DATE(1970,1,1)</f>
        <v>42056.65143518518</v>
      </c>
      <c r="T1389" s="14">
        <f>(((I1389/60)/60)/24)+DATE(1970,1,1)</f>
        <v>42091.609768518523</v>
      </c>
      <c r="U1389">
        <f xml:space="preserve"> YEAR(S1389)</f>
        <v>2015</v>
      </c>
    </row>
    <row r="1390" spans="1:21" ht="48" x14ac:dyDescent="0.2">
      <c r="A1390">
        <v>3328</v>
      </c>
      <c r="B1390" s="3" t="s">
        <v>3328</v>
      </c>
      <c r="C1390" s="3" t="s">
        <v>7438</v>
      </c>
      <c r="D1390" s="6">
        <v>1800</v>
      </c>
      <c r="E1390" s="6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>
        <f>ROUND(E1390/D1390*100,0)</f>
        <v>146</v>
      </c>
      <c r="P1390" s="8">
        <f>IFERROR(ROUND(E1390/L1390,2),"No donations")</f>
        <v>292.77999999999997</v>
      </c>
      <c r="Q1390" s="10" t="s">
        <v>8315</v>
      </c>
      <c r="R1390" t="s">
        <v>8316</v>
      </c>
      <c r="S1390" s="14">
        <f>(((J1390/60)/60)/24)+DATE(1970,1,1)</f>
        <v>41822.57503472222</v>
      </c>
      <c r="T1390" s="14">
        <f>(((I1390/60)/60)/24)+DATE(1970,1,1)</f>
        <v>41825.041666666664</v>
      </c>
      <c r="U1390">
        <f xml:space="preserve"> YEAR(S1390)</f>
        <v>2014</v>
      </c>
    </row>
    <row r="1391" spans="1:21" ht="48" x14ac:dyDescent="0.2">
      <c r="A1391">
        <v>3477</v>
      </c>
      <c r="B1391" s="3" t="s">
        <v>3476</v>
      </c>
      <c r="C1391" s="3" t="s">
        <v>7587</v>
      </c>
      <c r="D1391" s="6">
        <v>1800</v>
      </c>
      <c r="E1391" s="6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>
        <f>ROUND(E1391/D1391*100,0)</f>
        <v>115</v>
      </c>
      <c r="P1391" s="8">
        <f>IFERROR(ROUND(E1391/L1391,2),"No donations")</f>
        <v>53.23</v>
      </c>
      <c r="Q1391" s="10" t="s">
        <v>8315</v>
      </c>
      <c r="R1391" t="s">
        <v>8316</v>
      </c>
      <c r="S1391" s="14">
        <f>(((J1391/60)/60)/24)+DATE(1970,1,1)</f>
        <v>42128.736608796295</v>
      </c>
      <c r="T1391" s="14">
        <f>(((I1391/60)/60)/24)+DATE(1970,1,1)</f>
        <v>42141.125</v>
      </c>
      <c r="U1391">
        <f xml:space="preserve"> YEAR(S1391)</f>
        <v>2015</v>
      </c>
    </row>
    <row r="1392" spans="1:21" ht="48" x14ac:dyDescent="0.2">
      <c r="A1392">
        <v>720</v>
      </c>
      <c r="B1392" s="3" t="s">
        <v>721</v>
      </c>
      <c r="C1392" s="3" t="s">
        <v>4830</v>
      </c>
      <c r="D1392" s="6">
        <v>1900</v>
      </c>
      <c r="E1392" s="6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>
        <f>ROUND(E1392/D1392*100,0)</f>
        <v>144</v>
      </c>
      <c r="P1392" s="8">
        <f>IFERROR(ROUND(E1392/L1392,2),"No donations")</f>
        <v>66.709999999999994</v>
      </c>
      <c r="Q1392" s="10" t="s">
        <v>8320</v>
      </c>
      <c r="R1392" t="s">
        <v>8321</v>
      </c>
      <c r="S1392" s="14">
        <f>(((J1392/60)/60)/24)+DATE(1970,1,1)</f>
        <v>40909.649201388893</v>
      </c>
      <c r="T1392" s="14">
        <f>(((I1392/60)/60)/24)+DATE(1970,1,1)</f>
        <v>40937.649201388893</v>
      </c>
      <c r="U1392">
        <f xml:space="preserve"> YEAR(S1392)</f>
        <v>2012</v>
      </c>
    </row>
    <row r="1393" spans="1:21" ht="48" x14ac:dyDescent="0.2">
      <c r="A1393">
        <v>3176</v>
      </c>
      <c r="B1393" s="3" t="s">
        <v>3176</v>
      </c>
      <c r="C1393" s="3" t="s">
        <v>7286</v>
      </c>
      <c r="D1393" s="6">
        <v>1900</v>
      </c>
      <c r="E1393" s="6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>
        <f>ROUND(E1393/D1393*100,0)</f>
        <v>115</v>
      </c>
      <c r="P1393" s="8">
        <f>IFERROR(ROUND(E1393/L1393,2),"No donations")</f>
        <v>39.67</v>
      </c>
      <c r="Q1393" s="10" t="s">
        <v>8315</v>
      </c>
      <c r="R1393" t="s">
        <v>8316</v>
      </c>
      <c r="S1393" s="14">
        <f>(((J1393/60)/60)/24)+DATE(1970,1,1)</f>
        <v>41477.930914351848</v>
      </c>
      <c r="T1393" s="14">
        <f>(((I1393/60)/60)/24)+DATE(1970,1,1)</f>
        <v>41504.625</v>
      </c>
      <c r="U1393">
        <f xml:space="preserve"> YEAR(S1393)</f>
        <v>2013</v>
      </c>
    </row>
    <row r="1394" spans="1:21" ht="48" x14ac:dyDescent="0.2">
      <c r="A1394">
        <v>3609</v>
      </c>
      <c r="B1394" s="3" t="s">
        <v>3608</v>
      </c>
      <c r="C1394" s="3" t="s">
        <v>7719</v>
      </c>
      <c r="D1394" s="6">
        <v>1960</v>
      </c>
      <c r="E1394" s="6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>
        <f>ROUND(E1394/D1394*100,0)</f>
        <v>153</v>
      </c>
      <c r="P1394" s="8">
        <f>IFERROR(ROUND(E1394/L1394,2),"No donations")</f>
        <v>143.1</v>
      </c>
      <c r="Q1394" s="10" t="s">
        <v>8315</v>
      </c>
      <c r="R1394" t="s">
        <v>8316</v>
      </c>
      <c r="S1394" s="14">
        <f>(((J1394/60)/60)/24)+DATE(1970,1,1)</f>
        <v>42429.991724537031</v>
      </c>
      <c r="T1394" s="14">
        <f>(((I1394/60)/60)/24)+DATE(1970,1,1)</f>
        <v>42459.950057870374</v>
      </c>
      <c r="U1394">
        <f xml:space="preserve"> YEAR(S1394)</f>
        <v>2016</v>
      </c>
    </row>
    <row r="1395" spans="1:21" ht="48" x14ac:dyDescent="0.2">
      <c r="A1395">
        <v>2307</v>
      </c>
      <c r="B1395" s="3" t="s">
        <v>2308</v>
      </c>
      <c r="C1395" s="3" t="s">
        <v>6417</v>
      </c>
      <c r="D1395" s="6">
        <v>1964.47</v>
      </c>
      <c r="E1395" s="6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>
        <f>ROUND(E1395/D1395*100,0)</f>
        <v>107</v>
      </c>
      <c r="P1395" s="8">
        <f>IFERROR(ROUND(E1395/L1395,2),"No donations")</f>
        <v>27.94</v>
      </c>
      <c r="Q1395" s="10" t="s">
        <v>8323</v>
      </c>
      <c r="R1395" t="s">
        <v>8327</v>
      </c>
      <c r="S1395" s="14">
        <f>(((J1395/60)/60)/24)+DATE(1970,1,1)</f>
        <v>41004.802465277775</v>
      </c>
      <c r="T1395" s="14">
        <f>(((I1395/60)/60)/24)+DATE(1970,1,1)</f>
        <v>41034.802407407406</v>
      </c>
      <c r="U1395">
        <f xml:space="preserve"> YEAR(S1395)</f>
        <v>2012</v>
      </c>
    </row>
    <row r="1396" spans="1:21" ht="48" x14ac:dyDescent="0.2">
      <c r="A1396">
        <v>15</v>
      </c>
      <c r="B1396" s="3" t="s">
        <v>17</v>
      </c>
      <c r="C1396" s="3" t="s">
        <v>4126</v>
      </c>
      <c r="D1396" s="6">
        <v>2000</v>
      </c>
      <c r="E1396" s="6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>
        <f>ROUND(E1396/D1396*100,0)</f>
        <v>107</v>
      </c>
      <c r="P1396" s="8">
        <f>IFERROR(ROUND(E1396/L1396,2),"No donations")</f>
        <v>21.76</v>
      </c>
      <c r="Q1396" s="10" t="s">
        <v>8308</v>
      </c>
      <c r="R1396" t="s">
        <v>8309</v>
      </c>
      <c r="S1396" s="14">
        <f>(((J1396/60)/60)/24)+DATE(1970,1,1)</f>
        <v>42256.391875000001</v>
      </c>
      <c r="T1396" s="14">
        <f>(((I1396/60)/60)/24)+DATE(1970,1,1)</f>
        <v>42274.843055555553</v>
      </c>
      <c r="U1396">
        <f xml:space="preserve"> YEAR(S1396)</f>
        <v>2015</v>
      </c>
    </row>
    <row r="1397" spans="1:21" ht="48" x14ac:dyDescent="0.2">
      <c r="A1397">
        <v>20</v>
      </c>
      <c r="B1397" s="3" t="s">
        <v>22</v>
      </c>
      <c r="C1397" s="3" t="s">
        <v>4131</v>
      </c>
      <c r="D1397" s="6">
        <v>2000</v>
      </c>
      <c r="E1397" s="6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>
        <f>ROUND(E1397/D1397*100,0)</f>
        <v>100</v>
      </c>
      <c r="P1397" s="8">
        <f>IFERROR(ROUND(E1397/L1397,2),"No donations")</f>
        <v>80.16</v>
      </c>
      <c r="Q1397" s="10" t="s">
        <v>8308</v>
      </c>
      <c r="R1397" t="s">
        <v>8309</v>
      </c>
      <c r="S1397" s="14">
        <f>(((J1397/60)/60)/24)+DATE(1970,1,1)</f>
        <v>42200.758240740746</v>
      </c>
      <c r="T1397" s="14">
        <f>(((I1397/60)/60)/24)+DATE(1970,1,1)</f>
        <v>42260.758240740746</v>
      </c>
      <c r="U1397">
        <f xml:space="preserve"> YEAR(S1397)</f>
        <v>2015</v>
      </c>
    </row>
    <row r="1398" spans="1:21" ht="48" x14ac:dyDescent="0.2">
      <c r="A1398">
        <v>23</v>
      </c>
      <c r="B1398" s="3" t="s">
        <v>25</v>
      </c>
      <c r="C1398" s="3" t="s">
        <v>4134</v>
      </c>
      <c r="D1398" s="6">
        <v>2000</v>
      </c>
      <c r="E1398" s="6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>
        <f>ROUND(E1398/D1398*100,0)</f>
        <v>119</v>
      </c>
      <c r="P1398" s="8">
        <f>IFERROR(ROUND(E1398/L1398,2),"No donations")</f>
        <v>103.04</v>
      </c>
      <c r="Q1398" s="10" t="s">
        <v>8308</v>
      </c>
      <c r="R1398" t="s">
        <v>8309</v>
      </c>
      <c r="S1398" s="14">
        <f>(((J1398/60)/60)/24)+DATE(1970,1,1)</f>
        <v>42097.778946759259</v>
      </c>
      <c r="T1398" s="14">
        <f>(((I1398/60)/60)/24)+DATE(1970,1,1)</f>
        <v>42124.638888888891</v>
      </c>
      <c r="U1398">
        <f xml:space="preserve"> YEAR(S1398)</f>
        <v>2015</v>
      </c>
    </row>
    <row r="1399" spans="1:21" ht="48" x14ac:dyDescent="0.2">
      <c r="A1399">
        <v>40</v>
      </c>
      <c r="B1399" s="3" t="s">
        <v>42</v>
      </c>
      <c r="C1399" s="3" t="s">
        <v>4151</v>
      </c>
      <c r="D1399" s="6">
        <v>2000</v>
      </c>
      <c r="E1399" s="6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>
        <f>ROUND(E1399/D1399*100,0)</f>
        <v>101</v>
      </c>
      <c r="P1399" s="8">
        <f>IFERROR(ROUND(E1399/L1399,2),"No donations")</f>
        <v>126.69</v>
      </c>
      <c r="Q1399" s="10" t="s">
        <v>8308</v>
      </c>
      <c r="R1399" t="s">
        <v>8309</v>
      </c>
      <c r="S1399" s="14">
        <f>(((J1399/60)/60)/24)+DATE(1970,1,1)</f>
        <v>41789.21398148148</v>
      </c>
      <c r="T1399" s="14">
        <f>(((I1399/60)/60)/24)+DATE(1970,1,1)</f>
        <v>41809.166666666664</v>
      </c>
      <c r="U1399">
        <f xml:space="preserve"> YEAR(S1399)</f>
        <v>2014</v>
      </c>
    </row>
    <row r="1400" spans="1:21" ht="48" x14ac:dyDescent="0.2">
      <c r="A1400">
        <v>41</v>
      </c>
      <c r="B1400" s="3" t="s">
        <v>43</v>
      </c>
      <c r="C1400" s="3" t="s">
        <v>4152</v>
      </c>
      <c r="D1400" s="6">
        <v>2000</v>
      </c>
      <c r="E1400" s="6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>
        <f>ROUND(E1400/D1400*100,0)</f>
        <v>100</v>
      </c>
      <c r="P1400" s="8">
        <f>IFERROR(ROUND(E1400/L1400,2),"No donations")</f>
        <v>105.26</v>
      </c>
      <c r="Q1400" s="10" t="s">
        <v>8308</v>
      </c>
      <c r="R1400" t="s">
        <v>8309</v>
      </c>
      <c r="S1400" s="14">
        <f>(((J1400/60)/60)/24)+DATE(1970,1,1)</f>
        <v>41887.568912037037</v>
      </c>
      <c r="T1400" s="14">
        <f>(((I1400/60)/60)/24)+DATE(1970,1,1)</f>
        <v>41917.568912037037</v>
      </c>
      <c r="U1400">
        <f xml:space="preserve"> YEAR(S1400)</f>
        <v>2014</v>
      </c>
    </row>
    <row r="1401" spans="1:21" ht="48" x14ac:dyDescent="0.2">
      <c r="A1401">
        <v>44</v>
      </c>
      <c r="B1401" s="3" t="s">
        <v>46</v>
      </c>
      <c r="C1401" s="3" t="s">
        <v>4155</v>
      </c>
      <c r="D1401" s="6">
        <v>2000</v>
      </c>
      <c r="E1401" s="6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>
        <f>ROUND(E1401/D1401*100,0)</f>
        <v>100</v>
      </c>
      <c r="P1401" s="8">
        <f>IFERROR(ROUND(E1401/L1401,2),"No donations")</f>
        <v>133.33000000000001</v>
      </c>
      <c r="Q1401" s="10" t="s">
        <v>8308</v>
      </c>
      <c r="R1401" t="s">
        <v>8309</v>
      </c>
      <c r="S1401" s="14">
        <f>(((J1401/60)/60)/24)+DATE(1970,1,1)</f>
        <v>41874.098807870374</v>
      </c>
      <c r="T1401" s="14">
        <f>(((I1401/60)/60)/24)+DATE(1970,1,1)</f>
        <v>41919.098807870374</v>
      </c>
      <c r="U1401">
        <f xml:space="preserve"> YEAR(S1401)</f>
        <v>2014</v>
      </c>
    </row>
    <row r="1402" spans="1:21" ht="48" x14ac:dyDescent="0.2">
      <c r="A1402">
        <v>48</v>
      </c>
      <c r="B1402" s="3" t="s">
        <v>50</v>
      </c>
      <c r="C1402" s="3" t="s">
        <v>4159</v>
      </c>
      <c r="D1402" s="6">
        <v>2000</v>
      </c>
      <c r="E1402" s="6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>
        <f>ROUND(E1402/D1402*100,0)</f>
        <v>108</v>
      </c>
      <c r="P1402" s="8">
        <f>IFERROR(ROUND(E1402/L1402,2),"No donations")</f>
        <v>56.82</v>
      </c>
      <c r="Q1402" s="10" t="s">
        <v>8308</v>
      </c>
      <c r="R1402" t="s">
        <v>8309</v>
      </c>
      <c r="S1402" s="14">
        <f>(((J1402/60)/60)/24)+DATE(1970,1,1)</f>
        <v>42033.516898148147</v>
      </c>
      <c r="T1402" s="14">
        <f>(((I1402/60)/60)/24)+DATE(1970,1,1)</f>
        <v>42064.5</v>
      </c>
      <c r="U1402">
        <f xml:space="preserve"> YEAR(S1402)</f>
        <v>2015</v>
      </c>
    </row>
    <row r="1403" spans="1:21" ht="48" x14ac:dyDescent="0.2">
      <c r="A1403">
        <v>63</v>
      </c>
      <c r="B1403" s="3" t="s">
        <v>65</v>
      </c>
      <c r="C1403" s="3" t="s">
        <v>4174</v>
      </c>
      <c r="D1403" s="6">
        <v>2000</v>
      </c>
      <c r="E1403" s="6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>
        <f>ROUND(E1403/D1403*100,0)</f>
        <v>114</v>
      </c>
      <c r="P1403" s="8">
        <f>IFERROR(ROUND(E1403/L1403,2),"No donations")</f>
        <v>35.47</v>
      </c>
      <c r="Q1403" s="10" t="s">
        <v>8308</v>
      </c>
      <c r="R1403" t="s">
        <v>8310</v>
      </c>
      <c r="S1403" s="14">
        <f>(((J1403/60)/60)/24)+DATE(1970,1,1)</f>
        <v>41612.912187499998</v>
      </c>
      <c r="T1403" s="14">
        <f>(((I1403/60)/60)/24)+DATE(1970,1,1)</f>
        <v>41636.207638888889</v>
      </c>
      <c r="U1403">
        <f xml:space="preserve"> YEAR(S1403)</f>
        <v>2013</v>
      </c>
    </row>
    <row r="1404" spans="1:21" ht="32" x14ac:dyDescent="0.2">
      <c r="A1404">
        <v>66</v>
      </c>
      <c r="B1404" s="3" t="s">
        <v>68</v>
      </c>
      <c r="C1404" s="3" t="s">
        <v>4177</v>
      </c>
      <c r="D1404" s="6">
        <v>2000</v>
      </c>
      <c r="E1404" s="6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>
        <f>ROUND(E1404/D1404*100,0)</f>
        <v>119</v>
      </c>
      <c r="P1404" s="8">
        <f>IFERROR(ROUND(E1404/L1404,2),"No donations")</f>
        <v>91.23</v>
      </c>
      <c r="Q1404" s="10" t="s">
        <v>8308</v>
      </c>
      <c r="R1404" t="s">
        <v>8310</v>
      </c>
      <c r="S1404" s="14">
        <f>(((J1404/60)/60)/24)+DATE(1970,1,1)</f>
        <v>42539.849768518514</v>
      </c>
      <c r="T1404" s="14">
        <f>(((I1404/60)/60)/24)+DATE(1970,1,1)</f>
        <v>42569.849768518514</v>
      </c>
      <c r="U1404">
        <f xml:space="preserve"> YEAR(S1404)</f>
        <v>2016</v>
      </c>
    </row>
    <row r="1405" spans="1:21" ht="48" x14ac:dyDescent="0.2">
      <c r="A1405">
        <v>67</v>
      </c>
      <c r="B1405" s="3" t="s">
        <v>69</v>
      </c>
      <c r="C1405" s="3" t="s">
        <v>4178</v>
      </c>
      <c r="D1405" s="6">
        <v>2000</v>
      </c>
      <c r="E1405" s="6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>
        <f>ROUND(E1405/D1405*100,0)</f>
        <v>116</v>
      </c>
      <c r="P1405" s="8">
        <f>IFERROR(ROUND(E1405/L1405,2),"No donations")</f>
        <v>116.25</v>
      </c>
      <c r="Q1405" s="10" t="s">
        <v>8308</v>
      </c>
      <c r="R1405" t="s">
        <v>8310</v>
      </c>
      <c r="S1405" s="14">
        <f>(((J1405/60)/60)/24)+DATE(1970,1,1)</f>
        <v>41075.583379629628</v>
      </c>
      <c r="T1405" s="14">
        <f>(((I1405/60)/60)/24)+DATE(1970,1,1)</f>
        <v>41105.583379629628</v>
      </c>
      <c r="U1405">
        <f xml:space="preserve"> YEAR(S1405)</f>
        <v>2012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8">
        <f>IFERROR(ROUND(E1406/L1406,2),"No donations")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 xml:space="preserve"> 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8">
        <f>IFERROR(ROUND(E1407/L1407,2),"No donations")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 xml:space="preserve"> 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8">
        <f>IFERROR(ROUND(E1408/L1408,2),"No donations")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 xml:space="preserve"> 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8">
        <f>IFERROR(ROUND(E1409/L1409,2),"No donations")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 xml:space="preserve"> 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8">
        <f>IFERROR(ROUND(E1410/L1410,2),"No donations")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 xml:space="preserve"> 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8" t="str">
        <f>IFERROR(ROUND(E1411/L1411,2),"No donations")</f>
        <v>No donations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 xml:space="preserve"> 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8">
        <f>IFERROR(ROUND(E1412/L1412,2),"No donations")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 xml:space="preserve"> 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8">
        <f>IFERROR(ROUND(E1413/L1413,2),"No donations")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 xml:space="preserve"> 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8">
        <f>IFERROR(ROUND(E1414/L1414,2),"No donations")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 xml:space="preserve"> 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8">
        <f>IFERROR(ROUND(E1415/L1415,2),"No donations")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 xml:space="preserve"> 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8">
        <f>IFERROR(ROUND(E1416/L1416,2),"No donations")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 xml:space="preserve"> 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8">
        <f>IFERROR(ROUND(E1417/L1417,2),"No donations")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 xml:space="preserve"> 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8" t="str">
        <f>IFERROR(ROUND(E1418/L1418,2),"No donations")</f>
        <v>No donations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 xml:space="preserve"> 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8">
        <f>IFERROR(ROUND(E1419/L1419,2),"No donations")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 xml:space="preserve"> 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8">
        <f>IFERROR(ROUND(E1420/L1420,2),"No donations")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 xml:space="preserve"> 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8">
        <f>IFERROR(ROUND(E1421/L1421,2),"No donations")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 xml:space="preserve"> 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8">
        <f>IFERROR(ROUND(E1422/L1422,2),"No donations")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 xml:space="preserve"> 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8">
        <f>IFERROR(ROUND(E1423/L1423,2),"No donations")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 xml:space="preserve"> 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8">
        <f>IFERROR(ROUND(E1424/L1424,2),"No donations")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 xml:space="preserve"> 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8">
        <f>IFERROR(ROUND(E1425/L1425,2),"No donations")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 xml:space="preserve"> 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8">
        <f>IFERROR(ROUND(E1426/L1426,2),"No donations")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 xml:space="preserve"> 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8" t="str">
        <f>IFERROR(ROUND(E1427/L1427,2),"No donations")</f>
        <v>No donations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 xml:space="preserve"> 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8" t="str">
        <f>IFERROR(ROUND(E1428/L1428,2),"No donations")</f>
        <v>No donations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 xml:space="preserve"> 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8">
        <f>IFERROR(ROUND(E1429/L1429,2),"No donations")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 xml:space="preserve"> 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8">
        <f>IFERROR(ROUND(E1430/L1430,2),"No donations")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 xml:space="preserve"> 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8" t="str">
        <f>IFERROR(ROUND(E1431/L1431,2),"No donations")</f>
        <v>No donations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 xml:space="preserve"> 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8">
        <f>IFERROR(ROUND(E1432/L1432,2),"No donations")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 xml:space="preserve"> 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8">
        <f>IFERROR(ROUND(E1433/L1433,2),"No donations")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 xml:space="preserve"> 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8" t="str">
        <f>IFERROR(ROUND(E1434/L1434,2),"No donations")</f>
        <v>No donations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 xml:space="preserve"> 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8">
        <f>IFERROR(ROUND(E1435/L1435,2),"No donations")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 xml:space="preserve"> 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8">
        <f>IFERROR(ROUND(E1436/L1436,2),"No donations")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 xml:space="preserve"> 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8">
        <f>IFERROR(ROUND(E1437/L1437,2),"No donations")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 xml:space="preserve"> 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8">
        <f>IFERROR(ROUND(E1438/L1438,2),"No donations")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 xml:space="preserve"> 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8">
        <f>IFERROR(ROUND(E1439/L1439,2),"No donations")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 xml:space="preserve"> 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8">
        <f>IFERROR(ROUND(E1440/L1440,2),"No donations")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 xml:space="preserve"> 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8">
        <f>IFERROR(ROUND(E1441/L1441,2),"No donations")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 xml:space="preserve"> 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8">
        <f>IFERROR(ROUND(E1442/L1442,2),"No donations")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 xml:space="preserve"> 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8">
        <f>IFERROR(ROUND(E1443/L1443,2),"No donations")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 xml:space="preserve"> 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8" t="str">
        <f>IFERROR(ROUND(E1444/L1444,2),"No donations")</f>
        <v>No donations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 xml:space="preserve"> 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8" t="str">
        <f>IFERROR(ROUND(E1445/L1445,2),"No donations")</f>
        <v>No donations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 xml:space="preserve"> 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8" t="str">
        <f>IFERROR(ROUND(E1446/L1446,2),"No donations")</f>
        <v>No donations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 xml:space="preserve"> 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8" t="str">
        <f>IFERROR(ROUND(E1447/L1447,2),"No donations")</f>
        <v>No donations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 xml:space="preserve"> 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8" t="str">
        <f>IFERROR(ROUND(E1448/L1448,2),"No donations")</f>
        <v>No donations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 xml:space="preserve"> 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8">
        <f>IFERROR(ROUND(E1449/L1449,2),"No donations")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 xml:space="preserve"> 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8" t="str">
        <f>IFERROR(ROUND(E1450/L1450,2),"No donations")</f>
        <v>No donations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 xml:space="preserve"> 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8" t="str">
        <f>IFERROR(ROUND(E1451/L1451,2),"No donations")</f>
        <v>No donations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 xml:space="preserve"> 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8">
        <f>IFERROR(ROUND(E1452/L1452,2),"No donations")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 xml:space="preserve"> 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8">
        <f>IFERROR(ROUND(E1453/L1453,2),"No donations")</f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 xml:space="preserve"> 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8" t="str">
        <f>IFERROR(ROUND(E1454/L1454,2),"No donations")</f>
        <v>No donations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 xml:space="preserve"> 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8" t="str">
        <f>IFERROR(ROUND(E1455/L1455,2),"No donations")</f>
        <v>No donations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 xml:space="preserve"> 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8">
        <f>IFERROR(ROUND(E1456/L1456,2),"No donations")</f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 xml:space="preserve"> 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8">
        <f>IFERROR(ROUND(E1457/L1457,2),"No donations")</f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 xml:space="preserve"> 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8">
        <f>IFERROR(ROUND(E1458/L1458,2),"No donations")</f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 xml:space="preserve"> 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8" t="str">
        <f>IFERROR(ROUND(E1459/L1459,2),"No donations")</f>
        <v>No donations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 xml:space="preserve"> 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8" t="str">
        <f>IFERROR(ROUND(E1460/L1460,2),"No donations")</f>
        <v>No donations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 xml:space="preserve"> 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8" t="str">
        <f>IFERROR(ROUND(E1461/L1461,2),"No donations")</f>
        <v>No donations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 xml:space="preserve"> 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8" t="str">
        <f>IFERROR(ROUND(E1462/L1462,2),"No donations")</f>
        <v>No donations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 xml:space="preserve"> YEAR(S1462)</f>
        <v>2014</v>
      </c>
    </row>
    <row r="1463" spans="1:21" ht="48" x14ac:dyDescent="0.2">
      <c r="A1463">
        <v>402</v>
      </c>
      <c r="B1463" s="3" t="s">
        <v>403</v>
      </c>
      <c r="C1463" s="3" t="s">
        <v>4512</v>
      </c>
      <c r="D1463" s="6">
        <v>2000</v>
      </c>
      <c r="E1463" s="6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>
        <f>ROUND(E1463/D1463*100,0)</f>
        <v>142</v>
      </c>
      <c r="P1463" s="8">
        <f>IFERROR(ROUND(E1463/L1463,2),"No donations")</f>
        <v>65.88</v>
      </c>
      <c r="Q1463" s="10" t="s">
        <v>8308</v>
      </c>
      <c r="R1463" t="s">
        <v>8313</v>
      </c>
      <c r="S1463" s="14">
        <f>(((J1463/60)/60)/24)+DATE(1970,1,1)</f>
        <v>42292.539548611108</v>
      </c>
      <c r="T1463" s="14">
        <f>(((I1463/60)/60)/24)+DATE(1970,1,1)</f>
        <v>42313.58121527778</v>
      </c>
      <c r="U1463">
        <f xml:space="preserve"> YEAR(S1463)</f>
        <v>2015</v>
      </c>
    </row>
    <row r="1464" spans="1:21" ht="48" x14ac:dyDescent="0.2">
      <c r="A1464">
        <v>407</v>
      </c>
      <c r="B1464" s="3" t="s">
        <v>408</v>
      </c>
      <c r="C1464" s="3" t="s">
        <v>4517</v>
      </c>
      <c r="D1464" s="6">
        <v>2000</v>
      </c>
      <c r="E1464" s="6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>
        <f>ROUND(E1464/D1464*100,0)</f>
        <v>102</v>
      </c>
      <c r="P1464" s="8">
        <f>IFERROR(ROUND(E1464/L1464,2),"No donations")</f>
        <v>92.32</v>
      </c>
      <c r="Q1464" s="10" t="s">
        <v>8308</v>
      </c>
      <c r="R1464" t="s">
        <v>8313</v>
      </c>
      <c r="S1464" s="14">
        <f>(((J1464/60)/60)/24)+DATE(1970,1,1)</f>
        <v>40806.870949074073</v>
      </c>
      <c r="T1464" s="14">
        <f>(((I1464/60)/60)/24)+DATE(1970,1,1)</f>
        <v>40866.912615740745</v>
      </c>
      <c r="U1464">
        <f xml:space="preserve"> YEAR(S1464)</f>
        <v>2011</v>
      </c>
    </row>
    <row r="1465" spans="1:21" ht="48" x14ac:dyDescent="0.2">
      <c r="A1465">
        <v>533</v>
      </c>
      <c r="B1465" s="3" t="s">
        <v>534</v>
      </c>
      <c r="C1465" s="3" t="s">
        <v>4643</v>
      </c>
      <c r="D1465" s="6">
        <v>2000</v>
      </c>
      <c r="E1465" s="6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>
        <f>ROUND(E1465/D1465*100,0)</f>
        <v>100</v>
      </c>
      <c r="P1465" s="8">
        <f>IFERROR(ROUND(E1465/L1465,2),"No donations")</f>
        <v>117.88</v>
      </c>
      <c r="Q1465" s="10" t="s">
        <v>8315</v>
      </c>
      <c r="R1465" t="s">
        <v>8316</v>
      </c>
      <c r="S1465" s="14">
        <f>(((J1465/60)/60)/24)+DATE(1970,1,1)</f>
        <v>42482.43478009259</v>
      </c>
      <c r="T1465" s="14">
        <f>(((I1465/60)/60)/24)+DATE(1970,1,1)</f>
        <v>42506.43478009259</v>
      </c>
      <c r="U1465">
        <f xml:space="preserve"> YEAR(S1465)</f>
        <v>2016</v>
      </c>
    </row>
    <row r="1466" spans="1:21" ht="32" x14ac:dyDescent="0.2">
      <c r="A1466">
        <v>535</v>
      </c>
      <c r="B1466" s="3" t="s">
        <v>536</v>
      </c>
      <c r="C1466" s="3" t="s">
        <v>4645</v>
      </c>
      <c r="D1466" s="6">
        <v>2000</v>
      </c>
      <c r="E1466" s="6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>
        <f>ROUND(E1466/D1466*100,0)</f>
        <v>103</v>
      </c>
      <c r="P1466" s="8">
        <f>IFERROR(ROUND(E1466/L1466,2),"No donations")</f>
        <v>34.75</v>
      </c>
      <c r="Q1466" s="10" t="s">
        <v>8315</v>
      </c>
      <c r="R1466" t="s">
        <v>8316</v>
      </c>
      <c r="S1466" s="14">
        <f>(((J1466/60)/60)/24)+DATE(1970,1,1)</f>
        <v>42711.545196759253</v>
      </c>
      <c r="T1466" s="14">
        <f>(((I1466/60)/60)/24)+DATE(1970,1,1)</f>
        <v>42741.545196759253</v>
      </c>
      <c r="U1466">
        <f xml:space="preserve"> YEAR(S1466)</f>
        <v>2016</v>
      </c>
    </row>
    <row r="1467" spans="1:21" ht="48" x14ac:dyDescent="0.2">
      <c r="A1467">
        <v>537</v>
      </c>
      <c r="B1467" s="3" t="s">
        <v>538</v>
      </c>
      <c r="C1467" s="3" t="s">
        <v>4647</v>
      </c>
      <c r="D1467" s="6">
        <v>2000</v>
      </c>
      <c r="E1467" s="6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>
        <f>ROUND(E1467/D1467*100,0)</f>
        <v>121</v>
      </c>
      <c r="P1467" s="8">
        <f>IFERROR(ROUND(E1467/L1467,2),"No donations")</f>
        <v>40.85</v>
      </c>
      <c r="Q1467" s="10" t="s">
        <v>8315</v>
      </c>
      <c r="R1467" t="s">
        <v>8316</v>
      </c>
      <c r="S1467" s="14">
        <f>(((J1467/60)/60)/24)+DATE(1970,1,1)</f>
        <v>42282.768414351856</v>
      </c>
      <c r="T1467" s="14">
        <f>(((I1467/60)/60)/24)+DATE(1970,1,1)</f>
        <v>42312.810081018513</v>
      </c>
      <c r="U1467">
        <f xml:space="preserve"> YEAR(S1467)</f>
        <v>2015</v>
      </c>
    </row>
    <row r="1468" spans="1:21" ht="32" x14ac:dyDescent="0.2">
      <c r="A1468">
        <v>645</v>
      </c>
      <c r="B1468" s="3" t="s">
        <v>646</v>
      </c>
      <c r="C1468" s="3" t="s">
        <v>4755</v>
      </c>
      <c r="D1468" s="6">
        <v>2000</v>
      </c>
      <c r="E1468" s="6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>
        <f>ROUND(E1468/D1468*100,0)</f>
        <v>279</v>
      </c>
      <c r="P1468" s="8">
        <f>IFERROR(ROUND(E1468/L1468,2),"No donations")</f>
        <v>23.52</v>
      </c>
      <c r="Q1468" s="10" t="s">
        <v>8317</v>
      </c>
      <c r="R1468" t="s">
        <v>8319</v>
      </c>
      <c r="S1468" s="14">
        <f>(((J1468/60)/60)/24)+DATE(1970,1,1)</f>
        <v>42564.026319444441</v>
      </c>
      <c r="T1468" s="14">
        <f>(((I1468/60)/60)/24)+DATE(1970,1,1)</f>
        <v>42594.026319444441</v>
      </c>
      <c r="U1468">
        <f xml:space="preserve"> YEAR(S1468)</f>
        <v>2016</v>
      </c>
    </row>
    <row r="1469" spans="1:21" ht="48" x14ac:dyDescent="0.2">
      <c r="A1469">
        <v>647</v>
      </c>
      <c r="B1469" s="3" t="s">
        <v>648</v>
      </c>
      <c r="C1469" s="3" t="s">
        <v>4757</v>
      </c>
      <c r="D1469" s="6">
        <v>2000</v>
      </c>
      <c r="E1469" s="6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>
        <f>ROUND(E1469/D1469*100,0)</f>
        <v>107</v>
      </c>
      <c r="P1469" s="8">
        <f>IFERROR(ROUND(E1469/L1469,2),"No donations")</f>
        <v>125.94</v>
      </c>
      <c r="Q1469" s="10" t="s">
        <v>8317</v>
      </c>
      <c r="R1469" t="s">
        <v>8319</v>
      </c>
      <c r="S1469" s="14">
        <f>(((J1469/60)/60)/24)+DATE(1970,1,1)</f>
        <v>42416.767928240741</v>
      </c>
      <c r="T1469" s="14">
        <f>(((I1469/60)/60)/24)+DATE(1970,1,1)</f>
        <v>42446.726261574076</v>
      </c>
      <c r="U1469">
        <f xml:space="preserve"> YEAR(S1469)</f>
        <v>2016</v>
      </c>
    </row>
    <row r="1470" spans="1:21" ht="48" x14ac:dyDescent="0.2">
      <c r="A1470">
        <v>748</v>
      </c>
      <c r="B1470" s="3" t="s">
        <v>749</v>
      </c>
      <c r="C1470" s="3" t="s">
        <v>4858</v>
      </c>
      <c r="D1470" s="6">
        <v>2000</v>
      </c>
      <c r="E1470" s="6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>
        <f>ROUND(E1470/D1470*100,0)</f>
        <v>100</v>
      </c>
      <c r="P1470" s="8">
        <f>IFERROR(ROUND(E1470/L1470,2),"No donations")</f>
        <v>45.57</v>
      </c>
      <c r="Q1470" s="10" t="s">
        <v>8320</v>
      </c>
      <c r="R1470" t="s">
        <v>8321</v>
      </c>
      <c r="S1470" s="14">
        <f>(((J1470/60)/60)/24)+DATE(1970,1,1)</f>
        <v>41831.846828703703</v>
      </c>
      <c r="T1470" s="14">
        <f>(((I1470/60)/60)/24)+DATE(1970,1,1)</f>
        <v>41861.846828703703</v>
      </c>
      <c r="U1470">
        <f xml:space="preserve"> YEAR(S1470)</f>
        <v>2014</v>
      </c>
    </row>
    <row r="1471" spans="1:21" ht="48" x14ac:dyDescent="0.2">
      <c r="A1471">
        <v>754</v>
      </c>
      <c r="B1471" s="3" t="s">
        <v>755</v>
      </c>
      <c r="C1471" s="3" t="s">
        <v>4864</v>
      </c>
      <c r="D1471" s="6">
        <v>2000</v>
      </c>
      <c r="E1471" s="6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>
        <f>ROUND(E1471/D1471*100,0)</f>
        <v>104</v>
      </c>
      <c r="P1471" s="8">
        <f>IFERROR(ROUND(E1471/L1471,2),"No donations")</f>
        <v>42.35</v>
      </c>
      <c r="Q1471" s="10" t="s">
        <v>8320</v>
      </c>
      <c r="R1471" t="s">
        <v>8321</v>
      </c>
      <c r="S1471" s="14">
        <f>(((J1471/60)/60)/24)+DATE(1970,1,1)</f>
        <v>41249.749085648145</v>
      </c>
      <c r="T1471" s="14">
        <f>(((I1471/60)/60)/24)+DATE(1970,1,1)</f>
        <v>41279.749085648145</v>
      </c>
      <c r="U1471">
        <f xml:space="preserve"> YEAR(S1471)</f>
        <v>2012</v>
      </c>
    </row>
    <row r="1472" spans="1:21" ht="48" x14ac:dyDescent="0.2">
      <c r="A1472">
        <v>801</v>
      </c>
      <c r="B1472" s="3" t="s">
        <v>802</v>
      </c>
      <c r="C1472" s="3" t="s">
        <v>4911</v>
      </c>
      <c r="D1472" s="6">
        <v>2000</v>
      </c>
      <c r="E1472" s="6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>
        <f>ROUND(E1472/D1472*100,0)</f>
        <v>112</v>
      </c>
      <c r="P1472" s="8">
        <f>IFERROR(ROUND(E1472/L1472,2),"No donations")</f>
        <v>43.73</v>
      </c>
      <c r="Q1472" s="10" t="s">
        <v>8323</v>
      </c>
      <c r="R1472" t="s">
        <v>8324</v>
      </c>
      <c r="S1472" s="14">
        <f>(((J1472/60)/60)/24)+DATE(1970,1,1)</f>
        <v>40695.795370370368</v>
      </c>
      <c r="T1472" s="14">
        <f>(((I1472/60)/60)/24)+DATE(1970,1,1)</f>
        <v>40725.795370370368</v>
      </c>
      <c r="U1472">
        <f xml:space="preserve"> YEAR(S1472)</f>
        <v>2011</v>
      </c>
    </row>
    <row r="1473" spans="1:21" ht="48" x14ac:dyDescent="0.2">
      <c r="A1473">
        <v>820</v>
      </c>
      <c r="B1473" s="3" t="s">
        <v>821</v>
      </c>
      <c r="C1473" s="3" t="s">
        <v>4930</v>
      </c>
      <c r="D1473" s="6">
        <v>2000</v>
      </c>
      <c r="E1473" s="6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>
        <f>ROUND(E1473/D1473*100,0)</f>
        <v>134</v>
      </c>
      <c r="P1473" s="8">
        <f>IFERROR(ROUND(E1473/L1473,2),"No donations")</f>
        <v>70.55</v>
      </c>
      <c r="Q1473" s="10" t="s">
        <v>8323</v>
      </c>
      <c r="R1473" t="s">
        <v>8324</v>
      </c>
      <c r="S1473" s="14">
        <f>(((J1473/60)/60)/24)+DATE(1970,1,1)</f>
        <v>41768.841921296298</v>
      </c>
      <c r="T1473" s="14">
        <f>(((I1473/60)/60)/24)+DATE(1970,1,1)</f>
        <v>41799.208333333336</v>
      </c>
      <c r="U1473">
        <f xml:space="preserve"> YEAR(S1473)</f>
        <v>2014</v>
      </c>
    </row>
    <row r="1474" spans="1:21" ht="48" x14ac:dyDescent="0.2">
      <c r="A1474">
        <v>835</v>
      </c>
      <c r="B1474" s="3" t="s">
        <v>836</v>
      </c>
      <c r="C1474" s="3" t="s">
        <v>4945</v>
      </c>
      <c r="D1474" s="6">
        <v>2000</v>
      </c>
      <c r="E1474" s="6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>
        <f>ROUND(E1474/D1474*100,0)</f>
        <v>117</v>
      </c>
      <c r="P1474" s="8">
        <f>IFERROR(ROUND(E1474/L1474,2),"No donations")</f>
        <v>58.63</v>
      </c>
      <c r="Q1474" s="10" t="s">
        <v>8323</v>
      </c>
      <c r="R1474" t="s">
        <v>8324</v>
      </c>
      <c r="S1474" s="14">
        <f>(((J1474/60)/60)/24)+DATE(1970,1,1)</f>
        <v>41005.45784722222</v>
      </c>
      <c r="T1474" s="14">
        <f>(((I1474/60)/60)/24)+DATE(1970,1,1)</f>
        <v>41048.125</v>
      </c>
      <c r="U1474">
        <f xml:space="preserve"> YEAR(S1474)</f>
        <v>2012</v>
      </c>
    </row>
    <row r="1475" spans="1:21" ht="48" x14ac:dyDescent="0.2">
      <c r="A1475">
        <v>838</v>
      </c>
      <c r="B1475" s="3" t="s">
        <v>839</v>
      </c>
      <c r="C1475" s="3" t="s">
        <v>4948</v>
      </c>
      <c r="D1475" s="6">
        <v>2000</v>
      </c>
      <c r="E1475" s="6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>
        <f>ROUND(E1475/D1475*100,0)</f>
        <v>145</v>
      </c>
      <c r="P1475" s="8">
        <f>IFERROR(ROUND(E1475/L1475,2),"No donations")</f>
        <v>47.67</v>
      </c>
      <c r="Q1475" s="10" t="s">
        <v>8323</v>
      </c>
      <c r="R1475" t="s">
        <v>8324</v>
      </c>
      <c r="S1475" s="14">
        <f>(((J1475/60)/60)/24)+DATE(1970,1,1)</f>
        <v>40895.897974537038</v>
      </c>
      <c r="T1475" s="14">
        <f>(((I1475/60)/60)/24)+DATE(1970,1,1)</f>
        <v>40925.897974537038</v>
      </c>
      <c r="U1475">
        <f xml:space="preserve"> YEAR(S1475)</f>
        <v>2011</v>
      </c>
    </row>
    <row r="1476" spans="1:21" ht="32" x14ac:dyDescent="0.2">
      <c r="A1476">
        <v>851</v>
      </c>
      <c r="B1476" s="3" t="s">
        <v>852</v>
      </c>
      <c r="C1476" s="3" t="s">
        <v>4961</v>
      </c>
      <c r="D1476" s="6">
        <v>2000</v>
      </c>
      <c r="E1476" s="6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>
        <f>ROUND(E1476/D1476*100,0)</f>
        <v>130</v>
      </c>
      <c r="P1476" s="8">
        <f>IFERROR(ROUND(E1476/L1476,2),"No donations")</f>
        <v>37.270000000000003</v>
      </c>
      <c r="Q1476" s="10" t="s">
        <v>8323</v>
      </c>
      <c r="R1476" t="s">
        <v>8325</v>
      </c>
      <c r="S1476" s="14">
        <f>(((J1476/60)/60)/24)+DATE(1970,1,1)</f>
        <v>42522.880243055552</v>
      </c>
      <c r="T1476" s="14">
        <f>(((I1476/60)/60)/24)+DATE(1970,1,1)</f>
        <v>42582.822916666672</v>
      </c>
      <c r="U1476">
        <f xml:space="preserve"> YEAR(S1476)</f>
        <v>2016</v>
      </c>
    </row>
    <row r="1477" spans="1:21" ht="32" x14ac:dyDescent="0.2">
      <c r="A1477">
        <v>1022</v>
      </c>
      <c r="B1477" s="3" t="s">
        <v>1023</v>
      </c>
      <c r="C1477" s="3" t="s">
        <v>5132</v>
      </c>
      <c r="D1477" s="6">
        <v>2000</v>
      </c>
      <c r="E1477" s="6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>
        <f>ROUND(E1477/D1477*100,0)</f>
        <v>115</v>
      </c>
      <c r="P1477" s="8">
        <f>IFERROR(ROUND(E1477/L1477,2),"No donations")</f>
        <v>31.05</v>
      </c>
      <c r="Q1477" s="10" t="s">
        <v>8323</v>
      </c>
      <c r="R1477" t="s">
        <v>8328</v>
      </c>
      <c r="S1477" s="14">
        <f>(((J1477/60)/60)/24)+DATE(1970,1,1)</f>
        <v>42111.646724537044</v>
      </c>
      <c r="T1477" s="14">
        <f>(((I1477/60)/60)/24)+DATE(1970,1,1)</f>
        <v>42141.646724537044</v>
      </c>
      <c r="U1477">
        <f xml:space="preserve"> YEAR(S1477)</f>
        <v>2015</v>
      </c>
    </row>
    <row r="1478" spans="1:21" ht="48" x14ac:dyDescent="0.2">
      <c r="A1478">
        <v>1023</v>
      </c>
      <c r="B1478" s="3" t="s">
        <v>1024</v>
      </c>
      <c r="C1478" s="3" t="s">
        <v>5133</v>
      </c>
      <c r="D1478" s="6">
        <v>2000</v>
      </c>
      <c r="E1478" s="6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>
        <f>ROUND(E1478/D1478*100,0)</f>
        <v>237</v>
      </c>
      <c r="P1478" s="8">
        <f>IFERROR(ROUND(E1478/L1478,2),"No donations")</f>
        <v>36.21</v>
      </c>
      <c r="Q1478" s="10" t="s">
        <v>8323</v>
      </c>
      <c r="R1478" t="s">
        <v>8328</v>
      </c>
      <c r="S1478" s="14">
        <f>(((J1478/60)/60)/24)+DATE(1970,1,1)</f>
        <v>42145.919687500005</v>
      </c>
      <c r="T1478" s="14">
        <f>(((I1478/60)/60)/24)+DATE(1970,1,1)</f>
        <v>42175.919687500005</v>
      </c>
      <c r="U1478">
        <f xml:space="preserve"> YEAR(S1478)</f>
        <v>2015</v>
      </c>
    </row>
    <row r="1479" spans="1:21" ht="32" x14ac:dyDescent="0.2">
      <c r="A1479">
        <v>1030</v>
      </c>
      <c r="B1479" s="3" t="s">
        <v>1031</v>
      </c>
      <c r="C1479" s="3" t="s">
        <v>5140</v>
      </c>
      <c r="D1479" s="6">
        <v>2000</v>
      </c>
      <c r="E1479" s="6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>
        <f>ROUND(E1479/D1479*100,0)</f>
        <v>342</v>
      </c>
      <c r="P1479" s="8">
        <f>IFERROR(ROUND(E1479/L1479,2),"No donations")</f>
        <v>43.03</v>
      </c>
      <c r="Q1479" s="10" t="s">
        <v>8323</v>
      </c>
      <c r="R1479" t="s">
        <v>8328</v>
      </c>
      <c r="S1479" s="14">
        <f>(((J1479/60)/60)/24)+DATE(1970,1,1)</f>
        <v>42611.483206018514</v>
      </c>
      <c r="T1479" s="14">
        <f>(((I1479/60)/60)/24)+DATE(1970,1,1)</f>
        <v>42625.483206018514</v>
      </c>
      <c r="U1479">
        <f xml:space="preserve"> YEAR(S1479)</f>
        <v>2016</v>
      </c>
    </row>
    <row r="1480" spans="1:21" ht="48" x14ac:dyDescent="0.2">
      <c r="A1480">
        <v>1188</v>
      </c>
      <c r="B1480" s="3" t="s">
        <v>1189</v>
      </c>
      <c r="C1480" s="3" t="s">
        <v>5298</v>
      </c>
      <c r="D1480" s="6">
        <v>2000</v>
      </c>
      <c r="E1480" s="6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>
        <f>ROUND(E1480/D1480*100,0)</f>
        <v>161</v>
      </c>
      <c r="P1480" s="8">
        <f>IFERROR(ROUND(E1480/L1480,2),"No donations")</f>
        <v>37.78</v>
      </c>
      <c r="Q1480" s="10" t="s">
        <v>8336</v>
      </c>
      <c r="R1480" t="s">
        <v>8337</v>
      </c>
      <c r="S1480" s="14">
        <f>(((J1480/60)/60)/24)+DATE(1970,1,1)</f>
        <v>42711.700694444444</v>
      </c>
      <c r="T1480" s="14">
        <f>(((I1480/60)/60)/24)+DATE(1970,1,1)</f>
        <v>42732.700694444444</v>
      </c>
      <c r="U1480">
        <f xml:space="preserve"> YEAR(S1480)</f>
        <v>2016</v>
      </c>
    </row>
    <row r="1481" spans="1:21" ht="48" x14ac:dyDescent="0.2">
      <c r="A1481">
        <v>1214</v>
      </c>
      <c r="B1481" s="3" t="s">
        <v>1215</v>
      </c>
      <c r="C1481" s="3" t="s">
        <v>5324</v>
      </c>
      <c r="D1481" s="6">
        <v>2000</v>
      </c>
      <c r="E1481" s="6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>
        <f>ROUND(E1481/D1481*100,0)</f>
        <v>132</v>
      </c>
      <c r="P1481" s="8">
        <f>IFERROR(ROUND(E1481/L1481,2),"No donations")</f>
        <v>105.44</v>
      </c>
      <c r="Q1481" s="10" t="s">
        <v>8336</v>
      </c>
      <c r="R1481" t="s">
        <v>8337</v>
      </c>
      <c r="S1481" s="14">
        <f>(((J1481/60)/60)/24)+DATE(1970,1,1)</f>
        <v>42104.840335648143</v>
      </c>
      <c r="T1481" s="14">
        <f>(((I1481/60)/60)/24)+DATE(1970,1,1)</f>
        <v>42164.840335648143</v>
      </c>
      <c r="U1481">
        <f xml:space="preserve"> YEAR(S1481)</f>
        <v>2015</v>
      </c>
    </row>
    <row r="1482" spans="1:21" ht="48" x14ac:dyDescent="0.2">
      <c r="A1482">
        <v>1244</v>
      </c>
      <c r="B1482" s="3" t="s">
        <v>1245</v>
      </c>
      <c r="C1482" s="3" t="s">
        <v>5354</v>
      </c>
      <c r="D1482" s="6">
        <v>2000</v>
      </c>
      <c r="E1482" s="6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>
        <f>ROUND(E1482/D1482*100,0)</f>
        <v>104</v>
      </c>
      <c r="P1482" s="8">
        <f>IFERROR(ROUND(E1482/L1482,2),"No donations")</f>
        <v>46.13</v>
      </c>
      <c r="Q1482" s="10" t="s">
        <v>8323</v>
      </c>
      <c r="R1482" t="s">
        <v>8324</v>
      </c>
      <c r="S1482" s="14">
        <f>(((J1482/60)/60)/24)+DATE(1970,1,1)</f>
        <v>41355.825497685182</v>
      </c>
      <c r="T1482" s="14">
        <f>(((I1482/60)/60)/24)+DATE(1970,1,1)</f>
        <v>41386.875</v>
      </c>
      <c r="U1482">
        <f xml:space="preserve"> 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8">
        <f>IFERROR(ROUND(E1483/L1483,2),"No donations")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 xml:space="preserve"> 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8">
        <f>IFERROR(ROUND(E1484/L1484,2),"No donations")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 xml:space="preserve"> 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8">
        <f>IFERROR(ROUND(E1485/L1485,2),"No donations")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 xml:space="preserve"> 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8" t="str">
        <f>IFERROR(ROUND(E1486/L1486,2),"No donations")</f>
        <v>No donations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 xml:space="preserve"> 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8">
        <f>IFERROR(ROUND(E1487/L1487,2),"No donations")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 xml:space="preserve"> 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8">
        <f>IFERROR(ROUND(E1488/L1488,2),"No donations")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 xml:space="preserve"> 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8" t="str">
        <f>IFERROR(ROUND(E1489/L1489,2),"No donations")</f>
        <v>No donations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 xml:space="preserve"> 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8">
        <f>IFERROR(ROUND(E1490/L1490,2),"No donations")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 xml:space="preserve"> 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8" t="str">
        <f>IFERROR(ROUND(E1491/L1491,2),"No donations")</f>
        <v>No donations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 xml:space="preserve"> 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8">
        <f>IFERROR(ROUND(E1492/L1492,2),"No donations")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 xml:space="preserve"> 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8">
        <f>IFERROR(ROUND(E1493/L1493,2),"No donations")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 xml:space="preserve"> 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8">
        <f>IFERROR(ROUND(E1494/L1494,2),"No donations")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 xml:space="preserve"> 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8" t="str">
        <f>IFERROR(ROUND(E1495/L1495,2),"No donations")</f>
        <v>No donations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 xml:space="preserve"> 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8">
        <f>IFERROR(ROUND(E1496/L1496,2),"No donations")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 xml:space="preserve"> 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8" t="str">
        <f>IFERROR(ROUND(E1497/L1497,2),"No donations")</f>
        <v>No donations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 xml:space="preserve"> 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8" t="str">
        <f>IFERROR(ROUND(E1498/L1498,2),"No donations")</f>
        <v>No donations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 xml:space="preserve"> 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8">
        <f>IFERROR(ROUND(E1499/L1499,2),"No donations")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 xml:space="preserve"> 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8">
        <f>IFERROR(ROUND(E1500/L1500,2),"No donations")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 xml:space="preserve"> 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8">
        <f>IFERROR(ROUND(E1501/L1501,2),"No donations")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 xml:space="preserve"> 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8">
        <f>IFERROR(ROUND(E1502/L1502,2),"No donations")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 xml:space="preserve"> YEAR(S1502)</f>
        <v>2013</v>
      </c>
    </row>
    <row r="1503" spans="1:21" ht="48" x14ac:dyDescent="0.2">
      <c r="A1503">
        <v>1245</v>
      </c>
      <c r="B1503" s="3" t="s">
        <v>1246</v>
      </c>
      <c r="C1503" s="3" t="s">
        <v>5355</v>
      </c>
      <c r="D1503" s="6">
        <v>2000</v>
      </c>
      <c r="E1503" s="6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>
        <f>ROUND(E1503/D1503*100,0)</f>
        <v>120</v>
      </c>
      <c r="P1503" s="8">
        <f>IFERROR(ROUND(E1503/L1503,2),"No donations")</f>
        <v>141.47</v>
      </c>
      <c r="Q1503" s="10" t="s">
        <v>8323</v>
      </c>
      <c r="R1503" t="s">
        <v>8324</v>
      </c>
      <c r="S1503" s="14">
        <f>(((J1503/60)/60)/24)+DATE(1970,1,1)</f>
        <v>41774.599930555552</v>
      </c>
      <c r="T1503" s="14">
        <f>(((I1503/60)/60)/24)+DATE(1970,1,1)</f>
        <v>41804.599930555552</v>
      </c>
      <c r="U1503">
        <f xml:space="preserve"> YEAR(S1503)</f>
        <v>2014</v>
      </c>
    </row>
    <row r="1504" spans="1:21" ht="48" x14ac:dyDescent="0.2">
      <c r="A1504">
        <v>1246</v>
      </c>
      <c r="B1504" s="3" t="s">
        <v>1247</v>
      </c>
      <c r="C1504" s="3" t="s">
        <v>5356</v>
      </c>
      <c r="D1504" s="6">
        <v>2000</v>
      </c>
      <c r="E1504" s="6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>
        <f>ROUND(E1504/D1504*100,0)</f>
        <v>117</v>
      </c>
      <c r="P1504" s="8">
        <f>IFERROR(ROUND(E1504/L1504,2),"No donations")</f>
        <v>75.48</v>
      </c>
      <c r="Q1504" s="10" t="s">
        <v>8323</v>
      </c>
      <c r="R1504" t="s">
        <v>8324</v>
      </c>
      <c r="S1504" s="14">
        <f>(((J1504/60)/60)/24)+DATE(1970,1,1)</f>
        <v>40838.043391203704</v>
      </c>
      <c r="T1504" s="14">
        <f>(((I1504/60)/60)/24)+DATE(1970,1,1)</f>
        <v>40883.085057870368</v>
      </c>
      <c r="U1504">
        <f xml:space="preserve"> YEAR(S1504)</f>
        <v>2011</v>
      </c>
    </row>
    <row r="1505" spans="1:21" ht="32" x14ac:dyDescent="0.2">
      <c r="A1505">
        <v>1261</v>
      </c>
      <c r="B1505" s="3" t="s">
        <v>1262</v>
      </c>
      <c r="C1505" s="3" t="s">
        <v>5371</v>
      </c>
      <c r="D1505" s="6">
        <v>2000</v>
      </c>
      <c r="E1505" s="6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>
        <f>ROUND(E1505/D1505*100,0)</f>
        <v>101</v>
      </c>
      <c r="P1505" s="8">
        <f>IFERROR(ROUND(E1505/L1505,2),"No donations")</f>
        <v>38.94</v>
      </c>
      <c r="Q1505" s="10" t="s">
        <v>8323</v>
      </c>
      <c r="R1505" t="s">
        <v>8324</v>
      </c>
      <c r="S1505" s="14">
        <f>(((J1505/60)/60)/24)+DATE(1970,1,1)</f>
        <v>41638.342905092592</v>
      </c>
      <c r="T1505" s="14">
        <f>(((I1505/60)/60)/24)+DATE(1970,1,1)</f>
        <v>41668.342905092592</v>
      </c>
      <c r="U1505">
        <f xml:space="preserve"> YEAR(S1505)</f>
        <v>2013</v>
      </c>
    </row>
    <row r="1506" spans="1:21" ht="48" x14ac:dyDescent="0.2">
      <c r="A1506">
        <v>1284</v>
      </c>
      <c r="B1506" s="3" t="s">
        <v>1285</v>
      </c>
      <c r="C1506" s="3" t="s">
        <v>5394</v>
      </c>
      <c r="D1506" s="6">
        <v>2000</v>
      </c>
      <c r="E1506" s="6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>
        <f>ROUND(E1506/D1506*100,0)</f>
        <v>101</v>
      </c>
      <c r="P1506" s="8">
        <f>IFERROR(ROUND(E1506/L1506,2),"No donations")</f>
        <v>65.16</v>
      </c>
      <c r="Q1506" s="10" t="s">
        <v>8315</v>
      </c>
      <c r="R1506" t="s">
        <v>8316</v>
      </c>
      <c r="S1506" s="14">
        <f>(((J1506/60)/60)/24)+DATE(1970,1,1)</f>
        <v>42712.23474537037</v>
      </c>
      <c r="T1506" s="14">
        <f>(((I1506/60)/60)/24)+DATE(1970,1,1)</f>
        <v>42735.707638888889</v>
      </c>
      <c r="U1506">
        <f xml:space="preserve"> YEAR(S1506)</f>
        <v>2016</v>
      </c>
    </row>
    <row r="1507" spans="1:21" ht="48" x14ac:dyDescent="0.2">
      <c r="A1507">
        <v>1285</v>
      </c>
      <c r="B1507" s="3" t="s">
        <v>1286</v>
      </c>
      <c r="C1507" s="3" t="s">
        <v>5395</v>
      </c>
      <c r="D1507" s="6">
        <v>2000</v>
      </c>
      <c r="E1507" s="6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>
        <f>ROUND(E1507/D1507*100,0)</f>
        <v>102</v>
      </c>
      <c r="P1507" s="8">
        <f>IFERROR(ROUND(E1507/L1507,2),"No donations")</f>
        <v>32.270000000000003</v>
      </c>
      <c r="Q1507" s="10" t="s">
        <v>8315</v>
      </c>
      <c r="R1507" t="s">
        <v>8316</v>
      </c>
      <c r="S1507" s="14">
        <f>(((J1507/60)/60)/24)+DATE(1970,1,1)</f>
        <v>42160.583043981482</v>
      </c>
      <c r="T1507" s="14">
        <f>(((I1507/60)/60)/24)+DATE(1970,1,1)</f>
        <v>42175.583043981482</v>
      </c>
      <c r="U1507">
        <f xml:space="preserve"> YEAR(S1507)</f>
        <v>2015</v>
      </c>
    </row>
    <row r="1508" spans="1:21" ht="48" x14ac:dyDescent="0.2">
      <c r="A1508">
        <v>1298</v>
      </c>
      <c r="B1508" s="3" t="s">
        <v>1299</v>
      </c>
      <c r="C1508" s="3" t="s">
        <v>5408</v>
      </c>
      <c r="D1508" s="6">
        <v>2000</v>
      </c>
      <c r="E1508" s="6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>
        <f>ROUND(E1508/D1508*100,0)</f>
        <v>105</v>
      </c>
      <c r="P1508" s="8">
        <f>IFERROR(ROUND(E1508/L1508,2),"No donations")</f>
        <v>63.42</v>
      </c>
      <c r="Q1508" s="10" t="s">
        <v>8315</v>
      </c>
      <c r="R1508" t="s">
        <v>8316</v>
      </c>
      <c r="S1508" s="14">
        <f>(((J1508/60)/60)/24)+DATE(1970,1,1)</f>
        <v>42458.680925925932</v>
      </c>
      <c r="T1508" s="14">
        <f>(((I1508/60)/60)/24)+DATE(1970,1,1)</f>
        <v>42488.680925925932</v>
      </c>
      <c r="U1508">
        <f xml:space="preserve"> YEAR(S1508)</f>
        <v>2016</v>
      </c>
    </row>
    <row r="1509" spans="1:21" ht="48" x14ac:dyDescent="0.2">
      <c r="A1509">
        <v>1301</v>
      </c>
      <c r="B1509" s="3" t="s">
        <v>1302</v>
      </c>
      <c r="C1509" s="3" t="s">
        <v>5411</v>
      </c>
      <c r="D1509" s="6">
        <v>2000</v>
      </c>
      <c r="E1509" s="6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>ROUND(E1509/D1509*100,0)</f>
        <v>103</v>
      </c>
      <c r="P1509" s="8">
        <f>IFERROR(ROUND(E1509/L1509,2),"No donations")</f>
        <v>70.86</v>
      </c>
      <c r="Q1509" s="10" t="s">
        <v>8315</v>
      </c>
      <c r="R1509" t="s">
        <v>8316</v>
      </c>
      <c r="S1509" s="14">
        <f>(((J1509/60)/60)/24)+DATE(1970,1,1)</f>
        <v>42195.749745370369</v>
      </c>
      <c r="T1509" s="14">
        <f>(((I1509/60)/60)/24)+DATE(1970,1,1)</f>
        <v>42206.125</v>
      </c>
      <c r="U1509">
        <f xml:space="preserve"> YEAR(S1509)</f>
        <v>2015</v>
      </c>
    </row>
    <row r="1510" spans="1:21" ht="48" x14ac:dyDescent="0.2">
      <c r="A1510">
        <v>1357</v>
      </c>
      <c r="B1510" s="3" t="s">
        <v>1358</v>
      </c>
      <c r="C1510" s="3" t="s">
        <v>5467</v>
      </c>
      <c r="D1510" s="6">
        <v>2000</v>
      </c>
      <c r="E1510" s="6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>
        <f>ROUND(E1510/D1510*100,0)</f>
        <v>125</v>
      </c>
      <c r="P1510" s="8">
        <f>IFERROR(ROUND(E1510/L1510,2),"No donations")</f>
        <v>38.549999999999997</v>
      </c>
      <c r="Q1510" s="10" t="s">
        <v>8320</v>
      </c>
      <c r="R1510" t="s">
        <v>8321</v>
      </c>
      <c r="S1510" s="14">
        <f>(((J1510/60)/60)/24)+DATE(1970,1,1)</f>
        <v>41304.962233796294</v>
      </c>
      <c r="T1510" s="14">
        <f>(((I1510/60)/60)/24)+DATE(1970,1,1)</f>
        <v>41334.249305555553</v>
      </c>
      <c r="U1510">
        <f xml:space="preserve"> YEAR(S1510)</f>
        <v>2013</v>
      </c>
    </row>
    <row r="1511" spans="1:21" ht="16" x14ac:dyDescent="0.2">
      <c r="A1511">
        <v>1378</v>
      </c>
      <c r="B1511" s="3" t="s">
        <v>1379</v>
      </c>
      <c r="C1511" s="3" t="s">
        <v>5488</v>
      </c>
      <c r="D1511" s="6">
        <v>2000</v>
      </c>
      <c r="E1511" s="6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>
        <f>ROUND(E1511/D1511*100,0)</f>
        <v>203</v>
      </c>
      <c r="P1511" s="8">
        <f>IFERROR(ROUND(E1511/L1511,2),"No donations")</f>
        <v>30.58</v>
      </c>
      <c r="Q1511" s="10" t="s">
        <v>8323</v>
      </c>
      <c r="R1511" t="s">
        <v>8324</v>
      </c>
      <c r="S1511" s="14">
        <f>(((J1511/60)/60)/24)+DATE(1970,1,1)</f>
        <v>42568.759374999994</v>
      </c>
      <c r="T1511" s="14">
        <f>(((I1511/60)/60)/24)+DATE(1970,1,1)</f>
        <v>42583.759374999994</v>
      </c>
      <c r="U1511">
        <f xml:space="preserve"> YEAR(S1511)</f>
        <v>2016</v>
      </c>
    </row>
    <row r="1512" spans="1:21" ht="32" x14ac:dyDescent="0.2">
      <c r="A1512">
        <v>1603</v>
      </c>
      <c r="B1512" s="3" t="s">
        <v>1604</v>
      </c>
      <c r="C1512" s="3" t="s">
        <v>5713</v>
      </c>
      <c r="D1512" s="6">
        <v>2000</v>
      </c>
      <c r="E1512" s="6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>
        <f>ROUND(E1512/D1512*100,0)</f>
        <v>100</v>
      </c>
      <c r="P1512" s="8">
        <f>IFERROR(ROUND(E1512/L1512,2),"No donations")</f>
        <v>66.69</v>
      </c>
      <c r="Q1512" s="10" t="s">
        <v>8323</v>
      </c>
      <c r="R1512" t="s">
        <v>8324</v>
      </c>
      <c r="S1512" s="14">
        <f>(((J1512/60)/60)/24)+DATE(1970,1,1)</f>
        <v>40876.169664351852</v>
      </c>
      <c r="T1512" s="14">
        <f>(((I1512/60)/60)/24)+DATE(1970,1,1)</f>
        <v>40936.169664351852</v>
      </c>
      <c r="U1512">
        <f xml:space="preserve"> YEAR(S1512)</f>
        <v>2011</v>
      </c>
    </row>
    <row r="1513" spans="1:21" ht="32" x14ac:dyDescent="0.2">
      <c r="A1513">
        <v>1610</v>
      </c>
      <c r="B1513" s="3" t="s">
        <v>1611</v>
      </c>
      <c r="C1513" s="3" t="s">
        <v>5720</v>
      </c>
      <c r="D1513" s="6">
        <v>2000</v>
      </c>
      <c r="E1513" s="6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>
        <f>ROUND(E1513/D1513*100,0)</f>
        <v>272</v>
      </c>
      <c r="P1513" s="8">
        <f>IFERROR(ROUND(E1513/L1513,2),"No donations")</f>
        <v>48.54</v>
      </c>
      <c r="Q1513" s="10" t="s">
        <v>8323</v>
      </c>
      <c r="R1513" t="s">
        <v>8324</v>
      </c>
      <c r="S1513" s="14">
        <f>(((J1513/60)/60)/24)+DATE(1970,1,1)</f>
        <v>41228.924884259257</v>
      </c>
      <c r="T1513" s="14">
        <f>(((I1513/60)/60)/24)+DATE(1970,1,1)</f>
        <v>41258.924884259257</v>
      </c>
      <c r="U1513">
        <f xml:space="preserve"> YEAR(S1513)</f>
        <v>2012</v>
      </c>
    </row>
    <row r="1514" spans="1:21" ht="48" x14ac:dyDescent="0.2">
      <c r="A1514">
        <v>1627</v>
      </c>
      <c r="B1514" s="3" t="s">
        <v>1628</v>
      </c>
      <c r="C1514" s="3" t="s">
        <v>5737</v>
      </c>
      <c r="D1514" s="6">
        <v>2000</v>
      </c>
      <c r="E1514" s="6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>
        <f>ROUND(E1514/D1514*100,0)</f>
        <v>117</v>
      </c>
      <c r="P1514" s="8">
        <f>IFERROR(ROUND(E1514/L1514,2),"No donations")</f>
        <v>61.58</v>
      </c>
      <c r="Q1514" s="10" t="s">
        <v>8323</v>
      </c>
      <c r="R1514" t="s">
        <v>8324</v>
      </c>
      <c r="S1514" s="14">
        <f>(((J1514/60)/60)/24)+DATE(1970,1,1)</f>
        <v>41205.707048611112</v>
      </c>
      <c r="T1514" s="14">
        <f>(((I1514/60)/60)/24)+DATE(1970,1,1)</f>
        <v>41239.207638888889</v>
      </c>
      <c r="U1514">
        <f xml:space="preserve"> YEAR(S1514)</f>
        <v>2012</v>
      </c>
    </row>
    <row r="1515" spans="1:21" ht="32" x14ac:dyDescent="0.2">
      <c r="A1515">
        <v>1634</v>
      </c>
      <c r="B1515" s="3" t="s">
        <v>1635</v>
      </c>
      <c r="C1515" s="3" t="s">
        <v>5744</v>
      </c>
      <c r="D1515" s="6">
        <v>2000</v>
      </c>
      <c r="E1515" s="6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>
        <f>ROUND(E1515/D1515*100,0)</f>
        <v>101</v>
      </c>
      <c r="P1515" s="8">
        <f>IFERROR(ROUND(E1515/L1515,2),"No donations")</f>
        <v>62.81</v>
      </c>
      <c r="Q1515" s="10" t="s">
        <v>8323</v>
      </c>
      <c r="R1515" t="s">
        <v>8324</v>
      </c>
      <c r="S1515" s="14">
        <f>(((J1515/60)/60)/24)+DATE(1970,1,1)</f>
        <v>40658.189826388887</v>
      </c>
      <c r="T1515" s="14">
        <f>(((I1515/60)/60)/24)+DATE(1970,1,1)</f>
        <v>40696.249305555553</v>
      </c>
      <c r="U1515">
        <f xml:space="preserve"> YEAR(S1515)</f>
        <v>2011</v>
      </c>
    </row>
    <row r="1516" spans="1:21" ht="48" x14ac:dyDescent="0.2">
      <c r="A1516">
        <v>1635</v>
      </c>
      <c r="B1516" s="3" t="s">
        <v>1636</v>
      </c>
      <c r="C1516" s="3" t="s">
        <v>5745</v>
      </c>
      <c r="D1516" s="6">
        <v>2000</v>
      </c>
      <c r="E1516" s="6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>
        <f>ROUND(E1516/D1516*100,0)</f>
        <v>125</v>
      </c>
      <c r="P1516" s="8">
        <f>IFERROR(ROUND(E1516/L1516,2),"No donations")</f>
        <v>67.73</v>
      </c>
      <c r="Q1516" s="10" t="s">
        <v>8323</v>
      </c>
      <c r="R1516" t="s">
        <v>8324</v>
      </c>
      <c r="S1516" s="14">
        <f>(((J1516/60)/60)/24)+DATE(1970,1,1)</f>
        <v>42502.868761574078</v>
      </c>
      <c r="T1516" s="14">
        <f>(((I1516/60)/60)/24)+DATE(1970,1,1)</f>
        <v>42562.868761574078</v>
      </c>
      <c r="U1516">
        <f xml:space="preserve"> YEAR(S1516)</f>
        <v>2016</v>
      </c>
    </row>
    <row r="1517" spans="1:21" ht="48" x14ac:dyDescent="0.2">
      <c r="A1517">
        <v>1646</v>
      </c>
      <c r="B1517" s="3" t="s">
        <v>1647</v>
      </c>
      <c r="C1517" s="3" t="s">
        <v>5756</v>
      </c>
      <c r="D1517" s="6">
        <v>2000</v>
      </c>
      <c r="E1517" s="6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>
        <f>ROUND(E1517/D1517*100,0)</f>
        <v>110</v>
      </c>
      <c r="P1517" s="8">
        <f>IFERROR(ROUND(E1517/L1517,2),"No donations")</f>
        <v>26.55</v>
      </c>
      <c r="Q1517" s="10" t="s">
        <v>8323</v>
      </c>
      <c r="R1517" t="s">
        <v>8344</v>
      </c>
      <c r="S1517" s="14">
        <f>(((J1517/60)/60)/24)+DATE(1970,1,1)</f>
        <v>41833.450266203705</v>
      </c>
      <c r="T1517" s="14">
        <f>(((I1517/60)/60)/24)+DATE(1970,1,1)</f>
        <v>41865.757638888892</v>
      </c>
      <c r="U1517">
        <f xml:space="preserve"> YEAR(S1517)</f>
        <v>2014</v>
      </c>
    </row>
    <row r="1518" spans="1:21" ht="32" x14ac:dyDescent="0.2">
      <c r="A1518">
        <v>1650</v>
      </c>
      <c r="B1518" s="3" t="s">
        <v>1651</v>
      </c>
      <c r="C1518" s="3" t="s">
        <v>5760</v>
      </c>
      <c r="D1518" s="6">
        <v>2000</v>
      </c>
      <c r="E1518" s="6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>
        <f>ROUND(E1518/D1518*100,0)</f>
        <v>142</v>
      </c>
      <c r="P1518" s="8">
        <f>IFERROR(ROUND(E1518/L1518,2),"No donations")</f>
        <v>88.47</v>
      </c>
      <c r="Q1518" s="10" t="s">
        <v>8323</v>
      </c>
      <c r="R1518" t="s">
        <v>8344</v>
      </c>
      <c r="S1518" s="14">
        <f>(((J1518/60)/60)/24)+DATE(1970,1,1)</f>
        <v>41526.435613425929</v>
      </c>
      <c r="T1518" s="14">
        <f>(((I1518/60)/60)/24)+DATE(1970,1,1)</f>
        <v>41556.435613425929</v>
      </c>
      <c r="U1518">
        <f xml:space="preserve"> YEAR(S1518)</f>
        <v>2013</v>
      </c>
    </row>
    <row r="1519" spans="1:21" ht="48" x14ac:dyDescent="0.2">
      <c r="A1519">
        <v>1651</v>
      </c>
      <c r="B1519" s="3" t="s">
        <v>1652</v>
      </c>
      <c r="C1519" s="3" t="s">
        <v>5761</v>
      </c>
      <c r="D1519" s="6">
        <v>2000</v>
      </c>
      <c r="E1519" s="6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>
        <f>ROUND(E1519/D1519*100,0)</f>
        <v>101</v>
      </c>
      <c r="P1519" s="8">
        <f>IFERROR(ROUND(E1519/L1519,2),"No donations")</f>
        <v>100.75</v>
      </c>
      <c r="Q1519" s="10" t="s">
        <v>8323</v>
      </c>
      <c r="R1519" t="s">
        <v>8344</v>
      </c>
      <c r="S1519" s="14">
        <f>(((J1519/60)/60)/24)+DATE(1970,1,1)</f>
        <v>40625.900694444441</v>
      </c>
      <c r="T1519" s="14">
        <f>(((I1519/60)/60)/24)+DATE(1970,1,1)</f>
        <v>40659.290972222225</v>
      </c>
      <c r="U1519">
        <f xml:space="preserve"> YEAR(S1519)</f>
        <v>2011</v>
      </c>
    </row>
    <row r="1520" spans="1:21" ht="48" x14ac:dyDescent="0.2">
      <c r="A1520">
        <v>1669</v>
      </c>
      <c r="B1520" s="3" t="s">
        <v>1670</v>
      </c>
      <c r="C1520" s="3" t="s">
        <v>5779</v>
      </c>
      <c r="D1520" s="6">
        <v>2000</v>
      </c>
      <c r="E1520" s="6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>
        <f>ROUND(E1520/D1520*100,0)</f>
        <v>140</v>
      </c>
      <c r="P1520" s="8">
        <f>IFERROR(ROUND(E1520/L1520,2),"No donations")</f>
        <v>53.75</v>
      </c>
      <c r="Q1520" s="10" t="s">
        <v>8323</v>
      </c>
      <c r="R1520" t="s">
        <v>8344</v>
      </c>
      <c r="S1520" s="14">
        <f>(((J1520/60)/60)/24)+DATE(1970,1,1)</f>
        <v>42461.885138888887</v>
      </c>
      <c r="T1520" s="14">
        <f>(((I1520/60)/60)/24)+DATE(1970,1,1)</f>
        <v>42521.885138888887</v>
      </c>
      <c r="U1520">
        <f xml:space="preserve"> YEAR(S1520)</f>
        <v>2016</v>
      </c>
    </row>
    <row r="1521" spans="1:21" ht="32" x14ac:dyDescent="0.2">
      <c r="A1521">
        <v>1671</v>
      </c>
      <c r="B1521" s="3" t="s">
        <v>1672</v>
      </c>
      <c r="C1521" s="3" t="s">
        <v>5781</v>
      </c>
      <c r="D1521" s="6">
        <v>2000</v>
      </c>
      <c r="E1521" s="6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>
        <f>ROUND(E1521/D1521*100,0)</f>
        <v>101</v>
      </c>
      <c r="P1521" s="8">
        <f>IFERROR(ROUND(E1521/L1521,2),"No donations")</f>
        <v>26.15</v>
      </c>
      <c r="Q1521" s="10" t="s">
        <v>8323</v>
      </c>
      <c r="R1521" t="s">
        <v>8344</v>
      </c>
      <c r="S1521" s="14">
        <f>(((J1521/60)/60)/24)+DATE(1970,1,1)</f>
        <v>42553.54414351852</v>
      </c>
      <c r="T1521" s="14">
        <f>(((I1521/60)/60)/24)+DATE(1970,1,1)</f>
        <v>42583.54414351852</v>
      </c>
      <c r="U1521">
        <f xml:space="preserve"> YEAR(S1521)</f>
        <v>2016</v>
      </c>
    </row>
    <row r="1522" spans="1:21" ht="64" x14ac:dyDescent="0.2">
      <c r="A1522">
        <v>1679</v>
      </c>
      <c r="B1522" s="3" t="s">
        <v>1680</v>
      </c>
      <c r="C1522" s="3" t="s">
        <v>5789</v>
      </c>
      <c r="D1522" s="6">
        <v>2000</v>
      </c>
      <c r="E1522" s="6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>
        <f>ROUND(E1522/D1522*100,0)</f>
        <v>175</v>
      </c>
      <c r="P1522" s="8">
        <f>IFERROR(ROUND(E1522/L1522,2),"No donations")</f>
        <v>62.5</v>
      </c>
      <c r="Q1522" s="10" t="s">
        <v>8323</v>
      </c>
      <c r="R1522" t="s">
        <v>8344</v>
      </c>
      <c r="S1522" s="14">
        <f>(((J1522/60)/60)/24)+DATE(1970,1,1)</f>
        <v>40723.068807870368</v>
      </c>
      <c r="T1522" s="14">
        <f>(((I1522/60)/60)/24)+DATE(1970,1,1)</f>
        <v>40746.068807870368</v>
      </c>
      <c r="U1522">
        <f xml:space="preserve"> YEAR(S1522)</f>
        <v>2011</v>
      </c>
    </row>
    <row r="1523" spans="1:21" ht="48" x14ac:dyDescent="0.2">
      <c r="A1523">
        <v>1742</v>
      </c>
      <c r="B1523" s="3" t="s">
        <v>1743</v>
      </c>
      <c r="C1523" s="3" t="s">
        <v>5852</v>
      </c>
      <c r="D1523" s="6">
        <v>2000</v>
      </c>
      <c r="E1523" s="6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>
        <f>ROUND(E1523/D1523*100,0)</f>
        <v>109</v>
      </c>
      <c r="P1523" s="8">
        <f>IFERROR(ROUND(E1523/L1523,2),"No donations")</f>
        <v>63.97</v>
      </c>
      <c r="Q1523" s="10" t="s">
        <v>8336</v>
      </c>
      <c r="R1523" t="s">
        <v>8337</v>
      </c>
      <c r="S1523" s="14">
        <f>(((J1523/60)/60)/24)+DATE(1970,1,1)</f>
        <v>42710.876967592587</v>
      </c>
      <c r="T1523" s="14">
        <f>(((I1523/60)/60)/24)+DATE(1970,1,1)</f>
        <v>42742.875</v>
      </c>
      <c r="U1523">
        <f xml:space="preserve"> YEAR(S1523)</f>
        <v>2016</v>
      </c>
    </row>
    <row r="1524" spans="1:21" ht="48" x14ac:dyDescent="0.2">
      <c r="A1524">
        <v>1825</v>
      </c>
      <c r="B1524" s="3" t="s">
        <v>1826</v>
      </c>
      <c r="C1524" s="3" t="s">
        <v>5935</v>
      </c>
      <c r="D1524" s="6">
        <v>2000</v>
      </c>
      <c r="E1524" s="6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>
        <f>ROUND(E1524/D1524*100,0)</f>
        <v>105</v>
      </c>
      <c r="P1524" s="8">
        <f>IFERROR(ROUND(E1524/L1524,2),"No donations")</f>
        <v>42.02</v>
      </c>
      <c r="Q1524" s="10" t="s">
        <v>8323</v>
      </c>
      <c r="R1524" t="s">
        <v>8324</v>
      </c>
      <c r="S1524" s="14">
        <f>(((J1524/60)/60)/24)+DATE(1970,1,1)</f>
        <v>41443.83452546296</v>
      </c>
      <c r="T1524" s="14">
        <f>(((I1524/60)/60)/24)+DATE(1970,1,1)</f>
        <v>41466.83452546296</v>
      </c>
      <c r="U1524">
        <f xml:space="preserve"> YEAR(S1524)</f>
        <v>2013</v>
      </c>
    </row>
    <row r="1525" spans="1:21" ht="16" x14ac:dyDescent="0.2">
      <c r="A1525">
        <v>1826</v>
      </c>
      <c r="B1525" s="3" t="s">
        <v>1827</v>
      </c>
      <c r="C1525" s="3" t="s">
        <v>5936</v>
      </c>
      <c r="D1525" s="6">
        <v>2000</v>
      </c>
      <c r="E1525" s="6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>
        <f>ROUND(E1525/D1525*100,0)</f>
        <v>101</v>
      </c>
      <c r="P1525" s="8">
        <f>IFERROR(ROUND(E1525/L1525,2),"No donations")</f>
        <v>53.16</v>
      </c>
      <c r="Q1525" s="10" t="s">
        <v>8323</v>
      </c>
      <c r="R1525" t="s">
        <v>8324</v>
      </c>
      <c r="S1525" s="14">
        <f>(((J1525/60)/60)/24)+DATE(1970,1,1)</f>
        <v>41657.923807870371</v>
      </c>
      <c r="T1525" s="14">
        <f>(((I1525/60)/60)/24)+DATE(1970,1,1)</f>
        <v>41687.923807870371</v>
      </c>
      <c r="U1525">
        <f xml:space="preserve"> YEAR(S1525)</f>
        <v>2014</v>
      </c>
    </row>
    <row r="1526" spans="1:21" ht="32" x14ac:dyDescent="0.2">
      <c r="A1526">
        <v>1841</v>
      </c>
      <c r="B1526" s="3" t="s">
        <v>1842</v>
      </c>
      <c r="C1526" s="3" t="s">
        <v>5951</v>
      </c>
      <c r="D1526" s="6">
        <v>2000</v>
      </c>
      <c r="E1526" s="6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>
        <f>ROUND(E1526/D1526*100,0)</f>
        <v>102</v>
      </c>
      <c r="P1526" s="8">
        <f>IFERROR(ROUND(E1526/L1526,2),"No donations")</f>
        <v>50.88</v>
      </c>
      <c r="Q1526" s="10" t="s">
        <v>8323</v>
      </c>
      <c r="R1526" t="s">
        <v>8324</v>
      </c>
      <c r="S1526" s="14">
        <f>(((J1526/60)/60)/24)+DATE(1970,1,1)</f>
        <v>41745.84542824074</v>
      </c>
      <c r="T1526" s="14">
        <f>(((I1526/60)/60)/24)+DATE(1970,1,1)</f>
        <v>41779.207638888889</v>
      </c>
      <c r="U1526">
        <f xml:space="preserve"> YEAR(S1526)</f>
        <v>2014</v>
      </c>
    </row>
    <row r="1527" spans="1:21" ht="48" x14ac:dyDescent="0.2">
      <c r="A1527">
        <v>1842</v>
      </c>
      <c r="B1527" s="3" t="s">
        <v>1843</v>
      </c>
      <c r="C1527" s="3" t="s">
        <v>5952</v>
      </c>
      <c r="D1527" s="6">
        <v>2000</v>
      </c>
      <c r="E1527" s="6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>
        <f>ROUND(E1527/D1527*100,0)</f>
        <v>125</v>
      </c>
      <c r="P1527" s="8">
        <f>IFERROR(ROUND(E1527/L1527,2),"No donations")</f>
        <v>119.29</v>
      </c>
      <c r="Q1527" s="10" t="s">
        <v>8323</v>
      </c>
      <c r="R1527" t="s">
        <v>8324</v>
      </c>
      <c r="S1527" s="14">
        <f>(((J1527/60)/60)/24)+DATE(1970,1,1)</f>
        <v>42031.631724537037</v>
      </c>
      <c r="T1527" s="14">
        <f>(((I1527/60)/60)/24)+DATE(1970,1,1)</f>
        <v>42065.249305555553</v>
      </c>
      <c r="U1527">
        <f xml:space="preserve"> YEAR(S1527)</f>
        <v>2015</v>
      </c>
    </row>
    <row r="1528" spans="1:21" ht="48" x14ac:dyDescent="0.2">
      <c r="A1528">
        <v>1856</v>
      </c>
      <c r="B1528" s="3" t="s">
        <v>1857</v>
      </c>
      <c r="C1528" s="3" t="s">
        <v>5966</v>
      </c>
      <c r="D1528" s="6">
        <v>2000</v>
      </c>
      <c r="E1528" s="6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>
        <f>ROUND(E1528/D1528*100,0)</f>
        <v>101</v>
      </c>
      <c r="P1528" s="8">
        <f>IFERROR(ROUND(E1528/L1528,2),"No donations")</f>
        <v>53.29</v>
      </c>
      <c r="Q1528" s="10" t="s">
        <v>8323</v>
      </c>
      <c r="R1528" t="s">
        <v>8324</v>
      </c>
      <c r="S1528" s="14">
        <f>(((J1528/60)/60)/24)+DATE(1970,1,1)</f>
        <v>41817.854999999996</v>
      </c>
      <c r="T1528" s="14">
        <f>(((I1528/60)/60)/24)+DATE(1970,1,1)</f>
        <v>41838.854999999996</v>
      </c>
      <c r="U1528">
        <f xml:space="preserve"> YEAR(S1528)</f>
        <v>2014</v>
      </c>
    </row>
    <row r="1529" spans="1:21" ht="48" x14ac:dyDescent="0.2">
      <c r="A1529">
        <v>1881</v>
      </c>
      <c r="B1529" s="3" t="s">
        <v>1882</v>
      </c>
      <c r="C1529" s="3" t="s">
        <v>5991</v>
      </c>
      <c r="D1529" s="6">
        <v>2000</v>
      </c>
      <c r="E1529" s="6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>
        <f>ROUND(E1529/D1529*100,0)</f>
        <v>173</v>
      </c>
      <c r="P1529" s="8">
        <f>IFERROR(ROUND(E1529/L1529,2),"No donations")</f>
        <v>49.34</v>
      </c>
      <c r="Q1529" s="10" t="s">
        <v>8323</v>
      </c>
      <c r="R1529" t="s">
        <v>8327</v>
      </c>
      <c r="S1529" s="14">
        <f>(((J1529/60)/60)/24)+DATE(1970,1,1)</f>
        <v>42043.152650462958</v>
      </c>
      <c r="T1529" s="14">
        <f>(((I1529/60)/60)/24)+DATE(1970,1,1)</f>
        <v>42073.110983796301</v>
      </c>
      <c r="U1529">
        <f xml:space="preserve"> YEAR(S1529)</f>
        <v>2015</v>
      </c>
    </row>
    <row r="1530" spans="1:21" ht="48" x14ac:dyDescent="0.2">
      <c r="A1530">
        <v>1889</v>
      </c>
      <c r="B1530" s="3" t="s">
        <v>1890</v>
      </c>
      <c r="C1530" s="3" t="s">
        <v>5999</v>
      </c>
      <c r="D1530" s="6">
        <v>2000</v>
      </c>
      <c r="E1530" s="6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>ROUND(E1530/D1530*100,0)</f>
        <v>107</v>
      </c>
      <c r="P1530" s="8">
        <f>IFERROR(ROUND(E1530/L1530,2),"No donations")</f>
        <v>48.45</v>
      </c>
      <c r="Q1530" s="10" t="s">
        <v>8323</v>
      </c>
      <c r="R1530" t="s">
        <v>8327</v>
      </c>
      <c r="S1530" s="14">
        <f>(((J1530/60)/60)/24)+DATE(1970,1,1)</f>
        <v>41299.793356481481</v>
      </c>
      <c r="T1530" s="14">
        <f>(((I1530/60)/60)/24)+DATE(1970,1,1)</f>
        <v>41344.751689814817</v>
      </c>
      <c r="U1530">
        <f xml:space="preserve"> YEAR(S1530)</f>
        <v>2013</v>
      </c>
    </row>
    <row r="1531" spans="1:21" ht="48" x14ac:dyDescent="0.2">
      <c r="A1531">
        <v>1922</v>
      </c>
      <c r="B1531" s="3" t="s">
        <v>1923</v>
      </c>
      <c r="C1531" s="3" t="s">
        <v>6032</v>
      </c>
      <c r="D1531" s="6">
        <v>2000</v>
      </c>
      <c r="E1531" s="6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>
        <f>ROUND(E1531/D1531*100,0)</f>
        <v>116</v>
      </c>
      <c r="P1531" s="8">
        <f>IFERROR(ROUND(E1531/L1531,2),"No donations")</f>
        <v>36.11</v>
      </c>
      <c r="Q1531" s="10" t="s">
        <v>8323</v>
      </c>
      <c r="R1531" t="s">
        <v>8327</v>
      </c>
      <c r="S1531" s="14">
        <f>(((J1531/60)/60)/24)+DATE(1970,1,1)</f>
        <v>41590.255868055552</v>
      </c>
      <c r="T1531" s="14">
        <f>(((I1531/60)/60)/24)+DATE(1970,1,1)</f>
        <v>41620.255868055552</v>
      </c>
      <c r="U1531">
        <f xml:space="preserve"> YEAR(S1531)</f>
        <v>2013</v>
      </c>
    </row>
    <row r="1532" spans="1:21" ht="32" x14ac:dyDescent="0.2">
      <c r="A1532">
        <v>1931</v>
      </c>
      <c r="B1532" s="3" t="s">
        <v>1932</v>
      </c>
      <c r="C1532" s="3" t="s">
        <v>6041</v>
      </c>
      <c r="D1532" s="6">
        <v>2000</v>
      </c>
      <c r="E1532" s="6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>
        <f>ROUND(E1532/D1532*100,0)</f>
        <v>121</v>
      </c>
      <c r="P1532" s="8">
        <f>IFERROR(ROUND(E1532/L1532,2),"No donations")</f>
        <v>48.24</v>
      </c>
      <c r="Q1532" s="10" t="s">
        <v>8323</v>
      </c>
      <c r="R1532" t="s">
        <v>8327</v>
      </c>
      <c r="S1532" s="14">
        <f>(((J1532/60)/60)/24)+DATE(1970,1,1)</f>
        <v>41037.892465277779</v>
      </c>
      <c r="T1532" s="14">
        <f>(((I1532/60)/60)/24)+DATE(1970,1,1)</f>
        <v>41051.145833333336</v>
      </c>
      <c r="U1532">
        <f xml:space="preserve"> YEAR(S1532)</f>
        <v>2012</v>
      </c>
    </row>
    <row r="1533" spans="1:21" ht="48" x14ac:dyDescent="0.2">
      <c r="A1533">
        <v>2066</v>
      </c>
      <c r="B1533" s="3" t="s">
        <v>2067</v>
      </c>
      <c r="C1533" s="3" t="s">
        <v>6176</v>
      </c>
      <c r="D1533" s="6">
        <v>2000</v>
      </c>
      <c r="E1533" s="6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 s="8">
        <f>IFERROR(ROUND(E1533/L1533,2),"No donations")</f>
        <v>67.260000000000005</v>
      </c>
      <c r="Q1533" s="10" t="s">
        <v>8317</v>
      </c>
      <c r="R1533" t="s">
        <v>8347</v>
      </c>
      <c r="S1533" s="14">
        <f>(((J1533/60)/60)/24)+DATE(1970,1,1)</f>
        <v>41844.771793981483</v>
      </c>
      <c r="T1533" s="14">
        <f>(((I1533/60)/60)/24)+DATE(1970,1,1)</f>
        <v>41874.771793981483</v>
      </c>
      <c r="U1533">
        <f xml:space="preserve"> YEAR(S1533)</f>
        <v>2014</v>
      </c>
    </row>
    <row r="1534" spans="1:21" ht="48" x14ac:dyDescent="0.2">
      <c r="A1534">
        <v>2101</v>
      </c>
      <c r="B1534" s="3" t="s">
        <v>2102</v>
      </c>
      <c r="C1534" s="3" t="s">
        <v>6211</v>
      </c>
      <c r="D1534" s="6">
        <v>2000</v>
      </c>
      <c r="E1534" s="6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>
        <f>ROUND(E1534/D1534*100,0)</f>
        <v>113</v>
      </c>
      <c r="P1534" s="8">
        <f>IFERROR(ROUND(E1534/L1534,2),"No donations")</f>
        <v>51.48</v>
      </c>
      <c r="Q1534" s="10" t="s">
        <v>8323</v>
      </c>
      <c r="R1534" t="s">
        <v>8327</v>
      </c>
      <c r="S1534" s="14">
        <f>(((J1534/60)/60)/24)+DATE(1970,1,1)</f>
        <v>40892.149467592593</v>
      </c>
      <c r="T1534" s="14">
        <f>(((I1534/60)/60)/24)+DATE(1970,1,1)</f>
        <v>40952.149467592593</v>
      </c>
      <c r="U1534">
        <f xml:space="preserve"> YEAR(S1534)</f>
        <v>2011</v>
      </c>
    </row>
    <row r="1535" spans="1:21" ht="32" x14ac:dyDescent="0.2">
      <c r="A1535">
        <v>2105</v>
      </c>
      <c r="B1535" s="3" t="s">
        <v>2106</v>
      </c>
      <c r="C1535" s="3" t="s">
        <v>6215</v>
      </c>
      <c r="D1535" s="6">
        <v>2000</v>
      </c>
      <c r="E1535" s="6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>
        <f>ROUND(E1535/D1535*100,0)</f>
        <v>254</v>
      </c>
      <c r="P1535" s="8">
        <f>IFERROR(ROUND(E1535/L1535,2),"No donations")</f>
        <v>51.31</v>
      </c>
      <c r="Q1535" s="10" t="s">
        <v>8323</v>
      </c>
      <c r="R1535" t="s">
        <v>8327</v>
      </c>
      <c r="S1535" s="14">
        <f>(((J1535/60)/60)/24)+DATE(1970,1,1)</f>
        <v>41951.788807870369</v>
      </c>
      <c r="T1535" s="14">
        <f>(((I1535/60)/60)/24)+DATE(1970,1,1)</f>
        <v>41964.166666666672</v>
      </c>
      <c r="U1535">
        <f xml:space="preserve"> YEAR(S1535)</f>
        <v>2014</v>
      </c>
    </row>
    <row r="1536" spans="1:21" ht="48" x14ac:dyDescent="0.2">
      <c r="A1536">
        <v>2107</v>
      </c>
      <c r="B1536" s="3" t="s">
        <v>2108</v>
      </c>
      <c r="C1536" s="3" t="s">
        <v>6217</v>
      </c>
      <c r="D1536" s="6">
        <v>2000</v>
      </c>
      <c r="E1536" s="6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>
        <f>ROUND(E1536/D1536*100,0)</f>
        <v>108</v>
      </c>
      <c r="P1536" s="8">
        <f>IFERROR(ROUND(E1536/L1536,2),"No donations")</f>
        <v>37.15</v>
      </c>
      <c r="Q1536" s="10" t="s">
        <v>8323</v>
      </c>
      <c r="R1536" t="s">
        <v>8327</v>
      </c>
      <c r="S1536" s="14">
        <f>(((J1536/60)/60)/24)+DATE(1970,1,1)</f>
        <v>41934.71056712963</v>
      </c>
      <c r="T1536" s="14">
        <f>(((I1536/60)/60)/24)+DATE(1970,1,1)</f>
        <v>41955.752233796295</v>
      </c>
      <c r="U1536">
        <f xml:space="preserve"> YEAR(S1536)</f>
        <v>2014</v>
      </c>
    </row>
    <row r="1537" spans="1:21" ht="32" x14ac:dyDescent="0.2">
      <c r="A1537">
        <v>2110</v>
      </c>
      <c r="B1537" s="3" t="s">
        <v>2111</v>
      </c>
      <c r="C1537" s="3" t="s">
        <v>6220</v>
      </c>
      <c r="D1537" s="6">
        <v>2000</v>
      </c>
      <c r="E1537" s="6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>
        <f>ROUND(E1537/D1537*100,0)</f>
        <v>100</v>
      </c>
      <c r="P1537" s="8">
        <f>IFERROR(ROUND(E1537/L1537,2),"No donations")</f>
        <v>52.82</v>
      </c>
      <c r="Q1537" s="10" t="s">
        <v>8323</v>
      </c>
      <c r="R1537" t="s">
        <v>8327</v>
      </c>
      <c r="S1537" s="14">
        <f>(((J1537/60)/60)/24)+DATE(1970,1,1)</f>
        <v>41759.670937499999</v>
      </c>
      <c r="T1537" s="14">
        <f>(((I1537/60)/60)/24)+DATE(1970,1,1)</f>
        <v>41787.207638888889</v>
      </c>
      <c r="U1537">
        <f xml:space="preserve"> YEAR(S1537)</f>
        <v>2014</v>
      </c>
    </row>
    <row r="1538" spans="1:21" ht="48" x14ac:dyDescent="0.2">
      <c r="A1538">
        <v>2111</v>
      </c>
      <c r="B1538" s="3" t="s">
        <v>2112</v>
      </c>
      <c r="C1538" s="3" t="s">
        <v>6221</v>
      </c>
      <c r="D1538" s="6">
        <v>2000</v>
      </c>
      <c r="E1538" s="6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>
        <f>ROUND(E1538/D1538*100,0)</f>
        <v>107</v>
      </c>
      <c r="P1538" s="8">
        <f>IFERROR(ROUND(E1538/L1538,2),"No donations")</f>
        <v>54.62</v>
      </c>
      <c r="Q1538" s="10" t="s">
        <v>8323</v>
      </c>
      <c r="R1538" t="s">
        <v>8327</v>
      </c>
      <c r="S1538" s="14">
        <f>(((J1538/60)/60)/24)+DATE(1970,1,1)</f>
        <v>40703.197048611109</v>
      </c>
      <c r="T1538" s="14">
        <f>(((I1538/60)/60)/24)+DATE(1970,1,1)</f>
        <v>40770.041666666664</v>
      </c>
      <c r="U1538">
        <f xml:space="preserve"> YEAR(S1538)</f>
        <v>2011</v>
      </c>
    </row>
    <row r="1539" spans="1:21" ht="48" x14ac:dyDescent="0.2">
      <c r="A1539">
        <v>2119</v>
      </c>
      <c r="B1539" s="3" t="s">
        <v>2120</v>
      </c>
      <c r="C1539" s="3" t="s">
        <v>6229</v>
      </c>
      <c r="D1539" s="6">
        <v>2000</v>
      </c>
      <c r="E1539" s="6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>
        <f>ROUND(E1539/D1539*100,0)</f>
        <v>101</v>
      </c>
      <c r="P1539" s="8">
        <f>IFERROR(ROUND(E1539/L1539,2),"No donations")</f>
        <v>91.59</v>
      </c>
      <c r="Q1539" s="10" t="s">
        <v>8323</v>
      </c>
      <c r="R1539" t="s">
        <v>8327</v>
      </c>
      <c r="S1539" s="14">
        <f>(((J1539/60)/60)/24)+DATE(1970,1,1)</f>
        <v>41107.130150462966</v>
      </c>
      <c r="T1539" s="14">
        <f>(((I1539/60)/60)/24)+DATE(1970,1,1)</f>
        <v>41137.130150462966</v>
      </c>
      <c r="U1539">
        <f xml:space="preserve"> YEAR(S1539)</f>
        <v>2012</v>
      </c>
    </row>
    <row r="1540" spans="1:21" ht="48" x14ac:dyDescent="0.2">
      <c r="A1540">
        <v>2166</v>
      </c>
      <c r="B1540" s="3" t="s">
        <v>2167</v>
      </c>
      <c r="C1540" s="3" t="s">
        <v>6276</v>
      </c>
      <c r="D1540" s="6">
        <v>2000</v>
      </c>
      <c r="E1540" s="6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>
        <f>ROUND(E1540/D1540*100,0)</f>
        <v>147</v>
      </c>
      <c r="P1540" s="8">
        <f>IFERROR(ROUND(E1540/L1540,2),"No donations")</f>
        <v>91.63</v>
      </c>
      <c r="Q1540" s="10" t="s">
        <v>8323</v>
      </c>
      <c r="R1540" t="s">
        <v>8324</v>
      </c>
      <c r="S1540" s="14">
        <f>(((J1540/60)/60)/24)+DATE(1970,1,1)</f>
        <v>41933.838171296295</v>
      </c>
      <c r="T1540" s="14">
        <f>(((I1540/60)/60)/24)+DATE(1970,1,1)</f>
        <v>41978.879837962959</v>
      </c>
      <c r="U1540">
        <f xml:space="preserve"> YEAR(S1540)</f>
        <v>2014</v>
      </c>
    </row>
    <row r="1541" spans="1:21" ht="48" x14ac:dyDescent="0.2">
      <c r="A1541">
        <v>2181</v>
      </c>
      <c r="B1541" s="3" t="s">
        <v>2182</v>
      </c>
      <c r="C1541" s="3" t="s">
        <v>6291</v>
      </c>
      <c r="D1541" s="6">
        <v>2000</v>
      </c>
      <c r="E1541" s="6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>
        <f>ROUND(E1541/D1541*100,0)</f>
        <v>153</v>
      </c>
      <c r="P1541" s="8">
        <f>IFERROR(ROUND(E1541/L1541,2),"No donations")</f>
        <v>57.77</v>
      </c>
      <c r="Q1541" s="10" t="s">
        <v>8331</v>
      </c>
      <c r="R1541" t="s">
        <v>8349</v>
      </c>
      <c r="S1541" s="14">
        <f>(((J1541/60)/60)/24)+DATE(1970,1,1)</f>
        <v>42773.005243055552</v>
      </c>
      <c r="T1541" s="14">
        <f>(((I1541/60)/60)/24)+DATE(1970,1,1)</f>
        <v>42787.005243055552</v>
      </c>
      <c r="U1541">
        <f xml:space="preserve"> YEAR(S1541)</f>
        <v>2017</v>
      </c>
    </row>
    <row r="1542" spans="1:21" ht="48" x14ac:dyDescent="0.2">
      <c r="A1542">
        <v>2200</v>
      </c>
      <c r="B1542" s="3" t="s">
        <v>2201</v>
      </c>
      <c r="C1542" s="3" t="s">
        <v>6310</v>
      </c>
      <c r="D1542" s="6">
        <v>2000</v>
      </c>
      <c r="E1542" s="6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>
        <f>ROUND(E1542/D1542*100,0)</f>
        <v>542</v>
      </c>
      <c r="P1542" s="8">
        <f>IFERROR(ROUND(E1542/L1542,2),"No donations")</f>
        <v>41.23</v>
      </c>
      <c r="Q1542" s="10" t="s">
        <v>8331</v>
      </c>
      <c r="R1542" t="s">
        <v>8349</v>
      </c>
      <c r="S1542" s="14">
        <f>(((J1542/60)/60)/24)+DATE(1970,1,1)</f>
        <v>42163.625787037032</v>
      </c>
      <c r="T1542" s="14">
        <f>(((I1542/60)/60)/24)+DATE(1970,1,1)</f>
        <v>42191.125</v>
      </c>
      <c r="U1542">
        <f xml:space="preserve"> YEAR(S1542)</f>
        <v>2015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8">
        <f>IFERROR(ROUND(E1543/L1543,2),"No donations")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 xml:space="preserve"> 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8">
        <f>IFERROR(ROUND(E1544/L1544,2),"No donations")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 xml:space="preserve"> 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8">
        <f>IFERROR(ROUND(E1545/L1545,2),"No donations")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 xml:space="preserve"> 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8" t="str">
        <f>IFERROR(ROUND(E1546/L1546,2),"No donations")</f>
        <v>No donations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 xml:space="preserve"> 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8">
        <f>IFERROR(ROUND(E1547/L1547,2),"No donations")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 xml:space="preserve"> 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8">
        <f>IFERROR(ROUND(E1548/L1548,2),"No donations")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 xml:space="preserve"> 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8" t="str">
        <f>IFERROR(ROUND(E1549/L1549,2),"No donations")</f>
        <v>No donations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 xml:space="preserve"> 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8">
        <f>IFERROR(ROUND(E1550/L1550,2),"No donations")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 xml:space="preserve"> 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8">
        <f>IFERROR(ROUND(E1551/L1551,2),"No donations")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 xml:space="preserve"> 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8">
        <f>IFERROR(ROUND(E1552/L1552,2),"No donations")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 xml:space="preserve"> 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8" t="str">
        <f>IFERROR(ROUND(E1553/L1553,2),"No donations")</f>
        <v>No donations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 xml:space="preserve"> 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8">
        <f>IFERROR(ROUND(E1554/L1554,2),"No donations")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 xml:space="preserve"> 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8" t="str">
        <f>IFERROR(ROUND(E1555/L1555,2),"No donations")</f>
        <v>No donations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 xml:space="preserve"> 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8" t="str">
        <f>IFERROR(ROUND(E1556/L1556,2),"No donations")</f>
        <v>No donations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 xml:space="preserve"> 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8" t="str">
        <f>IFERROR(ROUND(E1557/L1557,2),"No donations")</f>
        <v>No donations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 xml:space="preserve"> 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8">
        <f>IFERROR(ROUND(E1558/L1558,2),"No donations")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 xml:space="preserve"> 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8">
        <f>IFERROR(ROUND(E1559/L1559,2),"No donations")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 xml:space="preserve"> 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8">
        <f>IFERROR(ROUND(E1560/L1560,2),"No donations")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 xml:space="preserve"> 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8">
        <f>IFERROR(ROUND(E1561/L1561,2),"No donations")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 xml:space="preserve"> 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8">
        <f>IFERROR(ROUND(E1562/L1562,2),"No donations")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 xml:space="preserve"> 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8">
        <f>IFERROR(ROUND(E1563/L1563,2),"No donations")</f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 xml:space="preserve"> 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8" t="str">
        <f>IFERROR(ROUND(E1564/L1564,2),"No donations")</f>
        <v>No donations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 xml:space="preserve"> 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8">
        <f>IFERROR(ROUND(E1565/L1565,2),"No donations")</f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 xml:space="preserve"> 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8">
        <f>IFERROR(ROUND(E1566/L1566,2),"No donations")</f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 xml:space="preserve"> 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8">
        <f>IFERROR(ROUND(E1567/L1567,2),"No donations")</f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 xml:space="preserve"> 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8">
        <f>IFERROR(ROUND(E1568/L1568,2),"No donations")</f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 xml:space="preserve"> 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8">
        <f>IFERROR(ROUND(E1569/L1569,2),"No donations")</f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 xml:space="preserve"> 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8">
        <f>IFERROR(ROUND(E1570/L1570,2),"No donations")</f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 xml:space="preserve"> 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8" t="str">
        <f>IFERROR(ROUND(E1571/L1571,2),"No donations")</f>
        <v>No donations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 xml:space="preserve"> 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8">
        <f>IFERROR(ROUND(E1572/L1572,2),"No donations")</f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 xml:space="preserve"> 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8">
        <f>IFERROR(ROUND(E1573/L1573,2),"No donations")</f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 xml:space="preserve"> 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8">
        <f>IFERROR(ROUND(E1574/L1574,2),"No donations")</f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 xml:space="preserve"> 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8">
        <f>IFERROR(ROUND(E1575/L1575,2),"No donations")</f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 xml:space="preserve"> 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8">
        <f>IFERROR(ROUND(E1576/L1576,2),"No donations")</f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 xml:space="preserve"> 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8">
        <f>IFERROR(ROUND(E1577/L1577,2),"No donations")</f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 xml:space="preserve"> 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8">
        <f>IFERROR(ROUND(E1578/L1578,2),"No donations")</f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 xml:space="preserve"> 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8">
        <f>IFERROR(ROUND(E1579/L1579,2),"No donations")</f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 xml:space="preserve"> 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8">
        <f>IFERROR(ROUND(E1580/L1580,2),"No donations")</f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 xml:space="preserve"> 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8">
        <f>IFERROR(ROUND(E1581/L1581,2),"No donations")</f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 xml:space="preserve"> 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8" t="str">
        <f>IFERROR(ROUND(E1582/L1582,2),"No donations")</f>
        <v>No donations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 xml:space="preserve"> 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8">
        <f>IFERROR(ROUND(E1583/L1583,2),"No donations")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 xml:space="preserve"> 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8">
        <f>IFERROR(ROUND(E1584/L1584,2),"No donations")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 xml:space="preserve"> 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8">
        <f>IFERROR(ROUND(E1585/L1585,2),"No donations")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 xml:space="preserve"> 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8" t="str">
        <f>IFERROR(ROUND(E1586/L1586,2),"No donations")</f>
        <v>No donations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 xml:space="preserve"> 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8">
        <f>IFERROR(ROUND(E1587/L1587,2),"No donations")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 xml:space="preserve"> 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8" t="str">
        <f>IFERROR(ROUND(E1588/L1588,2),"No donations")</f>
        <v>No donations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 xml:space="preserve"> 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8">
        <f>IFERROR(ROUND(E1589/L1589,2),"No donations")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 xml:space="preserve"> 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8" t="str">
        <f>IFERROR(ROUND(E1590/L1590,2),"No donations")</f>
        <v>No donations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 xml:space="preserve"> 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8" t="str">
        <f>IFERROR(ROUND(E1591/L1591,2),"No donations")</f>
        <v>No donations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 xml:space="preserve"> 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8">
        <f>IFERROR(ROUND(E1592/L1592,2),"No donations")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 xml:space="preserve"> 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8">
        <f>IFERROR(ROUND(E1593/L1593,2),"No donations")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 xml:space="preserve"> 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8" t="str">
        <f>IFERROR(ROUND(E1594/L1594,2),"No donations")</f>
        <v>No donations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 xml:space="preserve"> 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8">
        <f>IFERROR(ROUND(E1595/L1595,2),"No donations")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 xml:space="preserve"> 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8">
        <f>IFERROR(ROUND(E1596/L1596,2),"No donations")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 xml:space="preserve"> 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8">
        <f>IFERROR(ROUND(E1597/L1597,2),"No donations")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 xml:space="preserve"> 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8">
        <f>IFERROR(ROUND(E1598/L1598,2),"No donations")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 xml:space="preserve"> 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8" t="str">
        <f>IFERROR(ROUND(E1599/L1599,2),"No donations")</f>
        <v>No donations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 xml:space="preserve"> 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8">
        <f>IFERROR(ROUND(E1600/L1600,2),"No donations")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 xml:space="preserve"> 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8" t="str">
        <f>IFERROR(ROUND(E1601/L1601,2),"No donations")</f>
        <v>No donations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 xml:space="preserve"> 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8">
        <f>IFERROR(ROUND(E1602/L1602,2),"No donations")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 xml:space="preserve"> YEAR(S1602)</f>
        <v>2014</v>
      </c>
    </row>
    <row r="1603" spans="1:21" ht="48" x14ac:dyDescent="0.2">
      <c r="A1603">
        <v>2203</v>
      </c>
      <c r="B1603" s="3" t="s">
        <v>2204</v>
      </c>
      <c r="C1603" s="3" t="s">
        <v>6313</v>
      </c>
      <c r="D1603" s="6">
        <v>2000</v>
      </c>
      <c r="E1603" s="6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>
        <f>ROUND(E1603/D1603*100,0)</f>
        <v>110</v>
      </c>
      <c r="P1603" s="8">
        <f>IFERROR(ROUND(E1603/L1603,2),"No donations")</f>
        <v>43.82</v>
      </c>
      <c r="Q1603" s="10" t="s">
        <v>8323</v>
      </c>
      <c r="R1603" t="s">
        <v>8328</v>
      </c>
      <c r="S1603" s="14">
        <f>(((J1603/60)/60)/24)+DATE(1970,1,1)</f>
        <v>42241.85974537037</v>
      </c>
      <c r="T1603" s="14">
        <f>(((I1603/60)/60)/24)+DATE(1970,1,1)</f>
        <v>42271.85974537037</v>
      </c>
      <c r="U1603">
        <f xml:space="preserve"> YEAR(S1603)</f>
        <v>2015</v>
      </c>
    </row>
    <row r="1604" spans="1:21" ht="48" x14ac:dyDescent="0.2">
      <c r="A1604">
        <v>2207</v>
      </c>
      <c r="B1604" s="3" t="s">
        <v>2208</v>
      </c>
      <c r="C1604" s="3" t="s">
        <v>6317</v>
      </c>
      <c r="D1604" s="6">
        <v>2000</v>
      </c>
      <c r="E1604" s="6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>
        <f>ROUND(E1604/D1604*100,0)</f>
        <v>100</v>
      </c>
      <c r="P1604" s="8">
        <f>IFERROR(ROUND(E1604/L1604,2),"No donations")</f>
        <v>285.70999999999998</v>
      </c>
      <c r="Q1604" s="10" t="s">
        <v>8323</v>
      </c>
      <c r="R1604" t="s">
        <v>8328</v>
      </c>
      <c r="S1604" s="14">
        <f>(((J1604/60)/60)/24)+DATE(1970,1,1)</f>
        <v>41564.194131944445</v>
      </c>
      <c r="T1604" s="14">
        <f>(((I1604/60)/60)/24)+DATE(1970,1,1)</f>
        <v>41594.235798611109</v>
      </c>
      <c r="U1604">
        <f xml:space="preserve"> YEAR(S1604)</f>
        <v>2013</v>
      </c>
    </row>
    <row r="1605" spans="1:21" ht="48" x14ac:dyDescent="0.2">
      <c r="A1605">
        <v>2218</v>
      </c>
      <c r="B1605" s="3" t="s">
        <v>2219</v>
      </c>
      <c r="C1605" s="3" t="s">
        <v>6328</v>
      </c>
      <c r="D1605" s="6">
        <v>2000</v>
      </c>
      <c r="E1605" s="6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>
        <f>ROUND(E1605/D1605*100,0)</f>
        <v>123</v>
      </c>
      <c r="P1605" s="8">
        <f>IFERROR(ROUND(E1605/L1605,2),"No donations")</f>
        <v>32.32</v>
      </c>
      <c r="Q1605" s="10" t="s">
        <v>8323</v>
      </c>
      <c r="R1605" t="s">
        <v>8328</v>
      </c>
      <c r="S1605" s="14">
        <f>(((J1605/60)/60)/24)+DATE(1970,1,1)</f>
        <v>41127.812303240738</v>
      </c>
      <c r="T1605" s="14">
        <f>(((I1605/60)/60)/24)+DATE(1970,1,1)</f>
        <v>41150</v>
      </c>
      <c r="U1605">
        <f xml:space="preserve"> YEAR(S1605)</f>
        <v>2012</v>
      </c>
    </row>
    <row r="1606" spans="1:21" ht="32" x14ac:dyDescent="0.2">
      <c r="A1606">
        <v>2278</v>
      </c>
      <c r="B1606" s="3" t="s">
        <v>2279</v>
      </c>
      <c r="C1606" s="3" t="s">
        <v>6388</v>
      </c>
      <c r="D1606" s="6">
        <v>2000</v>
      </c>
      <c r="E1606" s="6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>
        <f>ROUND(E1606/D1606*100,0)</f>
        <v>271</v>
      </c>
      <c r="P1606" s="8">
        <f>IFERROR(ROUND(E1606/L1606,2),"No donations")</f>
        <v>53.08</v>
      </c>
      <c r="Q1606" s="10" t="s">
        <v>8331</v>
      </c>
      <c r="R1606" t="s">
        <v>8349</v>
      </c>
      <c r="S1606" s="14">
        <f>(((J1606/60)/60)/24)+DATE(1970,1,1)</f>
        <v>42338.709108796291</v>
      </c>
      <c r="T1606" s="14">
        <f>(((I1606/60)/60)/24)+DATE(1970,1,1)</f>
        <v>42372.957638888889</v>
      </c>
      <c r="U1606">
        <f xml:space="preserve"> YEAR(S1606)</f>
        <v>2015</v>
      </c>
    </row>
    <row r="1607" spans="1:21" ht="48" x14ac:dyDescent="0.2">
      <c r="A1607">
        <v>2292</v>
      </c>
      <c r="B1607" s="3" t="s">
        <v>2293</v>
      </c>
      <c r="C1607" s="3" t="s">
        <v>6402</v>
      </c>
      <c r="D1607" s="6">
        <v>2000</v>
      </c>
      <c r="E1607" s="6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>
        <f>ROUND(E1607/D1607*100,0)</f>
        <v>107</v>
      </c>
      <c r="P1607" s="8">
        <f>IFERROR(ROUND(E1607/L1607,2),"No donations")</f>
        <v>46.63</v>
      </c>
      <c r="Q1607" s="10" t="s">
        <v>8323</v>
      </c>
      <c r="R1607" t="s">
        <v>8324</v>
      </c>
      <c r="S1607" s="14">
        <f>(((J1607/60)/60)/24)+DATE(1970,1,1)</f>
        <v>40987.697638888887</v>
      </c>
      <c r="T1607" s="14">
        <f>(((I1607/60)/60)/24)+DATE(1970,1,1)</f>
        <v>41017.697638888887</v>
      </c>
      <c r="U1607">
        <f xml:space="preserve"> YEAR(S1607)</f>
        <v>2012</v>
      </c>
    </row>
    <row r="1608" spans="1:21" ht="16" x14ac:dyDescent="0.2">
      <c r="A1608">
        <v>2463</v>
      </c>
      <c r="B1608" s="3" t="s">
        <v>2464</v>
      </c>
      <c r="C1608" s="3" t="s">
        <v>6573</v>
      </c>
      <c r="D1608" s="6">
        <v>2000</v>
      </c>
      <c r="E1608" s="6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>
        <f>ROUND(E1608/D1608*100,0)</f>
        <v>116</v>
      </c>
      <c r="P1608" s="8">
        <f>IFERROR(ROUND(E1608/L1608,2),"No donations")</f>
        <v>31</v>
      </c>
      <c r="Q1608" s="10" t="s">
        <v>8323</v>
      </c>
      <c r="R1608" t="s">
        <v>8327</v>
      </c>
      <c r="S1608" s="14">
        <f>(((J1608/60)/60)/24)+DATE(1970,1,1)</f>
        <v>41341.111400462964</v>
      </c>
      <c r="T1608" s="14">
        <f>(((I1608/60)/60)/24)+DATE(1970,1,1)</f>
        <v>41380.791666666664</v>
      </c>
      <c r="U1608">
        <f xml:space="preserve"> YEAR(S1608)</f>
        <v>2013</v>
      </c>
    </row>
    <row r="1609" spans="1:21" ht="48" x14ac:dyDescent="0.2">
      <c r="A1609">
        <v>2464</v>
      </c>
      <c r="B1609" s="3" t="s">
        <v>2465</v>
      </c>
      <c r="C1609" s="3" t="s">
        <v>6574</v>
      </c>
      <c r="D1609" s="6">
        <v>2000</v>
      </c>
      <c r="E1609" s="6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>
        <f>ROUND(E1609/D1609*100,0)</f>
        <v>111</v>
      </c>
      <c r="P1609" s="8">
        <f>IFERROR(ROUND(E1609/L1609,2),"No donations")</f>
        <v>51.67</v>
      </c>
      <c r="Q1609" s="10" t="s">
        <v>8323</v>
      </c>
      <c r="R1609" t="s">
        <v>8327</v>
      </c>
      <c r="S1609" s="14">
        <f>(((J1609/60)/60)/24)+DATE(1970,1,1)</f>
        <v>42248.90042824074</v>
      </c>
      <c r="T1609" s="14">
        <f>(((I1609/60)/60)/24)+DATE(1970,1,1)</f>
        <v>42277.811805555553</v>
      </c>
      <c r="U1609">
        <f xml:space="preserve"> YEAR(S1609)</f>
        <v>2015</v>
      </c>
    </row>
    <row r="1610" spans="1:21" ht="32" x14ac:dyDescent="0.2">
      <c r="A1610">
        <v>2468</v>
      </c>
      <c r="B1610" s="3" t="s">
        <v>2469</v>
      </c>
      <c r="C1610" s="3" t="s">
        <v>6578</v>
      </c>
      <c r="D1610" s="6">
        <v>2000</v>
      </c>
      <c r="E1610" s="6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>
        <f>ROUND(E1610/D1610*100,0)</f>
        <v>107</v>
      </c>
      <c r="P1610" s="8">
        <f>IFERROR(ROUND(E1610/L1610,2),"No donations")</f>
        <v>36.97</v>
      </c>
      <c r="Q1610" s="10" t="s">
        <v>8323</v>
      </c>
      <c r="R1610" t="s">
        <v>8327</v>
      </c>
      <c r="S1610" s="14">
        <f>(((J1610/60)/60)/24)+DATE(1970,1,1)</f>
        <v>41174.154178240737</v>
      </c>
      <c r="T1610" s="14">
        <f>(((I1610/60)/60)/24)+DATE(1970,1,1)</f>
        <v>41210.208333333336</v>
      </c>
      <c r="U1610">
        <f xml:space="preserve"> YEAR(S1610)</f>
        <v>2012</v>
      </c>
    </row>
    <row r="1611" spans="1:21" ht="48" x14ac:dyDescent="0.2">
      <c r="A1611">
        <v>2473</v>
      </c>
      <c r="B1611" s="3" t="s">
        <v>2474</v>
      </c>
      <c r="C1611" s="3" t="s">
        <v>6583</v>
      </c>
      <c r="D1611" s="6">
        <v>2000</v>
      </c>
      <c r="E1611" s="6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>
        <f>ROUND(E1611/D1611*100,0)</f>
        <v>100</v>
      </c>
      <c r="P1611" s="8">
        <f>IFERROR(ROUND(E1611/L1611,2),"No donations")</f>
        <v>42.55</v>
      </c>
      <c r="Q1611" s="10" t="s">
        <v>8323</v>
      </c>
      <c r="R1611" t="s">
        <v>8327</v>
      </c>
      <c r="S1611" s="14">
        <f>(((J1611/60)/60)/24)+DATE(1970,1,1)</f>
        <v>41193.748483796298</v>
      </c>
      <c r="T1611" s="14">
        <f>(((I1611/60)/60)/24)+DATE(1970,1,1)</f>
        <v>41223.790150462963</v>
      </c>
      <c r="U1611">
        <f xml:space="preserve"> YEAR(S1611)</f>
        <v>2012</v>
      </c>
    </row>
    <row r="1612" spans="1:21" ht="48" x14ac:dyDescent="0.2">
      <c r="A1612">
        <v>2480</v>
      </c>
      <c r="B1612" s="3" t="s">
        <v>2480</v>
      </c>
      <c r="C1612" s="3" t="s">
        <v>6590</v>
      </c>
      <c r="D1612" s="6">
        <v>2000</v>
      </c>
      <c r="E1612" s="6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>
        <f>ROUND(E1612/D1612*100,0)</f>
        <v>100</v>
      </c>
      <c r="P1612" s="8">
        <f>IFERROR(ROUND(E1612/L1612,2),"No donations")</f>
        <v>250</v>
      </c>
      <c r="Q1612" s="10" t="s">
        <v>8323</v>
      </c>
      <c r="R1612" t="s">
        <v>8327</v>
      </c>
      <c r="S1612" s="14">
        <f>(((J1612/60)/60)/24)+DATE(1970,1,1)</f>
        <v>42227.936157407406</v>
      </c>
      <c r="T1612" s="14">
        <f>(((I1612/60)/60)/24)+DATE(1970,1,1)</f>
        <v>42287.936157407406</v>
      </c>
      <c r="U1612">
        <f xml:space="preserve"> YEAR(S1612)</f>
        <v>2015</v>
      </c>
    </row>
    <row r="1613" spans="1:21" ht="48" x14ac:dyDescent="0.2">
      <c r="A1613">
        <v>2485</v>
      </c>
      <c r="B1613" s="3" t="s">
        <v>2485</v>
      </c>
      <c r="C1613" s="3" t="s">
        <v>6595</v>
      </c>
      <c r="D1613" s="6">
        <v>2000</v>
      </c>
      <c r="E1613" s="6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>
        <f>ROUND(E1613/D1613*100,0)</f>
        <v>103</v>
      </c>
      <c r="P1613" s="8">
        <f>IFERROR(ROUND(E1613/L1613,2),"No donations")</f>
        <v>50.37</v>
      </c>
      <c r="Q1613" s="10" t="s">
        <v>8323</v>
      </c>
      <c r="R1613" t="s">
        <v>8327</v>
      </c>
      <c r="S1613" s="14">
        <f>(((J1613/60)/60)/24)+DATE(1970,1,1)</f>
        <v>40793.998599537037</v>
      </c>
      <c r="T1613" s="14">
        <f>(((I1613/60)/60)/24)+DATE(1970,1,1)</f>
        <v>40828.998599537037</v>
      </c>
      <c r="U1613">
        <f xml:space="preserve"> YEAR(S1613)</f>
        <v>2011</v>
      </c>
    </row>
    <row r="1614" spans="1:21" ht="64" x14ac:dyDescent="0.2">
      <c r="A1614">
        <v>2534</v>
      </c>
      <c r="B1614" s="3" t="s">
        <v>2534</v>
      </c>
      <c r="C1614" s="3" t="s">
        <v>6644</v>
      </c>
      <c r="D1614" s="6">
        <v>2000</v>
      </c>
      <c r="E1614" s="6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>
        <f>ROUND(E1614/D1614*100,0)</f>
        <v>105</v>
      </c>
      <c r="P1614" s="8">
        <f>IFERROR(ROUND(E1614/L1614,2),"No donations")</f>
        <v>150</v>
      </c>
      <c r="Q1614" s="10" t="s">
        <v>8323</v>
      </c>
      <c r="R1614" t="s">
        <v>8352</v>
      </c>
      <c r="S1614" s="14">
        <f>(((J1614/60)/60)/24)+DATE(1970,1,1)</f>
        <v>40127.700370370374</v>
      </c>
      <c r="T1614" s="14">
        <f>(((I1614/60)/60)/24)+DATE(1970,1,1)</f>
        <v>40179.25</v>
      </c>
      <c r="U1614">
        <f xml:space="preserve"> YEAR(S1614)</f>
        <v>2009</v>
      </c>
    </row>
    <row r="1615" spans="1:21" ht="48" x14ac:dyDescent="0.2">
      <c r="A1615">
        <v>2545</v>
      </c>
      <c r="B1615" s="3" t="s">
        <v>2545</v>
      </c>
      <c r="C1615" s="3" t="s">
        <v>6655</v>
      </c>
      <c r="D1615" s="6">
        <v>2000</v>
      </c>
      <c r="E1615" s="6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>
        <f>ROUND(E1615/D1615*100,0)</f>
        <v>195</v>
      </c>
      <c r="P1615" s="8">
        <f>IFERROR(ROUND(E1615/L1615,2),"No donations")</f>
        <v>64.03</v>
      </c>
      <c r="Q1615" s="10" t="s">
        <v>8323</v>
      </c>
      <c r="R1615" t="s">
        <v>8352</v>
      </c>
      <c r="S1615" s="14">
        <f>(((J1615/60)/60)/24)+DATE(1970,1,1)</f>
        <v>42027.13817129629</v>
      </c>
      <c r="T1615" s="14">
        <f>(((I1615/60)/60)/24)+DATE(1970,1,1)</f>
        <v>42062.020833333328</v>
      </c>
      <c r="U1615">
        <f xml:space="preserve"> YEAR(S1615)</f>
        <v>2015</v>
      </c>
    </row>
    <row r="1616" spans="1:21" ht="48" x14ac:dyDescent="0.2">
      <c r="A1616">
        <v>2555</v>
      </c>
      <c r="B1616" s="3" t="s">
        <v>2555</v>
      </c>
      <c r="C1616" s="3" t="s">
        <v>6665</v>
      </c>
      <c r="D1616" s="6">
        <v>2000</v>
      </c>
      <c r="E1616" s="6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>
        <f>ROUND(E1616/D1616*100,0)</f>
        <v>107</v>
      </c>
      <c r="P1616" s="8">
        <f>IFERROR(ROUND(E1616/L1616,2),"No donations")</f>
        <v>61.34</v>
      </c>
      <c r="Q1616" s="10" t="s">
        <v>8323</v>
      </c>
      <c r="R1616" t="s">
        <v>8352</v>
      </c>
      <c r="S1616" s="14">
        <f>(((J1616/60)/60)/24)+DATE(1970,1,1)</f>
        <v>41026.655011574076</v>
      </c>
      <c r="T1616" s="14">
        <f>(((I1616/60)/60)/24)+DATE(1970,1,1)</f>
        <v>41057.655011574076</v>
      </c>
      <c r="U1616">
        <f xml:space="preserve"> YEAR(S1616)</f>
        <v>2012</v>
      </c>
    </row>
    <row r="1617" spans="1:21" ht="48" x14ac:dyDescent="0.2">
      <c r="A1617">
        <v>2623</v>
      </c>
      <c r="B1617" s="3" t="s">
        <v>2623</v>
      </c>
      <c r="C1617" s="3" t="s">
        <v>6733</v>
      </c>
      <c r="D1617" s="6">
        <v>2000</v>
      </c>
      <c r="E1617" s="6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>
        <f>ROUND(E1617/D1617*100,0)</f>
        <v>114</v>
      </c>
      <c r="P1617" s="8">
        <f>IFERROR(ROUND(E1617/L1617,2),"No donations")</f>
        <v>36.770000000000003</v>
      </c>
      <c r="Q1617" s="10" t="s">
        <v>8317</v>
      </c>
      <c r="R1617" t="s">
        <v>8353</v>
      </c>
      <c r="S1617" s="14">
        <f>(((J1617/60)/60)/24)+DATE(1970,1,1)</f>
        <v>42692.256550925929</v>
      </c>
      <c r="T1617" s="14">
        <f>(((I1617/60)/60)/24)+DATE(1970,1,1)</f>
        <v>42706.256550925929</v>
      </c>
      <c r="U1617">
        <f xml:space="preserve"> YEAR(S1617)</f>
        <v>2016</v>
      </c>
    </row>
    <row r="1618" spans="1:21" ht="48" x14ac:dyDescent="0.2">
      <c r="A1618">
        <v>2630</v>
      </c>
      <c r="B1618" s="3" t="s">
        <v>2630</v>
      </c>
      <c r="C1618" s="3" t="s">
        <v>6740</v>
      </c>
      <c r="D1618" s="6">
        <v>2000</v>
      </c>
      <c r="E1618" s="6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>
        <f>ROUND(E1618/D1618*100,0)</f>
        <v>158</v>
      </c>
      <c r="P1618" s="8">
        <f>IFERROR(ROUND(E1618/L1618,2),"No donations")</f>
        <v>38.99</v>
      </c>
      <c r="Q1618" s="10" t="s">
        <v>8317</v>
      </c>
      <c r="R1618" t="s">
        <v>8353</v>
      </c>
      <c r="S1618" s="14">
        <f>(((J1618/60)/60)/24)+DATE(1970,1,1)</f>
        <v>42524.105462962965</v>
      </c>
      <c r="T1618" s="14">
        <f>(((I1618/60)/60)/24)+DATE(1970,1,1)</f>
        <v>42551.416666666672</v>
      </c>
      <c r="U1618">
        <f xml:space="preserve"> YEAR(S1618)</f>
        <v>2016</v>
      </c>
    </row>
    <row r="1619" spans="1:21" ht="32" x14ac:dyDescent="0.2">
      <c r="A1619">
        <v>2788</v>
      </c>
      <c r="B1619" s="3" t="s">
        <v>2788</v>
      </c>
      <c r="C1619" s="3" t="s">
        <v>6898</v>
      </c>
      <c r="D1619" s="6">
        <v>2000</v>
      </c>
      <c r="E1619" s="6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>
        <f>ROUND(E1619/D1619*100,0)</f>
        <v>103</v>
      </c>
      <c r="P1619" s="8">
        <f>IFERROR(ROUND(E1619/L1619,2),"No donations")</f>
        <v>102.5</v>
      </c>
      <c r="Q1619" s="10" t="s">
        <v>8315</v>
      </c>
      <c r="R1619" t="s">
        <v>8316</v>
      </c>
      <c r="S1619" s="14">
        <f>(((J1619/60)/60)/24)+DATE(1970,1,1)</f>
        <v>42550.701886574068</v>
      </c>
      <c r="T1619" s="14">
        <f>(((I1619/60)/60)/24)+DATE(1970,1,1)</f>
        <v>42580.701886574068</v>
      </c>
      <c r="U1619">
        <f xml:space="preserve"> YEAR(S1619)</f>
        <v>2016</v>
      </c>
    </row>
    <row r="1620" spans="1:21" ht="48" x14ac:dyDescent="0.2">
      <c r="A1620">
        <v>2791</v>
      </c>
      <c r="B1620" s="3" t="s">
        <v>2791</v>
      </c>
      <c r="C1620" s="3" t="s">
        <v>6901</v>
      </c>
      <c r="D1620" s="6">
        <v>2000</v>
      </c>
      <c r="E1620" s="6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>
        <f>ROUND(E1620/D1620*100,0)</f>
        <v>103</v>
      </c>
      <c r="P1620" s="8">
        <f>IFERROR(ROUND(E1620/L1620,2),"No donations")</f>
        <v>73.209999999999994</v>
      </c>
      <c r="Q1620" s="10" t="s">
        <v>8315</v>
      </c>
      <c r="R1620" t="s">
        <v>8316</v>
      </c>
      <c r="S1620" s="14">
        <f>(((J1620/60)/60)/24)+DATE(1970,1,1)</f>
        <v>42591.899988425925</v>
      </c>
      <c r="T1620" s="14">
        <f>(((I1620/60)/60)/24)+DATE(1970,1,1)</f>
        <v>42622.166666666672</v>
      </c>
      <c r="U1620">
        <f xml:space="preserve"> YEAR(S1620)</f>
        <v>2016</v>
      </c>
    </row>
    <row r="1621" spans="1:21" ht="48" x14ac:dyDescent="0.2">
      <c r="A1621">
        <v>2792</v>
      </c>
      <c r="B1621" s="3" t="s">
        <v>2792</v>
      </c>
      <c r="C1621" s="3" t="s">
        <v>6902</v>
      </c>
      <c r="D1621" s="6">
        <v>2000</v>
      </c>
      <c r="E1621" s="6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>
        <f>ROUND(E1621/D1621*100,0)</f>
        <v>108</v>
      </c>
      <c r="P1621" s="8">
        <f>IFERROR(ROUND(E1621/L1621,2),"No donations")</f>
        <v>89.67</v>
      </c>
      <c r="Q1621" s="10" t="s">
        <v>8315</v>
      </c>
      <c r="R1621" t="s">
        <v>8316</v>
      </c>
      <c r="S1621" s="14">
        <f>(((J1621/60)/60)/24)+DATE(1970,1,1)</f>
        <v>42183.231006944443</v>
      </c>
      <c r="T1621" s="14">
        <f>(((I1621/60)/60)/24)+DATE(1970,1,1)</f>
        <v>42228.231006944443</v>
      </c>
      <c r="U1621">
        <f xml:space="preserve"> YEAR(S1621)</f>
        <v>2015</v>
      </c>
    </row>
    <row r="1622" spans="1:21" ht="48" x14ac:dyDescent="0.2">
      <c r="A1622">
        <v>2826</v>
      </c>
      <c r="B1622" s="3" t="s">
        <v>2826</v>
      </c>
      <c r="C1622" s="3" t="s">
        <v>6936</v>
      </c>
      <c r="D1622" s="6">
        <v>2000</v>
      </c>
      <c r="E1622" s="6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>
        <f>ROUND(E1622/D1622*100,0)</f>
        <v>108</v>
      </c>
      <c r="P1622" s="8">
        <f>IFERROR(ROUND(E1622/L1622,2),"No donations")</f>
        <v>113.42</v>
      </c>
      <c r="Q1622" s="10" t="s">
        <v>8315</v>
      </c>
      <c r="R1622" t="s">
        <v>8316</v>
      </c>
      <c r="S1622" s="14">
        <f>(((J1622/60)/60)/24)+DATE(1970,1,1)</f>
        <v>42171.034861111111</v>
      </c>
      <c r="T1622" s="14">
        <f>(((I1622/60)/60)/24)+DATE(1970,1,1)</f>
        <v>42195.291666666672</v>
      </c>
      <c r="U1622">
        <f xml:space="preserve"> YEAR(S1622)</f>
        <v>2015</v>
      </c>
    </row>
    <row r="1623" spans="1:21" ht="48" x14ac:dyDescent="0.2">
      <c r="A1623">
        <v>2827</v>
      </c>
      <c r="B1623" s="3" t="s">
        <v>2827</v>
      </c>
      <c r="C1623" s="3" t="s">
        <v>6937</v>
      </c>
      <c r="D1623" s="6">
        <v>2000</v>
      </c>
      <c r="E1623" s="6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>
        <f>ROUND(E1623/D1623*100,0)</f>
        <v>120</v>
      </c>
      <c r="P1623" s="8">
        <f>IFERROR(ROUND(E1623/L1623,2),"No donations")</f>
        <v>104.57</v>
      </c>
      <c r="Q1623" s="10" t="s">
        <v>8315</v>
      </c>
      <c r="R1623" t="s">
        <v>8316</v>
      </c>
      <c r="S1623" s="14">
        <f>(((J1623/60)/60)/24)+DATE(1970,1,1)</f>
        <v>42494.683634259258</v>
      </c>
      <c r="T1623" s="14">
        <f>(((I1623/60)/60)/24)+DATE(1970,1,1)</f>
        <v>42524.6875</v>
      </c>
      <c r="U1623">
        <f xml:space="preserve"> YEAR(S1623)</f>
        <v>2016</v>
      </c>
    </row>
    <row r="1624" spans="1:21" ht="48" x14ac:dyDescent="0.2">
      <c r="A1624">
        <v>2838</v>
      </c>
      <c r="B1624" s="3" t="s">
        <v>2838</v>
      </c>
      <c r="C1624" s="3" t="s">
        <v>6948</v>
      </c>
      <c r="D1624" s="6">
        <v>2000</v>
      </c>
      <c r="E1624" s="6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>
        <f>ROUND(E1624/D1624*100,0)</f>
        <v>120</v>
      </c>
      <c r="P1624" s="8">
        <f>IFERROR(ROUND(E1624/L1624,2),"No donations")</f>
        <v>44.54</v>
      </c>
      <c r="Q1624" s="10" t="s">
        <v>8315</v>
      </c>
      <c r="R1624" t="s">
        <v>8316</v>
      </c>
      <c r="S1624" s="14">
        <f>(((J1624/60)/60)/24)+DATE(1970,1,1)</f>
        <v>41842.607592592591</v>
      </c>
      <c r="T1624" s="14">
        <f>(((I1624/60)/60)/24)+DATE(1970,1,1)</f>
        <v>41864.916666666664</v>
      </c>
      <c r="U1624">
        <f xml:space="preserve"> YEAR(S1624)</f>
        <v>2014</v>
      </c>
    </row>
    <row r="1625" spans="1:21" ht="32" x14ac:dyDescent="0.2">
      <c r="A1625">
        <v>2972</v>
      </c>
      <c r="B1625" s="3" t="s">
        <v>2972</v>
      </c>
      <c r="C1625" s="3" t="s">
        <v>7082</v>
      </c>
      <c r="D1625" s="6">
        <v>2000</v>
      </c>
      <c r="E1625" s="6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>
        <f>ROUND(E1625/D1625*100,0)</f>
        <v>105</v>
      </c>
      <c r="P1625" s="8">
        <f>IFERROR(ROUND(E1625/L1625,2),"No donations")</f>
        <v>123.94</v>
      </c>
      <c r="Q1625" s="10" t="s">
        <v>8315</v>
      </c>
      <c r="R1625" t="s">
        <v>8316</v>
      </c>
      <c r="S1625" s="14">
        <f>(((J1625/60)/60)/24)+DATE(1970,1,1)</f>
        <v>42694.110185185185</v>
      </c>
      <c r="T1625" s="14">
        <f>(((I1625/60)/60)/24)+DATE(1970,1,1)</f>
        <v>42709.041666666672</v>
      </c>
      <c r="U1625">
        <f xml:space="preserve"> YEAR(S1625)</f>
        <v>2016</v>
      </c>
    </row>
    <row r="1626" spans="1:21" ht="48" x14ac:dyDescent="0.2">
      <c r="A1626">
        <v>3161</v>
      </c>
      <c r="B1626" s="3" t="s">
        <v>3161</v>
      </c>
      <c r="C1626" s="3" t="s">
        <v>7271</v>
      </c>
      <c r="D1626" s="6">
        <v>2000</v>
      </c>
      <c r="E1626" s="6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>
        <f>ROUND(E1626/D1626*100,0)</f>
        <v>105</v>
      </c>
      <c r="P1626" s="8">
        <f>IFERROR(ROUND(E1626/L1626,2),"No donations")</f>
        <v>28.41</v>
      </c>
      <c r="Q1626" s="10" t="s">
        <v>8315</v>
      </c>
      <c r="R1626" t="s">
        <v>8316</v>
      </c>
      <c r="S1626" s="14">
        <f>(((J1626/60)/60)/24)+DATE(1970,1,1)</f>
        <v>41897.536134259259</v>
      </c>
      <c r="T1626" s="14">
        <f>(((I1626/60)/60)/24)+DATE(1970,1,1)</f>
        <v>41927.536134259259</v>
      </c>
      <c r="U1626">
        <f xml:space="preserve"> YEAR(S1626)</f>
        <v>2014</v>
      </c>
    </row>
    <row r="1627" spans="1:21" ht="32" x14ac:dyDescent="0.2">
      <c r="A1627">
        <v>3170</v>
      </c>
      <c r="B1627" s="3" t="s">
        <v>3170</v>
      </c>
      <c r="C1627" s="3" t="s">
        <v>7280</v>
      </c>
      <c r="D1627" s="6">
        <v>2000</v>
      </c>
      <c r="E1627" s="6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>
        <f>ROUND(E1627/D1627*100,0)</f>
        <v>112</v>
      </c>
      <c r="P1627" s="8">
        <f>IFERROR(ROUND(E1627/L1627,2),"No donations")</f>
        <v>31.62</v>
      </c>
      <c r="Q1627" s="10" t="s">
        <v>8315</v>
      </c>
      <c r="R1627" t="s">
        <v>8316</v>
      </c>
      <c r="S1627" s="14">
        <f>(((J1627/60)/60)/24)+DATE(1970,1,1)</f>
        <v>41789.080370370371</v>
      </c>
      <c r="T1627" s="14">
        <f>(((I1627/60)/60)/24)+DATE(1970,1,1)</f>
        <v>41822.166666666664</v>
      </c>
      <c r="U1627">
        <f xml:space="preserve"> YEAR(S1627)</f>
        <v>2014</v>
      </c>
    </row>
    <row r="1628" spans="1:21" ht="48" x14ac:dyDescent="0.2">
      <c r="A1628">
        <v>3172</v>
      </c>
      <c r="B1628" s="3" t="s">
        <v>3172</v>
      </c>
      <c r="C1628" s="3" t="s">
        <v>7282</v>
      </c>
      <c r="D1628" s="6">
        <v>2000</v>
      </c>
      <c r="E1628" s="6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>
        <f>ROUND(E1628/D1628*100,0)</f>
        <v>115</v>
      </c>
      <c r="P1628" s="8">
        <f>IFERROR(ROUND(E1628/L1628,2),"No donations")</f>
        <v>79.31</v>
      </c>
      <c r="Q1628" s="10" t="s">
        <v>8315</v>
      </c>
      <c r="R1628" t="s">
        <v>8316</v>
      </c>
      <c r="S1628" s="14">
        <f>(((J1628/60)/60)/24)+DATE(1970,1,1)</f>
        <v>40923.729953703703</v>
      </c>
      <c r="T1628" s="14">
        <f>(((I1628/60)/60)/24)+DATE(1970,1,1)</f>
        <v>40953.729953703703</v>
      </c>
      <c r="U1628">
        <f xml:space="preserve"> YEAR(S1628)</f>
        <v>2012</v>
      </c>
    </row>
    <row r="1629" spans="1:21" ht="48" x14ac:dyDescent="0.2">
      <c r="A1629">
        <v>3216</v>
      </c>
      <c r="B1629" s="3" t="s">
        <v>3216</v>
      </c>
      <c r="C1629" s="3" t="s">
        <v>7326</v>
      </c>
      <c r="D1629" s="6">
        <v>2000</v>
      </c>
      <c r="E1629" s="6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>
        <f>ROUND(E1629/D1629*100,0)</f>
        <v>100</v>
      </c>
      <c r="P1629" s="8">
        <f>IFERROR(ROUND(E1629/L1629,2),"No donations")</f>
        <v>57.17</v>
      </c>
      <c r="Q1629" s="10" t="s">
        <v>8315</v>
      </c>
      <c r="R1629" t="s">
        <v>8316</v>
      </c>
      <c r="S1629" s="14">
        <f>(((J1629/60)/60)/24)+DATE(1970,1,1)</f>
        <v>42165.462627314817</v>
      </c>
      <c r="T1629" s="14">
        <f>(((I1629/60)/60)/24)+DATE(1970,1,1)</f>
        <v>42196.604166666672</v>
      </c>
      <c r="U1629">
        <f xml:space="preserve"> YEAR(S1629)</f>
        <v>2015</v>
      </c>
    </row>
    <row r="1630" spans="1:21" ht="48" x14ac:dyDescent="0.2">
      <c r="A1630">
        <v>3225</v>
      </c>
      <c r="B1630" s="3" t="s">
        <v>3225</v>
      </c>
      <c r="C1630" s="3" t="s">
        <v>7335</v>
      </c>
      <c r="D1630" s="6">
        <v>2000</v>
      </c>
      <c r="E1630" s="6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>
        <f>ROUND(E1630/D1630*100,0)</f>
        <v>102</v>
      </c>
      <c r="P1630" s="8">
        <f>IFERROR(ROUND(E1630/L1630,2),"No donations")</f>
        <v>52.49</v>
      </c>
      <c r="Q1630" s="10" t="s">
        <v>8315</v>
      </c>
      <c r="R1630" t="s">
        <v>8316</v>
      </c>
      <c r="S1630" s="14">
        <f>(((J1630/60)/60)/24)+DATE(1970,1,1)</f>
        <v>42503.559467592597</v>
      </c>
      <c r="T1630" s="14">
        <f>(((I1630/60)/60)/24)+DATE(1970,1,1)</f>
        <v>42524.875</v>
      </c>
      <c r="U1630">
        <f xml:space="preserve"> YEAR(S1630)</f>
        <v>2016</v>
      </c>
    </row>
    <row r="1631" spans="1:21" ht="48" x14ac:dyDescent="0.2">
      <c r="A1631">
        <v>3257</v>
      </c>
      <c r="B1631" s="3" t="s">
        <v>3257</v>
      </c>
      <c r="C1631" s="3" t="s">
        <v>7367</v>
      </c>
      <c r="D1631" s="6">
        <v>2000</v>
      </c>
      <c r="E1631" s="6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>
        <f>ROUND(E1631/D1631*100,0)</f>
        <v>106</v>
      </c>
      <c r="P1631" s="8">
        <f>IFERROR(ROUND(E1631/L1631,2),"No donations")</f>
        <v>51.85</v>
      </c>
      <c r="Q1631" s="10" t="s">
        <v>8315</v>
      </c>
      <c r="R1631" t="s">
        <v>8316</v>
      </c>
      <c r="S1631" s="14">
        <f>(((J1631/60)/60)/24)+DATE(1970,1,1)</f>
        <v>42758.559629629628</v>
      </c>
      <c r="T1631" s="14">
        <f>(((I1631/60)/60)/24)+DATE(1970,1,1)</f>
        <v>42788.559629629628</v>
      </c>
      <c r="U1631">
        <f xml:space="preserve"> YEAR(S1631)</f>
        <v>2017</v>
      </c>
    </row>
    <row r="1632" spans="1:21" ht="48" x14ac:dyDescent="0.2">
      <c r="A1632">
        <v>3268</v>
      </c>
      <c r="B1632" s="3" t="s">
        <v>3268</v>
      </c>
      <c r="C1632" s="3" t="s">
        <v>7378</v>
      </c>
      <c r="D1632" s="6">
        <v>2000</v>
      </c>
      <c r="E1632" s="6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>
        <f>ROUND(E1632/D1632*100,0)</f>
        <v>128</v>
      </c>
      <c r="P1632" s="8">
        <f>IFERROR(ROUND(E1632/L1632,2),"No donations")</f>
        <v>60.95</v>
      </c>
      <c r="Q1632" s="10" t="s">
        <v>8315</v>
      </c>
      <c r="R1632" t="s">
        <v>8316</v>
      </c>
      <c r="S1632" s="14">
        <f>(((J1632/60)/60)/24)+DATE(1970,1,1)</f>
        <v>42590.90425925926</v>
      </c>
      <c r="T1632" s="14">
        <f>(((I1632/60)/60)/24)+DATE(1970,1,1)</f>
        <v>42606.90425925926</v>
      </c>
      <c r="U1632">
        <f xml:space="preserve"> YEAR(S1632)</f>
        <v>2016</v>
      </c>
    </row>
    <row r="1633" spans="1:21" ht="48" x14ac:dyDescent="0.2">
      <c r="A1633">
        <v>3280</v>
      </c>
      <c r="B1633" s="3" t="s">
        <v>3280</v>
      </c>
      <c r="C1633" s="3" t="s">
        <v>7390</v>
      </c>
      <c r="D1633" s="6">
        <v>2000</v>
      </c>
      <c r="E1633" s="6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>
        <f>ROUND(E1633/D1633*100,0)</f>
        <v>103</v>
      </c>
      <c r="P1633" s="8">
        <f>IFERROR(ROUND(E1633/L1633,2),"No donations")</f>
        <v>68.67</v>
      </c>
      <c r="Q1633" s="10" t="s">
        <v>8315</v>
      </c>
      <c r="R1633" t="s">
        <v>8316</v>
      </c>
      <c r="S1633" s="14">
        <f>(((J1633/60)/60)/24)+DATE(1970,1,1)</f>
        <v>42121.756921296299</v>
      </c>
      <c r="T1633" s="14">
        <f>(((I1633/60)/60)/24)+DATE(1970,1,1)</f>
        <v>42156.208333333328</v>
      </c>
      <c r="U1633">
        <f xml:space="preserve"> YEAR(S1633)</f>
        <v>2015</v>
      </c>
    </row>
    <row r="1634" spans="1:21" ht="80" x14ac:dyDescent="0.2">
      <c r="A1634">
        <v>3290</v>
      </c>
      <c r="B1634" s="3" t="s">
        <v>3290</v>
      </c>
      <c r="C1634" s="3" t="s">
        <v>7400</v>
      </c>
      <c r="D1634" s="6">
        <v>2000</v>
      </c>
      <c r="E1634" s="6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121</v>
      </c>
      <c r="P1634" s="8">
        <f>IFERROR(ROUND(E1634/L1634,2),"No donations")</f>
        <v>33.67</v>
      </c>
      <c r="Q1634" s="10" t="s">
        <v>8315</v>
      </c>
      <c r="R1634" t="s">
        <v>8316</v>
      </c>
      <c r="S1634" s="14">
        <f>(((J1634/60)/60)/24)+DATE(1970,1,1)</f>
        <v>42775.51494212963</v>
      </c>
      <c r="T1634" s="14">
        <f>(((I1634/60)/60)/24)+DATE(1970,1,1)</f>
        <v>42805.51494212963</v>
      </c>
      <c r="U1634">
        <f xml:space="preserve"> YEAR(S1634)</f>
        <v>2017</v>
      </c>
    </row>
    <row r="1635" spans="1:21" ht="48" x14ac:dyDescent="0.2">
      <c r="A1635">
        <v>3313</v>
      </c>
      <c r="B1635" s="3" t="s">
        <v>3313</v>
      </c>
      <c r="C1635" s="3" t="s">
        <v>7423</v>
      </c>
      <c r="D1635" s="6">
        <v>2000</v>
      </c>
      <c r="E1635" s="6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>
        <f>ROUND(E1635/D1635*100,0)</f>
        <v>116</v>
      </c>
      <c r="P1635" s="8">
        <f>IFERROR(ROUND(E1635/L1635,2),"No donations")</f>
        <v>80.03</v>
      </c>
      <c r="Q1635" s="10" t="s">
        <v>8315</v>
      </c>
      <c r="R1635" t="s">
        <v>8316</v>
      </c>
      <c r="S1635" s="14">
        <f>(((J1635/60)/60)/24)+DATE(1970,1,1)</f>
        <v>42382.244409722218</v>
      </c>
      <c r="T1635" s="14">
        <f>(((I1635/60)/60)/24)+DATE(1970,1,1)</f>
        <v>42396.041666666672</v>
      </c>
      <c r="U1635">
        <f xml:space="preserve"> YEAR(S1635)</f>
        <v>2016</v>
      </c>
    </row>
    <row r="1636" spans="1:21" ht="32" x14ac:dyDescent="0.2">
      <c r="A1636">
        <v>3318</v>
      </c>
      <c r="B1636" s="3" t="s">
        <v>3318</v>
      </c>
      <c r="C1636" s="3" t="s">
        <v>7428</v>
      </c>
      <c r="D1636" s="6">
        <v>2000</v>
      </c>
      <c r="E1636" s="6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>
        <f>ROUND(E1636/D1636*100,0)</f>
        <v>126</v>
      </c>
      <c r="P1636" s="8">
        <f>IFERROR(ROUND(E1636/L1636,2),"No donations")</f>
        <v>78.5</v>
      </c>
      <c r="Q1636" s="10" t="s">
        <v>8315</v>
      </c>
      <c r="R1636" t="s">
        <v>8316</v>
      </c>
      <c r="S1636" s="14">
        <f>(((J1636/60)/60)/24)+DATE(1970,1,1)</f>
        <v>42431.302002314813</v>
      </c>
      <c r="T1636" s="14">
        <f>(((I1636/60)/60)/24)+DATE(1970,1,1)</f>
        <v>42471.104166666672</v>
      </c>
      <c r="U1636">
        <f xml:space="preserve"> YEAR(S1636)</f>
        <v>2016</v>
      </c>
    </row>
    <row r="1637" spans="1:21" ht="48" x14ac:dyDescent="0.2">
      <c r="A1637">
        <v>3347</v>
      </c>
      <c r="B1637" s="3" t="s">
        <v>3347</v>
      </c>
      <c r="C1637" s="3" t="s">
        <v>7457</v>
      </c>
      <c r="D1637" s="6">
        <v>2000</v>
      </c>
      <c r="E1637" s="6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>ROUND(E1637/D1637*100,0)</f>
        <v>119</v>
      </c>
      <c r="P1637" s="8">
        <f>IFERROR(ROUND(E1637/L1637,2),"No donations")</f>
        <v>108.59</v>
      </c>
      <c r="Q1637" s="10" t="s">
        <v>8315</v>
      </c>
      <c r="R1637" t="s">
        <v>8316</v>
      </c>
      <c r="S1637" s="14">
        <f>(((J1637/60)/60)/24)+DATE(1970,1,1)</f>
        <v>42484.551550925928</v>
      </c>
      <c r="T1637" s="14">
        <f>(((I1637/60)/60)/24)+DATE(1970,1,1)</f>
        <v>42498.875</v>
      </c>
      <c r="U1637">
        <f xml:space="preserve"> YEAR(S1637)</f>
        <v>2016</v>
      </c>
    </row>
    <row r="1638" spans="1:21" ht="48" x14ac:dyDescent="0.2">
      <c r="A1638">
        <v>3357</v>
      </c>
      <c r="B1638" s="3" t="s">
        <v>3356</v>
      </c>
      <c r="C1638" s="3" t="s">
        <v>7467</v>
      </c>
      <c r="D1638" s="6">
        <v>2000</v>
      </c>
      <c r="E1638" s="6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>
        <f>ROUND(E1638/D1638*100,0)</f>
        <v>101</v>
      </c>
      <c r="P1638" s="8">
        <f>IFERROR(ROUND(E1638/L1638,2),"No donations")</f>
        <v>96.19</v>
      </c>
      <c r="Q1638" s="10" t="s">
        <v>8315</v>
      </c>
      <c r="R1638" t="s">
        <v>8316</v>
      </c>
      <c r="S1638" s="14">
        <f>(((J1638/60)/60)/24)+DATE(1970,1,1)</f>
        <v>41822.417939814812</v>
      </c>
      <c r="T1638" s="14">
        <f>(((I1638/60)/60)/24)+DATE(1970,1,1)</f>
        <v>41852.417939814812</v>
      </c>
      <c r="U1638">
        <f xml:space="preserve"> YEAR(S1638)</f>
        <v>2014</v>
      </c>
    </row>
    <row r="1639" spans="1:21" ht="48" x14ac:dyDescent="0.2">
      <c r="A1639">
        <v>3373</v>
      </c>
      <c r="B1639" s="3" t="s">
        <v>3372</v>
      </c>
      <c r="C1639" s="3" t="s">
        <v>7483</v>
      </c>
      <c r="D1639" s="6">
        <v>2000</v>
      </c>
      <c r="E1639" s="6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>
        <f>ROUND(E1639/D1639*100,0)</f>
        <v>100</v>
      </c>
      <c r="P1639" s="8">
        <f>IFERROR(ROUND(E1639/L1639,2),"No donations")</f>
        <v>66.83</v>
      </c>
      <c r="Q1639" s="10" t="s">
        <v>8315</v>
      </c>
      <c r="R1639" t="s">
        <v>8316</v>
      </c>
      <c r="S1639" s="14">
        <f>(((J1639/60)/60)/24)+DATE(1970,1,1)</f>
        <v>42179.854629629626</v>
      </c>
      <c r="T1639" s="14">
        <f>(((I1639/60)/60)/24)+DATE(1970,1,1)</f>
        <v>42203.666666666672</v>
      </c>
      <c r="U1639">
        <f xml:space="preserve"> YEAR(S1639)</f>
        <v>2015</v>
      </c>
    </row>
    <row r="1640" spans="1:21" ht="48" x14ac:dyDescent="0.2">
      <c r="A1640">
        <v>3379</v>
      </c>
      <c r="B1640" s="3" t="s">
        <v>3378</v>
      </c>
      <c r="C1640" s="3" t="s">
        <v>7489</v>
      </c>
      <c r="D1640" s="6">
        <v>2000</v>
      </c>
      <c r="E1640" s="6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>
        <f>ROUND(E1640/D1640*100,0)</f>
        <v>104</v>
      </c>
      <c r="P1640" s="8">
        <f>IFERROR(ROUND(E1640/L1640,2),"No donations")</f>
        <v>54.55</v>
      </c>
      <c r="Q1640" s="10" t="s">
        <v>8315</v>
      </c>
      <c r="R1640" t="s">
        <v>8316</v>
      </c>
      <c r="S1640" s="14">
        <f>(((J1640/60)/60)/24)+DATE(1970,1,1)</f>
        <v>42225.513888888891</v>
      </c>
      <c r="T1640" s="14">
        <f>(((I1640/60)/60)/24)+DATE(1970,1,1)</f>
        <v>42242.958333333328</v>
      </c>
      <c r="U1640">
        <f xml:space="preserve"> YEAR(S1640)</f>
        <v>2015</v>
      </c>
    </row>
    <row r="1641" spans="1:21" ht="48" x14ac:dyDescent="0.2">
      <c r="A1641">
        <v>3385</v>
      </c>
      <c r="B1641" s="3" t="s">
        <v>3384</v>
      </c>
      <c r="C1641" s="3" t="s">
        <v>7495</v>
      </c>
      <c r="D1641" s="6">
        <v>2000</v>
      </c>
      <c r="E1641" s="6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>
        <f>ROUND(E1641/D1641*100,0)</f>
        <v>100</v>
      </c>
      <c r="P1641" s="8">
        <f>IFERROR(ROUND(E1641/L1641,2),"No donations")</f>
        <v>133.33000000000001</v>
      </c>
      <c r="Q1641" s="10" t="s">
        <v>8315</v>
      </c>
      <c r="R1641" t="s">
        <v>8316</v>
      </c>
      <c r="S1641" s="14">
        <f>(((J1641/60)/60)/24)+DATE(1970,1,1)</f>
        <v>41953.8675</v>
      </c>
      <c r="T1641" s="14">
        <f>(((I1641/60)/60)/24)+DATE(1970,1,1)</f>
        <v>41983.8675</v>
      </c>
      <c r="U1641">
        <f xml:space="preserve"> YEAR(S1641)</f>
        <v>2014</v>
      </c>
    </row>
    <row r="1642" spans="1:21" ht="48" x14ac:dyDescent="0.2">
      <c r="A1642">
        <v>3386</v>
      </c>
      <c r="B1642" s="3" t="s">
        <v>3385</v>
      </c>
      <c r="C1642" s="3" t="s">
        <v>7496</v>
      </c>
      <c r="D1642" s="6">
        <v>2000</v>
      </c>
      <c r="E1642" s="6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>
        <f>ROUND(E1642/D1642*100,0)</f>
        <v>105</v>
      </c>
      <c r="P1642" s="8">
        <f>IFERROR(ROUND(E1642/L1642,2),"No donations")</f>
        <v>51.22</v>
      </c>
      <c r="Q1642" s="10" t="s">
        <v>8315</v>
      </c>
      <c r="R1642" t="s">
        <v>8316</v>
      </c>
      <c r="S1642" s="14">
        <f>(((J1642/60)/60)/24)+DATE(1970,1,1)</f>
        <v>41946.644745370373</v>
      </c>
      <c r="T1642" s="14">
        <f>(((I1642/60)/60)/24)+DATE(1970,1,1)</f>
        <v>41976.644745370373</v>
      </c>
      <c r="U1642">
        <f xml:space="preserve"> YEAR(S1642)</f>
        <v>2014</v>
      </c>
    </row>
    <row r="1643" spans="1:21" ht="48" x14ac:dyDescent="0.2">
      <c r="A1643">
        <v>3403</v>
      </c>
      <c r="B1643" s="3" t="s">
        <v>3402</v>
      </c>
      <c r="C1643" s="3" t="s">
        <v>7513</v>
      </c>
      <c r="D1643" s="6">
        <v>2000</v>
      </c>
      <c r="E1643" s="6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>
        <f>ROUND(E1643/D1643*100,0)</f>
        <v>100</v>
      </c>
      <c r="P1643" s="8">
        <f>IFERROR(ROUND(E1643/L1643,2),"No donations")</f>
        <v>117.65</v>
      </c>
      <c r="Q1643" s="10" t="s">
        <v>8315</v>
      </c>
      <c r="R1643" t="s">
        <v>8316</v>
      </c>
      <c r="S1643" s="14">
        <f>(((J1643/60)/60)/24)+DATE(1970,1,1)</f>
        <v>42150.462083333332</v>
      </c>
      <c r="T1643" s="14">
        <f>(((I1643/60)/60)/24)+DATE(1970,1,1)</f>
        <v>42180.462083333332</v>
      </c>
      <c r="U1643">
        <f xml:space="preserve"> YEAR(S1643)</f>
        <v>2015</v>
      </c>
    </row>
    <row r="1644" spans="1:21" ht="64" x14ac:dyDescent="0.2">
      <c r="A1644">
        <v>3407</v>
      </c>
      <c r="B1644" s="3" t="s">
        <v>3406</v>
      </c>
      <c r="C1644" s="3" t="s">
        <v>7517</v>
      </c>
      <c r="D1644" s="6">
        <v>2000</v>
      </c>
      <c r="E1644" s="6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>
        <f>ROUND(E1644/D1644*100,0)</f>
        <v>107</v>
      </c>
      <c r="P1644" s="8">
        <f>IFERROR(ROUND(E1644/L1644,2),"No donations")</f>
        <v>31.97</v>
      </c>
      <c r="Q1644" s="10" t="s">
        <v>8315</v>
      </c>
      <c r="R1644" t="s">
        <v>8316</v>
      </c>
      <c r="S1644" s="14">
        <f>(((J1644/60)/60)/24)+DATE(1970,1,1)</f>
        <v>41796.422326388885</v>
      </c>
      <c r="T1644" s="14">
        <f>(((I1644/60)/60)/24)+DATE(1970,1,1)</f>
        <v>41826.422326388885</v>
      </c>
      <c r="U1644">
        <f xml:space="preserve"> YEAR(S1644)</f>
        <v>2014</v>
      </c>
    </row>
    <row r="1645" spans="1:21" ht="48" x14ac:dyDescent="0.2">
      <c r="A1645">
        <v>3428</v>
      </c>
      <c r="B1645" s="3" t="s">
        <v>3427</v>
      </c>
      <c r="C1645" s="3" t="s">
        <v>7538</v>
      </c>
      <c r="D1645" s="6">
        <v>2000</v>
      </c>
      <c r="E1645" s="6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>
        <f>ROUND(E1645/D1645*100,0)</f>
        <v>103</v>
      </c>
      <c r="P1645" s="8">
        <f>IFERROR(ROUND(E1645/L1645,2),"No donations")</f>
        <v>40.29</v>
      </c>
      <c r="Q1645" s="10" t="s">
        <v>8315</v>
      </c>
      <c r="R1645" t="s">
        <v>8316</v>
      </c>
      <c r="S1645" s="14">
        <f>(((J1645/60)/60)/24)+DATE(1970,1,1)</f>
        <v>42038.720451388886</v>
      </c>
      <c r="T1645" s="14">
        <f>(((I1645/60)/60)/24)+DATE(1970,1,1)</f>
        <v>42063.708333333328</v>
      </c>
      <c r="U1645">
        <f xml:space="preserve"> YEAR(S1645)</f>
        <v>2015</v>
      </c>
    </row>
    <row r="1646" spans="1:21" ht="48" x14ac:dyDescent="0.2">
      <c r="A1646">
        <v>3430</v>
      </c>
      <c r="B1646" s="3" t="s">
        <v>3429</v>
      </c>
      <c r="C1646" s="3" t="s">
        <v>7540</v>
      </c>
      <c r="D1646" s="6">
        <v>2000</v>
      </c>
      <c r="E1646" s="6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>
        <f>ROUND(E1646/D1646*100,0)</f>
        <v>109</v>
      </c>
      <c r="P1646" s="8">
        <f>IFERROR(ROUND(E1646/L1646,2),"No donations")</f>
        <v>30.15</v>
      </c>
      <c r="Q1646" s="10" t="s">
        <v>8315</v>
      </c>
      <c r="R1646" t="s">
        <v>8316</v>
      </c>
      <c r="S1646" s="14">
        <f>(((J1646/60)/60)/24)+DATE(1970,1,1)</f>
        <v>41820.945613425924</v>
      </c>
      <c r="T1646" s="14">
        <f>(((I1646/60)/60)/24)+DATE(1970,1,1)</f>
        <v>41850.945613425924</v>
      </c>
      <c r="U1646">
        <f xml:space="preserve"> YEAR(S1646)</f>
        <v>2014</v>
      </c>
    </row>
    <row r="1647" spans="1:21" ht="48" x14ac:dyDescent="0.2">
      <c r="A1647">
        <v>3431</v>
      </c>
      <c r="B1647" s="3" t="s">
        <v>3430</v>
      </c>
      <c r="C1647" s="3" t="s">
        <v>7541</v>
      </c>
      <c r="D1647" s="6">
        <v>2000</v>
      </c>
      <c r="E1647" s="6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>
        <f>ROUND(E1647/D1647*100,0)</f>
        <v>100</v>
      </c>
      <c r="P1647" s="8">
        <f>IFERROR(ROUND(E1647/L1647,2),"No donations")</f>
        <v>95.24</v>
      </c>
      <c r="Q1647" s="10" t="s">
        <v>8315</v>
      </c>
      <c r="R1647" t="s">
        <v>8316</v>
      </c>
      <c r="S1647" s="14">
        <f>(((J1647/60)/60)/24)+DATE(1970,1,1)</f>
        <v>41839.730937500004</v>
      </c>
      <c r="T1647" s="14">
        <f>(((I1647/60)/60)/24)+DATE(1970,1,1)</f>
        <v>41869.730937500004</v>
      </c>
      <c r="U1647">
        <f xml:space="preserve"> YEAR(S1647)</f>
        <v>2014</v>
      </c>
    </row>
    <row r="1648" spans="1:21" ht="48" x14ac:dyDescent="0.2">
      <c r="A1648">
        <v>3432</v>
      </c>
      <c r="B1648" s="3" t="s">
        <v>3431</v>
      </c>
      <c r="C1648" s="3" t="s">
        <v>7542</v>
      </c>
      <c r="D1648" s="6">
        <v>2000</v>
      </c>
      <c r="E1648" s="6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>
        <f>ROUND(E1648/D1648*100,0)</f>
        <v>110</v>
      </c>
      <c r="P1648" s="8">
        <f>IFERROR(ROUND(E1648/L1648,2),"No donations")</f>
        <v>52.21</v>
      </c>
      <c r="Q1648" s="10" t="s">
        <v>8315</v>
      </c>
      <c r="R1648" t="s">
        <v>8316</v>
      </c>
      <c r="S1648" s="14">
        <f>(((J1648/60)/60)/24)+DATE(1970,1,1)</f>
        <v>42380.581180555557</v>
      </c>
      <c r="T1648" s="14">
        <f>(((I1648/60)/60)/24)+DATE(1970,1,1)</f>
        <v>42405.916666666672</v>
      </c>
      <c r="U1648">
        <f xml:space="preserve"> YEAR(S1648)</f>
        <v>2016</v>
      </c>
    </row>
    <row r="1649" spans="1:21" ht="48" x14ac:dyDescent="0.2">
      <c r="A1649">
        <v>3445</v>
      </c>
      <c r="B1649" s="3" t="s">
        <v>3444</v>
      </c>
      <c r="C1649" s="3" t="s">
        <v>7555</v>
      </c>
      <c r="D1649" s="6">
        <v>2000</v>
      </c>
      <c r="E1649" s="6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>
        <f>ROUND(E1649/D1649*100,0)</f>
        <v>100</v>
      </c>
      <c r="P1649" s="8">
        <f>IFERROR(ROUND(E1649/L1649,2),"No donations")</f>
        <v>64.52</v>
      </c>
      <c r="Q1649" s="10" t="s">
        <v>8315</v>
      </c>
      <c r="R1649" t="s">
        <v>8316</v>
      </c>
      <c r="S1649" s="14">
        <f>(((J1649/60)/60)/24)+DATE(1970,1,1)</f>
        <v>42272.530509259261</v>
      </c>
      <c r="T1649" s="14">
        <f>(((I1649/60)/60)/24)+DATE(1970,1,1)</f>
        <v>42300.530509259261</v>
      </c>
      <c r="U1649">
        <f xml:space="preserve"> YEAR(S1649)</f>
        <v>2015</v>
      </c>
    </row>
    <row r="1650" spans="1:21" ht="32" x14ac:dyDescent="0.2">
      <c r="A1650">
        <v>3457</v>
      </c>
      <c r="B1650" s="3" t="s">
        <v>3456</v>
      </c>
      <c r="C1650" s="3" t="s">
        <v>7567</v>
      </c>
      <c r="D1650" s="6">
        <v>2000</v>
      </c>
      <c r="E1650" s="6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>
        <f>ROUND(E1650/D1650*100,0)</f>
        <v>140</v>
      </c>
      <c r="P1650" s="8">
        <f>IFERROR(ROUND(E1650/L1650,2),"No donations")</f>
        <v>50.98</v>
      </c>
      <c r="Q1650" s="10" t="s">
        <v>8315</v>
      </c>
      <c r="R1650" t="s">
        <v>8316</v>
      </c>
      <c r="S1650" s="14">
        <f>(((J1650/60)/60)/24)+DATE(1970,1,1)</f>
        <v>42016.706678240742</v>
      </c>
      <c r="T1650" s="14">
        <f>(((I1650/60)/60)/24)+DATE(1970,1,1)</f>
        <v>42047.249305555553</v>
      </c>
      <c r="U1650">
        <f xml:space="preserve"> YEAR(S1650)</f>
        <v>2015</v>
      </c>
    </row>
    <row r="1651" spans="1:21" ht="48" x14ac:dyDescent="0.2">
      <c r="A1651">
        <v>3465</v>
      </c>
      <c r="B1651" s="3" t="s">
        <v>3464</v>
      </c>
      <c r="C1651" s="3" t="s">
        <v>7575</v>
      </c>
      <c r="D1651" s="6">
        <v>2000</v>
      </c>
      <c r="E1651" s="6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>
        <f>ROUND(E1651/D1651*100,0)</f>
        <v>103</v>
      </c>
      <c r="P1651" s="8">
        <f>IFERROR(ROUND(E1651/L1651,2),"No donations")</f>
        <v>57.22</v>
      </c>
      <c r="Q1651" s="10" t="s">
        <v>8315</v>
      </c>
      <c r="R1651" t="s">
        <v>8316</v>
      </c>
      <c r="S1651" s="14">
        <f>(((J1651/60)/60)/24)+DATE(1970,1,1)</f>
        <v>42200.625833333332</v>
      </c>
      <c r="T1651" s="14">
        <f>(((I1651/60)/60)/24)+DATE(1970,1,1)</f>
        <v>42225.666666666672</v>
      </c>
      <c r="U1651">
        <f xml:space="preserve"> YEAR(S1651)</f>
        <v>2015</v>
      </c>
    </row>
    <row r="1652" spans="1:21" ht="48" x14ac:dyDescent="0.2">
      <c r="A1652">
        <v>3472</v>
      </c>
      <c r="B1652" s="3" t="s">
        <v>3471</v>
      </c>
      <c r="C1652" s="3" t="s">
        <v>7582</v>
      </c>
      <c r="D1652" s="6">
        <v>2000</v>
      </c>
      <c r="E1652" s="6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>
        <f>ROUND(E1652/D1652*100,0)</f>
        <v>102</v>
      </c>
      <c r="P1652" s="8">
        <f>IFERROR(ROUND(E1652/L1652,2),"No donations")</f>
        <v>88.74</v>
      </c>
      <c r="Q1652" s="10" t="s">
        <v>8315</v>
      </c>
      <c r="R1652" t="s">
        <v>8316</v>
      </c>
      <c r="S1652" s="14">
        <f>(((J1652/60)/60)/24)+DATE(1970,1,1)</f>
        <v>41928.170497685183</v>
      </c>
      <c r="T1652" s="14">
        <f>(((I1652/60)/60)/24)+DATE(1970,1,1)</f>
        <v>41949.249305555553</v>
      </c>
      <c r="U1652">
        <f xml:space="preserve"> YEAR(S1652)</f>
        <v>2014</v>
      </c>
    </row>
    <row r="1653" spans="1:21" ht="48" x14ac:dyDescent="0.2">
      <c r="A1653">
        <v>3474</v>
      </c>
      <c r="B1653" s="3" t="s">
        <v>3473</v>
      </c>
      <c r="C1653" s="3" t="s">
        <v>7584</v>
      </c>
      <c r="D1653" s="6">
        <v>2000</v>
      </c>
      <c r="E1653" s="6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>
        <f>ROUND(E1653/D1653*100,0)</f>
        <v>101</v>
      </c>
      <c r="P1653" s="8">
        <f>IFERROR(ROUND(E1653/L1653,2),"No donations")</f>
        <v>51.79</v>
      </c>
      <c r="Q1653" s="10" t="s">
        <v>8315</v>
      </c>
      <c r="R1653" t="s">
        <v>8316</v>
      </c>
      <c r="S1653" s="14">
        <f>(((J1653/60)/60)/24)+DATE(1970,1,1)</f>
        <v>42541.501516203702</v>
      </c>
      <c r="T1653" s="14">
        <f>(((I1653/60)/60)/24)+DATE(1970,1,1)</f>
        <v>42571.501516203702</v>
      </c>
      <c r="U1653">
        <f xml:space="preserve"> YEAR(S1653)</f>
        <v>2016</v>
      </c>
    </row>
    <row r="1654" spans="1:21" ht="48" x14ac:dyDescent="0.2">
      <c r="A1654">
        <v>3478</v>
      </c>
      <c r="B1654" s="3" t="s">
        <v>3477</v>
      </c>
      <c r="C1654" s="3" t="s">
        <v>7588</v>
      </c>
      <c r="D1654" s="6">
        <v>2000</v>
      </c>
      <c r="E1654" s="6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>
        <f>ROUND(E1654/D1654*100,0)</f>
        <v>113</v>
      </c>
      <c r="P1654" s="8">
        <f>IFERROR(ROUND(E1654/L1654,2),"No donations")</f>
        <v>39.6</v>
      </c>
      <c r="Q1654" s="10" t="s">
        <v>8315</v>
      </c>
      <c r="R1654" t="s">
        <v>8316</v>
      </c>
      <c r="S1654" s="14">
        <f>(((J1654/60)/60)/24)+DATE(1970,1,1)</f>
        <v>42053.916921296302</v>
      </c>
      <c r="T1654" s="14">
        <f>(((I1654/60)/60)/24)+DATE(1970,1,1)</f>
        <v>42079.875</v>
      </c>
      <c r="U1654">
        <f xml:space="preserve"> YEAR(S1654)</f>
        <v>2015</v>
      </c>
    </row>
    <row r="1655" spans="1:21" ht="48" x14ac:dyDescent="0.2">
      <c r="A1655">
        <v>3487</v>
      </c>
      <c r="B1655" s="3" t="s">
        <v>3486</v>
      </c>
      <c r="C1655" s="3" t="s">
        <v>7597</v>
      </c>
      <c r="D1655" s="6">
        <v>2000</v>
      </c>
      <c r="E1655" s="6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>
        <f>ROUND(E1655/D1655*100,0)</f>
        <v>128</v>
      </c>
      <c r="P1655" s="8">
        <f>IFERROR(ROUND(E1655/L1655,2),"No donations")</f>
        <v>38.71</v>
      </c>
      <c r="Q1655" s="10" t="s">
        <v>8315</v>
      </c>
      <c r="R1655" t="s">
        <v>8316</v>
      </c>
      <c r="S1655" s="14">
        <f>(((J1655/60)/60)/24)+DATE(1970,1,1)</f>
        <v>42149.940416666665</v>
      </c>
      <c r="T1655" s="14">
        <f>(((I1655/60)/60)/24)+DATE(1970,1,1)</f>
        <v>42179.940416666665</v>
      </c>
      <c r="U1655">
        <f xml:space="preserve"> YEAR(S1655)</f>
        <v>2015</v>
      </c>
    </row>
    <row r="1656" spans="1:21" ht="48" x14ac:dyDescent="0.2">
      <c r="A1656">
        <v>3499</v>
      </c>
      <c r="B1656" s="3" t="s">
        <v>3498</v>
      </c>
      <c r="C1656" s="3" t="s">
        <v>7609</v>
      </c>
      <c r="D1656" s="6">
        <v>2000</v>
      </c>
      <c r="E1656" s="6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>
        <f>ROUND(E1656/D1656*100,0)</f>
        <v>106</v>
      </c>
      <c r="P1656" s="8">
        <f>IFERROR(ROUND(E1656/L1656,2),"No donations")</f>
        <v>60.29</v>
      </c>
      <c r="Q1656" s="10" t="s">
        <v>8315</v>
      </c>
      <c r="R1656" t="s">
        <v>8316</v>
      </c>
      <c r="S1656" s="14">
        <f>(((J1656/60)/60)/24)+DATE(1970,1,1)</f>
        <v>42132.036168981482</v>
      </c>
      <c r="T1656" s="14">
        <f>(((I1656/60)/60)/24)+DATE(1970,1,1)</f>
        <v>42186.290972222225</v>
      </c>
      <c r="U1656">
        <f xml:space="preserve"> YEAR(S1656)</f>
        <v>2015</v>
      </c>
    </row>
    <row r="1657" spans="1:21" ht="48" x14ac:dyDescent="0.2">
      <c r="A1657">
        <v>3519</v>
      </c>
      <c r="B1657" s="3" t="s">
        <v>3518</v>
      </c>
      <c r="C1657" s="3" t="s">
        <v>7629</v>
      </c>
      <c r="D1657" s="6">
        <v>2000</v>
      </c>
      <c r="E1657" s="6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>
        <f>ROUND(E1657/D1657*100,0)</f>
        <v>101</v>
      </c>
      <c r="P1657" s="8">
        <f>IFERROR(ROUND(E1657/L1657,2),"No donations")</f>
        <v>72.39</v>
      </c>
      <c r="Q1657" s="10" t="s">
        <v>8315</v>
      </c>
      <c r="R1657" t="s">
        <v>8316</v>
      </c>
      <c r="S1657" s="14">
        <f>(((J1657/60)/60)/24)+DATE(1970,1,1)</f>
        <v>42037.598958333328</v>
      </c>
      <c r="T1657" s="14">
        <f>(((I1657/60)/60)/24)+DATE(1970,1,1)</f>
        <v>42067.598958333328</v>
      </c>
      <c r="U1657">
        <f xml:space="preserve"> YEAR(S1657)</f>
        <v>2015</v>
      </c>
    </row>
    <row r="1658" spans="1:21" ht="32" x14ac:dyDescent="0.2">
      <c r="A1658">
        <v>3520</v>
      </c>
      <c r="B1658" s="3" t="s">
        <v>3519</v>
      </c>
      <c r="C1658" s="3" t="s">
        <v>7630</v>
      </c>
      <c r="D1658" s="6">
        <v>2000</v>
      </c>
      <c r="E1658" s="6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>
        <f>ROUND(E1658/D1658*100,0)</f>
        <v>101</v>
      </c>
      <c r="P1658" s="8">
        <f>IFERROR(ROUND(E1658/L1658,2),"No donations")</f>
        <v>95.95</v>
      </c>
      <c r="Q1658" s="10" t="s">
        <v>8315</v>
      </c>
      <c r="R1658" t="s">
        <v>8316</v>
      </c>
      <c r="S1658" s="14">
        <f>(((J1658/60)/60)/24)+DATE(1970,1,1)</f>
        <v>42227.824212962965</v>
      </c>
      <c r="T1658" s="14">
        <f>(((I1658/60)/60)/24)+DATE(1970,1,1)</f>
        <v>42253.57430555555</v>
      </c>
      <c r="U1658">
        <f xml:space="preserve"> YEAR(S1658)</f>
        <v>2015</v>
      </c>
    </row>
    <row r="1659" spans="1:21" ht="48" x14ac:dyDescent="0.2">
      <c r="A1659">
        <v>3535</v>
      </c>
      <c r="B1659" s="3" t="s">
        <v>3534</v>
      </c>
      <c r="C1659" s="3" t="s">
        <v>7645</v>
      </c>
      <c r="D1659" s="6">
        <v>2000</v>
      </c>
      <c r="E1659" s="6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>
        <f>ROUND(E1659/D1659*100,0)</f>
        <v>103</v>
      </c>
      <c r="P1659" s="8">
        <f>IFERROR(ROUND(E1659/L1659,2),"No donations")</f>
        <v>44.85</v>
      </c>
      <c r="Q1659" s="10" t="s">
        <v>8315</v>
      </c>
      <c r="R1659" t="s">
        <v>8316</v>
      </c>
      <c r="S1659" s="14">
        <f>(((J1659/60)/60)/24)+DATE(1970,1,1)</f>
        <v>42248.640162037031</v>
      </c>
      <c r="T1659" s="14">
        <f>(((I1659/60)/60)/24)+DATE(1970,1,1)</f>
        <v>42279.75</v>
      </c>
      <c r="U1659">
        <f xml:space="preserve"> YEAR(S1659)</f>
        <v>2015</v>
      </c>
    </row>
    <row r="1660" spans="1:21" ht="48" x14ac:dyDescent="0.2">
      <c r="A1660">
        <v>3538</v>
      </c>
      <c r="B1660" s="3" t="s">
        <v>3537</v>
      </c>
      <c r="C1660" s="3" t="s">
        <v>7648</v>
      </c>
      <c r="D1660" s="6">
        <v>2000</v>
      </c>
      <c r="E1660" s="6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>
        <f>ROUND(E1660/D1660*100,0)</f>
        <v>128</v>
      </c>
      <c r="P1660" s="8">
        <f>IFERROR(ROUND(E1660/L1660,2),"No donations")</f>
        <v>30.95</v>
      </c>
      <c r="Q1660" s="10" t="s">
        <v>8315</v>
      </c>
      <c r="R1660" t="s">
        <v>8316</v>
      </c>
      <c r="S1660" s="14">
        <f>(((J1660/60)/60)/24)+DATE(1970,1,1)</f>
        <v>42571.420601851853</v>
      </c>
      <c r="T1660" s="14">
        <f>(((I1660/60)/60)/24)+DATE(1970,1,1)</f>
        <v>42599.420601851853</v>
      </c>
      <c r="U1660">
        <f xml:space="preserve"> YEAR(S1660)</f>
        <v>2016</v>
      </c>
    </row>
    <row r="1661" spans="1:21" ht="48" x14ac:dyDescent="0.2">
      <c r="A1661">
        <v>3566</v>
      </c>
      <c r="B1661" s="3" t="s">
        <v>3565</v>
      </c>
      <c r="C1661" s="3" t="s">
        <v>7676</v>
      </c>
      <c r="D1661" s="6">
        <v>2000</v>
      </c>
      <c r="E1661" s="6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>
        <f>ROUND(E1661/D1661*100,0)</f>
        <v>105</v>
      </c>
      <c r="P1661" s="8">
        <f>IFERROR(ROUND(E1661/L1661,2),"No donations")</f>
        <v>55.13</v>
      </c>
      <c r="Q1661" s="10" t="s">
        <v>8315</v>
      </c>
      <c r="R1661" t="s">
        <v>8316</v>
      </c>
      <c r="S1661" s="14">
        <f>(((J1661/60)/60)/24)+DATE(1970,1,1)</f>
        <v>41997.507905092592</v>
      </c>
      <c r="T1661" s="14">
        <f>(((I1661/60)/60)/24)+DATE(1970,1,1)</f>
        <v>42027.507905092592</v>
      </c>
      <c r="U1661">
        <f xml:space="preserve"> YEAR(S1661)</f>
        <v>2014</v>
      </c>
    </row>
    <row r="1662" spans="1:21" ht="48" x14ac:dyDescent="0.2">
      <c r="A1662">
        <v>3570</v>
      </c>
      <c r="B1662" s="3" t="s">
        <v>3569</v>
      </c>
      <c r="C1662" s="3" t="s">
        <v>7680</v>
      </c>
      <c r="D1662" s="6">
        <v>2000</v>
      </c>
      <c r="E1662" s="6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>
        <f>ROUND(E1662/D1662*100,0)</f>
        <v>114</v>
      </c>
      <c r="P1662" s="8">
        <f>IFERROR(ROUND(E1662/L1662,2),"No donations")</f>
        <v>87.96</v>
      </c>
      <c r="Q1662" s="10" t="s">
        <v>8315</v>
      </c>
      <c r="R1662" t="s">
        <v>8316</v>
      </c>
      <c r="S1662" s="14">
        <f>(((J1662/60)/60)/24)+DATE(1970,1,1)</f>
        <v>41976.331979166673</v>
      </c>
      <c r="T1662" s="14">
        <f>(((I1662/60)/60)/24)+DATE(1970,1,1)</f>
        <v>42004.291666666672</v>
      </c>
      <c r="U1662">
        <f xml:space="preserve"> YEAR(S1662)</f>
        <v>2014</v>
      </c>
    </row>
    <row r="1663" spans="1:21" ht="48" x14ac:dyDescent="0.2">
      <c r="A1663">
        <v>3592</v>
      </c>
      <c r="B1663" s="3" t="s">
        <v>3591</v>
      </c>
      <c r="C1663" s="3" t="s">
        <v>7702</v>
      </c>
      <c r="D1663" s="6">
        <v>2000</v>
      </c>
      <c r="E1663" s="6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>
        <f>ROUND(E1663/D1663*100,0)</f>
        <v>127</v>
      </c>
      <c r="P1663" s="8">
        <f>IFERROR(ROUND(E1663/L1663,2),"No donations")</f>
        <v>72.709999999999994</v>
      </c>
      <c r="Q1663" s="10" t="s">
        <v>8315</v>
      </c>
      <c r="R1663" t="s">
        <v>8316</v>
      </c>
      <c r="S1663" s="14">
        <f>(((J1663/60)/60)/24)+DATE(1970,1,1)</f>
        <v>41988.829942129625</v>
      </c>
      <c r="T1663" s="14">
        <f>(((I1663/60)/60)/24)+DATE(1970,1,1)</f>
        <v>42046.207638888889</v>
      </c>
      <c r="U1663">
        <f xml:space="preserve"> YEAR(S1663)</f>
        <v>2014</v>
      </c>
    </row>
    <row r="1664" spans="1:21" ht="48" x14ac:dyDescent="0.2">
      <c r="A1664">
        <v>3601</v>
      </c>
      <c r="B1664" s="3" t="s">
        <v>3600</v>
      </c>
      <c r="C1664" s="3" t="s">
        <v>7711</v>
      </c>
      <c r="D1664" s="6">
        <v>2000</v>
      </c>
      <c r="E1664" s="6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>
        <f>ROUND(E1664/D1664*100,0)</f>
        <v>104</v>
      </c>
      <c r="P1664" s="8">
        <f>IFERROR(ROUND(E1664/L1664,2),"No donations")</f>
        <v>39.380000000000003</v>
      </c>
      <c r="Q1664" s="10" t="s">
        <v>8315</v>
      </c>
      <c r="R1664" t="s">
        <v>8316</v>
      </c>
      <c r="S1664" s="14">
        <f>(((J1664/60)/60)/24)+DATE(1970,1,1)</f>
        <v>41990.99863425926</v>
      </c>
      <c r="T1664" s="14">
        <f>(((I1664/60)/60)/24)+DATE(1970,1,1)</f>
        <v>42020.99863425926</v>
      </c>
      <c r="U1664">
        <f xml:space="preserve"> YEAR(S1664)</f>
        <v>2014</v>
      </c>
    </row>
    <row r="1665" spans="1:21" ht="48" x14ac:dyDescent="0.2">
      <c r="A1665">
        <v>3618</v>
      </c>
      <c r="B1665" s="3" t="s">
        <v>3616</v>
      </c>
      <c r="C1665" s="3" t="s">
        <v>7728</v>
      </c>
      <c r="D1665" s="6">
        <v>2000</v>
      </c>
      <c r="E1665" s="6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>
        <f>ROUND(E1665/D1665*100,0)</f>
        <v>101</v>
      </c>
      <c r="P1665" s="8">
        <f>IFERROR(ROUND(E1665/L1665,2),"No donations")</f>
        <v>36.07</v>
      </c>
      <c r="Q1665" s="10" t="s">
        <v>8315</v>
      </c>
      <c r="R1665" t="s">
        <v>8316</v>
      </c>
      <c r="S1665" s="14">
        <f>(((J1665/60)/60)/24)+DATE(1970,1,1)</f>
        <v>42128.627893518518</v>
      </c>
      <c r="T1665" s="14">
        <f>(((I1665/60)/60)/24)+DATE(1970,1,1)</f>
        <v>42158.627893518518</v>
      </c>
      <c r="U1665">
        <f xml:space="preserve"> YEAR(S1665)</f>
        <v>2015</v>
      </c>
    </row>
    <row r="1666" spans="1:21" ht="48" x14ac:dyDescent="0.2">
      <c r="A1666">
        <v>3627</v>
      </c>
      <c r="B1666" s="3" t="s">
        <v>3625</v>
      </c>
      <c r="C1666" s="3" t="s">
        <v>7737</v>
      </c>
      <c r="D1666" s="6">
        <v>2000</v>
      </c>
      <c r="E1666" s="6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>
        <f>ROUND(E1666/D1666*100,0)</f>
        <v>100</v>
      </c>
      <c r="P1666" s="8">
        <f>IFERROR(ROUND(E1666/L1666,2),"No donations")</f>
        <v>68.97</v>
      </c>
      <c r="Q1666" s="10" t="s">
        <v>8315</v>
      </c>
      <c r="R1666" t="s">
        <v>8316</v>
      </c>
      <c r="S1666" s="14">
        <f>(((J1666/60)/60)/24)+DATE(1970,1,1)</f>
        <v>42460.741747685184</v>
      </c>
      <c r="T1666" s="14">
        <f>(((I1666/60)/60)/24)+DATE(1970,1,1)</f>
        <v>42511.165972222225</v>
      </c>
      <c r="U1666">
        <f xml:space="preserve"> YEAR(S1666)</f>
        <v>2016</v>
      </c>
    </row>
    <row r="1667" spans="1:21" ht="48" x14ac:dyDescent="0.2">
      <c r="A1667">
        <v>3653</v>
      </c>
      <c r="B1667" s="3" t="s">
        <v>3650</v>
      </c>
      <c r="C1667" s="3" t="s">
        <v>7763</v>
      </c>
      <c r="D1667" s="6">
        <v>2000</v>
      </c>
      <c r="E1667" s="6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>
        <f>ROUND(E1667/D1667*100,0)</f>
        <v>101</v>
      </c>
      <c r="P1667" s="8">
        <f>IFERROR(ROUND(E1667/L1667,2),"No donations")</f>
        <v>60.91</v>
      </c>
      <c r="Q1667" s="10" t="s">
        <v>8315</v>
      </c>
      <c r="R1667" t="s">
        <v>8316</v>
      </c>
      <c r="S1667" s="14">
        <f>(((J1667/60)/60)/24)+DATE(1970,1,1)</f>
        <v>42191.363506944443</v>
      </c>
      <c r="T1667" s="14">
        <f>(((I1667/60)/60)/24)+DATE(1970,1,1)</f>
        <v>42221.363506944443</v>
      </c>
      <c r="U1667">
        <f xml:space="preserve"> YEAR(S1667)</f>
        <v>2015</v>
      </c>
    </row>
    <row r="1668" spans="1:21" ht="48" x14ac:dyDescent="0.2">
      <c r="A1668">
        <v>3657</v>
      </c>
      <c r="B1668" s="3" t="s">
        <v>3654</v>
      </c>
      <c r="C1668" s="3" t="s">
        <v>7767</v>
      </c>
      <c r="D1668" s="6">
        <v>2000</v>
      </c>
      <c r="E1668" s="6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>
        <f>ROUND(E1668/D1668*100,0)</f>
        <v>111</v>
      </c>
      <c r="P1668" s="8">
        <f>IFERROR(ROUND(E1668/L1668,2),"No donations")</f>
        <v>110.75</v>
      </c>
      <c r="Q1668" s="10" t="s">
        <v>8315</v>
      </c>
      <c r="R1668" t="s">
        <v>8316</v>
      </c>
      <c r="S1668" s="14">
        <f>(((J1668/60)/60)/24)+DATE(1970,1,1)</f>
        <v>42499.629849537043</v>
      </c>
      <c r="T1668" s="14">
        <f>(((I1668/60)/60)/24)+DATE(1970,1,1)</f>
        <v>42522.904166666667</v>
      </c>
      <c r="U1668">
        <f xml:space="preserve"> YEAR(S1668)</f>
        <v>2016</v>
      </c>
    </row>
    <row r="1669" spans="1:21" ht="32" x14ac:dyDescent="0.2">
      <c r="A1669">
        <v>3678</v>
      </c>
      <c r="B1669" s="3" t="s">
        <v>3675</v>
      </c>
      <c r="C1669" s="3" t="s">
        <v>7788</v>
      </c>
      <c r="D1669" s="6">
        <v>2000</v>
      </c>
      <c r="E1669" s="6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>
        <f>ROUND(E1669/D1669*100,0)</f>
        <v>103</v>
      </c>
      <c r="P1669" s="8">
        <f>IFERROR(ROUND(E1669/L1669,2),"No donations")</f>
        <v>66.13</v>
      </c>
      <c r="Q1669" s="10" t="s">
        <v>8315</v>
      </c>
      <c r="R1669" t="s">
        <v>8316</v>
      </c>
      <c r="S1669" s="14">
        <f>(((J1669/60)/60)/24)+DATE(1970,1,1)</f>
        <v>42120.531226851846</v>
      </c>
      <c r="T1669" s="14">
        <f>(((I1669/60)/60)/24)+DATE(1970,1,1)</f>
        <v>42155.531226851846</v>
      </c>
      <c r="U1669">
        <f xml:space="preserve"> YEAR(S1669)</f>
        <v>2015</v>
      </c>
    </row>
    <row r="1670" spans="1:21" ht="48" x14ac:dyDescent="0.2">
      <c r="A1670">
        <v>3679</v>
      </c>
      <c r="B1670" s="3" t="s">
        <v>3676</v>
      </c>
      <c r="C1670" s="3" t="s">
        <v>7789</v>
      </c>
      <c r="D1670" s="6">
        <v>2000</v>
      </c>
      <c r="E1670" s="6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>
        <f>ROUND(E1670/D1670*100,0)</f>
        <v>110</v>
      </c>
      <c r="P1670" s="8">
        <f>IFERROR(ROUND(E1670/L1670,2),"No donations")</f>
        <v>73.400000000000006</v>
      </c>
      <c r="Q1670" s="10" t="s">
        <v>8315</v>
      </c>
      <c r="R1670" t="s">
        <v>8316</v>
      </c>
      <c r="S1670" s="14">
        <f>(((J1670/60)/60)/24)+DATE(1970,1,1)</f>
        <v>41786.761354166665</v>
      </c>
      <c r="T1670" s="14">
        <f>(((I1670/60)/60)/24)+DATE(1970,1,1)</f>
        <v>41821.207638888889</v>
      </c>
      <c r="U1670">
        <f xml:space="preserve"> YEAR(S1670)</f>
        <v>2014</v>
      </c>
    </row>
    <row r="1671" spans="1:21" ht="48" x14ac:dyDescent="0.2">
      <c r="A1671">
        <v>3696</v>
      </c>
      <c r="B1671" s="3" t="s">
        <v>3693</v>
      </c>
      <c r="C1671" s="3" t="s">
        <v>7806</v>
      </c>
      <c r="D1671" s="6">
        <v>2000</v>
      </c>
      <c r="E1671" s="6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>
        <f>ROUND(E1671/D1671*100,0)</f>
        <v>155</v>
      </c>
      <c r="P1671" s="8">
        <f>IFERROR(ROUND(E1671/L1671,2),"No donations")</f>
        <v>39.74</v>
      </c>
      <c r="Q1671" s="10" t="s">
        <v>8315</v>
      </c>
      <c r="R1671" t="s">
        <v>8316</v>
      </c>
      <c r="S1671" s="14">
        <f>(((J1671/60)/60)/24)+DATE(1970,1,1)</f>
        <v>41988.617083333331</v>
      </c>
      <c r="T1671" s="14">
        <f>(((I1671/60)/60)/24)+DATE(1970,1,1)</f>
        <v>42048.617083333331</v>
      </c>
      <c r="U1671">
        <f xml:space="preserve"> YEAR(S1671)</f>
        <v>2014</v>
      </c>
    </row>
    <row r="1672" spans="1:21" ht="48" x14ac:dyDescent="0.2">
      <c r="A1672">
        <v>3697</v>
      </c>
      <c r="B1672" s="3" t="s">
        <v>3694</v>
      </c>
      <c r="C1672" s="3" t="s">
        <v>7807</v>
      </c>
      <c r="D1672" s="6">
        <v>2000</v>
      </c>
      <c r="E1672" s="6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>
        <f>ROUND(E1672/D1672*100,0)</f>
        <v>108</v>
      </c>
      <c r="P1672" s="8">
        <f>IFERROR(ROUND(E1672/L1672,2),"No donations")</f>
        <v>72</v>
      </c>
      <c r="Q1672" s="10" t="s">
        <v>8315</v>
      </c>
      <c r="R1672" t="s">
        <v>8316</v>
      </c>
      <c r="S1672" s="14">
        <f>(((J1672/60)/60)/24)+DATE(1970,1,1)</f>
        <v>42479.465833333335</v>
      </c>
      <c r="T1672" s="14">
        <f>(((I1672/60)/60)/24)+DATE(1970,1,1)</f>
        <v>42500.465833333335</v>
      </c>
      <c r="U1672">
        <f xml:space="preserve"> YEAR(S1672)</f>
        <v>2016</v>
      </c>
    </row>
    <row r="1673" spans="1:21" ht="48" x14ac:dyDescent="0.2">
      <c r="A1673">
        <v>3713</v>
      </c>
      <c r="B1673" s="3" t="s">
        <v>3710</v>
      </c>
      <c r="C1673" s="3" t="s">
        <v>7823</v>
      </c>
      <c r="D1673" s="6">
        <v>2000</v>
      </c>
      <c r="E1673" s="6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>
        <f>ROUND(E1673/D1673*100,0)</f>
        <v>102</v>
      </c>
      <c r="P1673" s="8">
        <f>IFERROR(ROUND(E1673/L1673,2),"No donations")</f>
        <v>106.84</v>
      </c>
      <c r="Q1673" s="10" t="s">
        <v>8315</v>
      </c>
      <c r="R1673" t="s">
        <v>8316</v>
      </c>
      <c r="S1673" s="14">
        <f>(((J1673/60)/60)/24)+DATE(1970,1,1)</f>
        <v>42505.738032407404</v>
      </c>
      <c r="T1673" s="14">
        <f>(((I1673/60)/60)/24)+DATE(1970,1,1)</f>
        <v>42525.738032407404</v>
      </c>
      <c r="U1673">
        <f xml:space="preserve"> YEAR(S1673)</f>
        <v>2016</v>
      </c>
    </row>
    <row r="1674" spans="1:21" ht="48" x14ac:dyDescent="0.2">
      <c r="A1674">
        <v>3727</v>
      </c>
      <c r="B1674" s="3" t="s">
        <v>3724</v>
      </c>
      <c r="C1674" s="3" t="s">
        <v>7837</v>
      </c>
      <c r="D1674" s="6">
        <v>2000</v>
      </c>
      <c r="E1674" s="6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>
        <f>ROUND(E1674/D1674*100,0)</f>
        <v>101</v>
      </c>
      <c r="P1674" s="8">
        <f>IFERROR(ROUND(E1674/L1674,2),"No donations")</f>
        <v>61.06</v>
      </c>
      <c r="Q1674" s="10" t="s">
        <v>8315</v>
      </c>
      <c r="R1674" t="s">
        <v>8316</v>
      </c>
      <c r="S1674" s="14">
        <f>(((J1674/60)/60)/24)+DATE(1970,1,1)</f>
        <v>42632.348310185189</v>
      </c>
      <c r="T1674" s="14">
        <f>(((I1674/60)/60)/24)+DATE(1970,1,1)</f>
        <v>42663.204861111109</v>
      </c>
      <c r="U1674">
        <f xml:space="preserve"> YEAR(S1674)</f>
        <v>2016</v>
      </c>
    </row>
    <row r="1675" spans="1:21" ht="48" x14ac:dyDescent="0.2">
      <c r="A1675">
        <v>3767</v>
      </c>
      <c r="B1675" s="3" t="s">
        <v>3764</v>
      </c>
      <c r="C1675" s="3" t="s">
        <v>7877</v>
      </c>
      <c r="D1675" s="6">
        <v>2000</v>
      </c>
      <c r="E1675" s="6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>
        <f>ROUND(E1675/D1675*100,0)</f>
        <v>117</v>
      </c>
      <c r="P1675" s="8">
        <f>IFERROR(ROUND(E1675/L1675,2),"No donations")</f>
        <v>41.7</v>
      </c>
      <c r="Q1675" s="10" t="s">
        <v>8315</v>
      </c>
      <c r="R1675" t="s">
        <v>8357</v>
      </c>
      <c r="S1675" s="14">
        <f>(((J1675/60)/60)/24)+DATE(1970,1,1)</f>
        <v>42050.019641203704</v>
      </c>
      <c r="T1675" s="14">
        <f>(((I1675/60)/60)/24)+DATE(1970,1,1)</f>
        <v>42064.207638888889</v>
      </c>
      <c r="U1675">
        <f xml:space="preserve"> YEAR(S1675)</f>
        <v>2015</v>
      </c>
    </row>
    <row r="1676" spans="1:21" ht="48" x14ac:dyDescent="0.2">
      <c r="A1676">
        <v>3770</v>
      </c>
      <c r="B1676" s="3" t="s">
        <v>3767</v>
      </c>
      <c r="C1676" s="3" t="s">
        <v>7880</v>
      </c>
      <c r="D1676" s="6">
        <v>2000</v>
      </c>
      <c r="E1676" s="6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>
        <f>ROUND(E1676/D1676*100,0)</f>
        <v>100</v>
      </c>
      <c r="P1676" s="8">
        <f>IFERROR(ROUND(E1676/L1676,2),"No donations")</f>
        <v>100</v>
      </c>
      <c r="Q1676" s="10" t="s">
        <v>8315</v>
      </c>
      <c r="R1676" t="s">
        <v>8357</v>
      </c>
      <c r="S1676" s="14">
        <f>(((J1676/60)/60)/24)+DATE(1970,1,1)</f>
        <v>42138.930671296301</v>
      </c>
      <c r="T1676" s="14">
        <f>(((I1676/60)/60)/24)+DATE(1970,1,1)</f>
        <v>42168.930671296301</v>
      </c>
      <c r="U1676">
        <f xml:space="preserve"> YEAR(S1676)</f>
        <v>2015</v>
      </c>
    </row>
    <row r="1677" spans="1:21" ht="48" x14ac:dyDescent="0.2">
      <c r="A1677">
        <v>3775</v>
      </c>
      <c r="B1677" s="3" t="s">
        <v>3772</v>
      </c>
      <c r="C1677" s="3" t="s">
        <v>7885</v>
      </c>
      <c r="D1677" s="6">
        <v>2000</v>
      </c>
      <c r="E1677" s="6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>
        <f>ROUND(E1677/D1677*100,0)</f>
        <v>100</v>
      </c>
      <c r="P1677" s="8">
        <f>IFERROR(ROUND(E1677/L1677,2),"No donations")</f>
        <v>143.21</v>
      </c>
      <c r="Q1677" s="10" t="s">
        <v>8315</v>
      </c>
      <c r="R1677" t="s">
        <v>8357</v>
      </c>
      <c r="S1677" s="14">
        <f>(((J1677/60)/60)/24)+DATE(1970,1,1)</f>
        <v>42075.942627314813</v>
      </c>
      <c r="T1677" s="14">
        <f>(((I1677/60)/60)/24)+DATE(1970,1,1)</f>
        <v>42103.166666666672</v>
      </c>
      <c r="U1677">
        <f xml:space="preserve"> YEAR(S1677)</f>
        <v>2015</v>
      </c>
    </row>
    <row r="1678" spans="1:21" ht="48" x14ac:dyDescent="0.2">
      <c r="A1678">
        <v>3777</v>
      </c>
      <c r="B1678" s="3" t="s">
        <v>3774</v>
      </c>
      <c r="C1678" s="3" t="s">
        <v>7887</v>
      </c>
      <c r="D1678" s="6">
        <v>2000</v>
      </c>
      <c r="E1678" s="6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>
        <f>ROUND(E1678/D1678*100,0)</f>
        <v>143</v>
      </c>
      <c r="P1678" s="8">
        <f>IFERROR(ROUND(E1678/L1678,2),"No donations")</f>
        <v>48.54</v>
      </c>
      <c r="Q1678" s="10" t="s">
        <v>8315</v>
      </c>
      <c r="R1678" t="s">
        <v>8357</v>
      </c>
      <c r="S1678" s="14">
        <f>(((J1678/60)/60)/24)+DATE(1970,1,1)</f>
        <v>41887.111354166671</v>
      </c>
      <c r="T1678" s="14">
        <f>(((I1678/60)/60)/24)+DATE(1970,1,1)</f>
        <v>41909.166666666664</v>
      </c>
      <c r="U1678">
        <f xml:space="preserve"> YEAR(S1678)</f>
        <v>2014</v>
      </c>
    </row>
    <row r="1679" spans="1:21" ht="48" x14ac:dyDescent="0.2">
      <c r="A1679">
        <v>3782</v>
      </c>
      <c r="B1679" s="3" t="s">
        <v>3779</v>
      </c>
      <c r="C1679" s="3" t="s">
        <v>7892</v>
      </c>
      <c r="D1679" s="6">
        <v>2000</v>
      </c>
      <c r="E1679" s="6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>
        <f>ROUND(E1679/D1679*100,0)</f>
        <v>102</v>
      </c>
      <c r="P1679" s="8">
        <f>IFERROR(ROUND(E1679/L1679,2),"No donations")</f>
        <v>75.37</v>
      </c>
      <c r="Q1679" s="10" t="s">
        <v>8315</v>
      </c>
      <c r="R1679" t="s">
        <v>8357</v>
      </c>
      <c r="S1679" s="14">
        <f>(((J1679/60)/60)/24)+DATE(1970,1,1)</f>
        <v>42546.862233796302</v>
      </c>
      <c r="T1679" s="14">
        <f>(((I1679/60)/60)/24)+DATE(1970,1,1)</f>
        <v>42575.958333333328</v>
      </c>
      <c r="U1679">
        <f xml:space="preserve"> YEAR(S1679)</f>
        <v>2016</v>
      </c>
    </row>
    <row r="1680" spans="1:21" ht="48" x14ac:dyDescent="0.2">
      <c r="A1680">
        <v>3785</v>
      </c>
      <c r="B1680" s="3" t="s">
        <v>3782</v>
      </c>
      <c r="C1680" s="3" t="s">
        <v>7895</v>
      </c>
      <c r="D1680" s="6">
        <v>2000</v>
      </c>
      <c r="E1680" s="6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>
        <f>ROUND(E1680/D1680*100,0)</f>
        <v>151</v>
      </c>
      <c r="P1680" s="8">
        <f>IFERROR(ROUND(E1680/L1680,2),"No donations")</f>
        <v>100.5</v>
      </c>
      <c r="Q1680" s="10" t="s">
        <v>8315</v>
      </c>
      <c r="R1680" t="s">
        <v>8357</v>
      </c>
      <c r="S1680" s="14">
        <f>(((J1680/60)/60)/24)+DATE(1970,1,1)</f>
        <v>42548.63853009259</v>
      </c>
      <c r="T1680" s="14">
        <f>(((I1680/60)/60)/24)+DATE(1970,1,1)</f>
        <v>42584.418749999997</v>
      </c>
      <c r="U1680">
        <f xml:space="preserve"> YEAR(S1680)</f>
        <v>2016</v>
      </c>
    </row>
    <row r="1681" spans="1:21" ht="48" x14ac:dyDescent="0.2">
      <c r="A1681">
        <v>3809</v>
      </c>
      <c r="B1681" s="3" t="s">
        <v>3806</v>
      </c>
      <c r="C1681" s="3" t="s">
        <v>7919</v>
      </c>
      <c r="D1681" s="6">
        <v>2000</v>
      </c>
      <c r="E1681" s="6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>
        <f>ROUND(E1681/D1681*100,0)</f>
        <v>101</v>
      </c>
      <c r="P1681" s="8">
        <f>IFERROR(ROUND(E1681/L1681,2),"No donations")</f>
        <v>53.29</v>
      </c>
      <c r="Q1681" s="10" t="s">
        <v>8315</v>
      </c>
      <c r="R1681" t="s">
        <v>8316</v>
      </c>
      <c r="S1681" s="14">
        <f>(((J1681/60)/60)/24)+DATE(1970,1,1)</f>
        <v>41800.526701388888</v>
      </c>
      <c r="T1681" s="14">
        <f>(((I1681/60)/60)/24)+DATE(1970,1,1)</f>
        <v>41850.958333333336</v>
      </c>
      <c r="U1681">
        <f xml:space="preserve"> YEAR(S1681)</f>
        <v>2014</v>
      </c>
    </row>
    <row r="1682" spans="1:21" ht="48" x14ac:dyDescent="0.2">
      <c r="A1682">
        <v>3812</v>
      </c>
      <c r="B1682" s="3" t="s">
        <v>3809</v>
      </c>
      <c r="C1682" s="3" t="s">
        <v>7922</v>
      </c>
      <c r="D1682" s="6">
        <v>2000</v>
      </c>
      <c r="E1682" s="6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>
        <f>ROUND(E1682/D1682*100,0)</f>
        <v>110</v>
      </c>
      <c r="P1682" s="8">
        <f>IFERROR(ROUND(E1682/L1682,2),"No donations")</f>
        <v>199.18</v>
      </c>
      <c r="Q1682" s="10" t="s">
        <v>8315</v>
      </c>
      <c r="R1682" t="s">
        <v>8316</v>
      </c>
      <c r="S1682" s="14">
        <f>(((J1682/60)/60)/24)+DATE(1970,1,1)</f>
        <v>42109.751250000001</v>
      </c>
      <c r="T1682" s="14">
        <f>(((I1682/60)/60)/24)+DATE(1970,1,1)</f>
        <v>42156.165972222225</v>
      </c>
      <c r="U1682">
        <f xml:space="preserve"> YEAR(S1682)</f>
        <v>2015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8">
        <f>IFERROR(ROUND(E1683/L1683,2),"No donations")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 xml:space="preserve"> 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8" t="str">
        <f>IFERROR(ROUND(E1684/L1684,2),"No donations")</f>
        <v>No donations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 xml:space="preserve"> 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8">
        <f>IFERROR(ROUND(E1685/L1685,2),"No donations")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 xml:space="preserve"> 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8">
        <f>IFERROR(ROUND(E1686/L1686,2),"No donations")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 xml:space="preserve"> 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8">
        <f>IFERROR(ROUND(E1687/L1687,2),"No donations")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 xml:space="preserve"> 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8">
        <f>IFERROR(ROUND(E1688/L1688,2),"No donations")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 xml:space="preserve"> 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8">
        <f>IFERROR(ROUND(E1689/L1689,2),"No donations")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 xml:space="preserve"> 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8">
        <f>IFERROR(ROUND(E1690/L1690,2),"No donations")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 xml:space="preserve"> 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8">
        <f>IFERROR(ROUND(E1691/L1691,2),"No donations")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 xml:space="preserve"> 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8">
        <f>IFERROR(ROUND(E1692/L1692,2),"No donations")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 xml:space="preserve"> 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8">
        <f>IFERROR(ROUND(E1693/L1693,2),"No donations")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 xml:space="preserve"> 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8">
        <f>IFERROR(ROUND(E1694/L1694,2),"No donations")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 xml:space="preserve"> 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8">
        <f>IFERROR(ROUND(E1695/L1695,2),"No donations")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 xml:space="preserve"> 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8">
        <f>IFERROR(ROUND(E1696/L1696,2),"No donations")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 xml:space="preserve"> 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8">
        <f>IFERROR(ROUND(E1697/L1697,2),"No donations")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 xml:space="preserve"> 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8" t="str">
        <f>IFERROR(ROUND(E1698/L1698,2),"No donations")</f>
        <v>No donations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 xml:space="preserve"> 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8">
        <f>IFERROR(ROUND(E1699/L1699,2),"No donations")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 xml:space="preserve"> 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8" t="str">
        <f>IFERROR(ROUND(E1700/L1700,2),"No donations")</f>
        <v>No donations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 xml:space="preserve"> 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8">
        <f>IFERROR(ROUND(E1701/L1701,2),"No donations")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 xml:space="preserve"> 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8">
        <f>IFERROR(ROUND(E1702/L1702,2),"No donations")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 xml:space="preserve"> 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8">
        <f>IFERROR(ROUND(E1703/L1703,2),"No donations")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 xml:space="preserve"> 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8">
        <f>IFERROR(ROUND(E1704/L1704,2),"No donations")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 xml:space="preserve"> 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8">
        <f>IFERROR(ROUND(E1705/L1705,2),"No donations")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 xml:space="preserve"> 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8">
        <f>IFERROR(ROUND(E1706/L1706,2),"No donations")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 xml:space="preserve"> 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8" t="str">
        <f>IFERROR(ROUND(E1707/L1707,2),"No donations")</f>
        <v>No donations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 xml:space="preserve"> 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8" t="str">
        <f>IFERROR(ROUND(E1708/L1708,2),"No donations")</f>
        <v>No donations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 xml:space="preserve"> 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8">
        <f>IFERROR(ROUND(E1709/L1709,2),"No donations")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 xml:space="preserve"> 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8" t="str">
        <f>IFERROR(ROUND(E1710/L1710,2),"No donations")</f>
        <v>No donations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 xml:space="preserve"> 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8">
        <f>IFERROR(ROUND(E1711/L1711,2),"No donations")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 xml:space="preserve"> 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8">
        <f>IFERROR(ROUND(E1712/L1712,2),"No donations")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 xml:space="preserve"> 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8">
        <f>IFERROR(ROUND(E1713/L1713,2),"No donations")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 xml:space="preserve"> 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8" t="str">
        <f>IFERROR(ROUND(E1714/L1714,2),"No donations")</f>
        <v>No donations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 xml:space="preserve"> 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8">
        <f>IFERROR(ROUND(E1715/L1715,2),"No donations")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 xml:space="preserve"> 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8">
        <f>IFERROR(ROUND(E1716/L1716,2),"No donations")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 xml:space="preserve"> 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8">
        <f>IFERROR(ROUND(E1717/L1717,2),"No donations")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 xml:space="preserve"> 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8">
        <f>IFERROR(ROUND(E1718/L1718,2),"No donations")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 xml:space="preserve"> 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8">
        <f>IFERROR(ROUND(E1719/L1719,2),"No donations")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 xml:space="preserve"> 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8">
        <f>IFERROR(ROUND(E1720/L1720,2),"No donations")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 xml:space="preserve"> 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8">
        <f>IFERROR(ROUND(E1721/L1721,2),"No donations")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 xml:space="preserve"> 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8">
        <f>IFERROR(ROUND(E1722/L1722,2),"No donations")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 xml:space="preserve"> 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8" t="str">
        <f>IFERROR(ROUND(E1723/L1723,2),"No donations")</f>
        <v>No donations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 xml:space="preserve"> 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8">
        <f>IFERROR(ROUND(E1724/L1724,2),"No donations")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 xml:space="preserve"> 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8">
        <f>IFERROR(ROUND(E1725/L1725,2),"No donations")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 xml:space="preserve"> 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8">
        <f>IFERROR(ROUND(E1726/L1726,2),"No donations")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 xml:space="preserve"> 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8">
        <f>IFERROR(ROUND(E1727/L1727,2),"No donations")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 xml:space="preserve"> 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8">
        <f>IFERROR(ROUND(E1728/L1728,2),"No donations")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 xml:space="preserve"> 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8">
        <f>IFERROR(ROUND(E1729/L1729,2),"No donations")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 xml:space="preserve"> 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8">
        <f>IFERROR(ROUND(E1730/L1730,2),"No donations")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 xml:space="preserve"> 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8" t="str">
        <f>IFERROR(ROUND(E1731/L1731,2),"No donations")</f>
        <v>No donations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 xml:space="preserve"> 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8" t="str">
        <f>IFERROR(ROUND(E1732/L1732,2),"No donations")</f>
        <v>No donations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 xml:space="preserve"> 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8" t="str">
        <f>IFERROR(ROUND(E1733/L1733,2),"No donations")</f>
        <v>No donations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 xml:space="preserve"> 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8" t="str">
        <f>IFERROR(ROUND(E1734/L1734,2),"No donations")</f>
        <v>No donations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 xml:space="preserve"> 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8" t="str">
        <f>IFERROR(ROUND(E1735/L1735,2),"No donations")</f>
        <v>No donations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 xml:space="preserve"> 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8">
        <f>IFERROR(ROUND(E1736/L1736,2),"No donations")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 xml:space="preserve"> 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8">
        <f>IFERROR(ROUND(E1737/L1737,2),"No donations")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 xml:space="preserve"> 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8">
        <f>IFERROR(ROUND(E1738/L1738,2),"No donations")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 xml:space="preserve"> 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8">
        <f>IFERROR(ROUND(E1739/L1739,2),"No donations")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 xml:space="preserve"> 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8">
        <f>IFERROR(ROUND(E1740/L1740,2),"No donations")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 xml:space="preserve"> 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8">
        <f>IFERROR(ROUND(E1741/L1741,2),"No donations")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 xml:space="preserve"> 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8" t="str">
        <f>IFERROR(ROUND(E1742/L1742,2),"No donations")</f>
        <v>No donations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 xml:space="preserve"> YEAR(S1742)</f>
        <v>2015</v>
      </c>
    </row>
    <row r="1743" spans="1:21" ht="48" x14ac:dyDescent="0.2">
      <c r="A1743">
        <v>3817</v>
      </c>
      <c r="B1743" s="3" t="s">
        <v>3814</v>
      </c>
      <c r="C1743" s="3" t="s">
        <v>7927</v>
      </c>
      <c r="D1743" s="6">
        <v>2000</v>
      </c>
      <c r="E1743" s="6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>
        <f>ROUND(E1743/D1743*100,0)</f>
        <v>107</v>
      </c>
      <c r="P1743" s="8">
        <f>IFERROR(ROUND(E1743/L1743,2),"No donations")</f>
        <v>107.25</v>
      </c>
      <c r="Q1743" s="10" t="s">
        <v>8315</v>
      </c>
      <c r="R1743" t="s">
        <v>8316</v>
      </c>
      <c r="S1743" s="14">
        <f>(((J1743/60)/60)/24)+DATE(1970,1,1)</f>
        <v>42284.69694444444</v>
      </c>
      <c r="T1743" s="14">
        <f>(((I1743/60)/60)/24)+DATE(1970,1,1)</f>
        <v>42301.165972222225</v>
      </c>
      <c r="U1743">
        <f xml:space="preserve"> YEAR(S1743)</f>
        <v>2015</v>
      </c>
    </row>
    <row r="1744" spans="1:21" ht="32" x14ac:dyDescent="0.2">
      <c r="A1744">
        <v>3837</v>
      </c>
      <c r="B1744" s="3" t="s">
        <v>3834</v>
      </c>
      <c r="C1744" s="3" t="s">
        <v>7946</v>
      </c>
      <c r="D1744" s="6">
        <v>2000</v>
      </c>
      <c r="E1744" s="6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>
        <f>ROUND(E1744/D1744*100,0)</f>
        <v>102</v>
      </c>
      <c r="P1744" s="8">
        <f>IFERROR(ROUND(E1744/L1744,2),"No donations")</f>
        <v>120.12</v>
      </c>
      <c r="Q1744" s="10" t="s">
        <v>8315</v>
      </c>
      <c r="R1744" t="s">
        <v>8316</v>
      </c>
      <c r="S1744" s="14">
        <f>(((J1744/60)/60)/24)+DATE(1970,1,1)</f>
        <v>42152.765717592592</v>
      </c>
      <c r="T1744" s="14">
        <f>(((I1744/60)/60)/24)+DATE(1970,1,1)</f>
        <v>42188.765717592592</v>
      </c>
      <c r="U1744">
        <f xml:space="preserve"> YEAR(S1744)</f>
        <v>2015</v>
      </c>
    </row>
    <row r="1745" spans="1:21" ht="48" x14ac:dyDescent="0.2">
      <c r="A1745">
        <v>3839</v>
      </c>
      <c r="B1745" s="3" t="s">
        <v>3836</v>
      </c>
      <c r="C1745" s="3" t="s">
        <v>7948</v>
      </c>
      <c r="D1745" s="6">
        <v>2000</v>
      </c>
      <c r="E1745" s="6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>
        <f>ROUND(E1745/D1745*100,0)</f>
        <v>101</v>
      </c>
      <c r="P1745" s="8">
        <f>IFERROR(ROUND(E1745/L1745,2),"No donations")</f>
        <v>63.28</v>
      </c>
      <c r="Q1745" s="10" t="s">
        <v>8315</v>
      </c>
      <c r="R1745" t="s">
        <v>8316</v>
      </c>
      <c r="S1745" s="14">
        <f>(((J1745/60)/60)/24)+DATE(1970,1,1)</f>
        <v>42155.142638888887</v>
      </c>
      <c r="T1745" s="14">
        <f>(((I1745/60)/60)/24)+DATE(1970,1,1)</f>
        <v>42215.142638888887</v>
      </c>
      <c r="U1745">
        <f xml:space="preserve"> YEAR(S1745)</f>
        <v>2015</v>
      </c>
    </row>
    <row r="1746" spans="1:21" ht="48" x14ac:dyDescent="0.2">
      <c r="A1746">
        <v>2615</v>
      </c>
      <c r="B1746" s="3" t="s">
        <v>2615</v>
      </c>
      <c r="C1746" s="3" t="s">
        <v>6725</v>
      </c>
      <c r="D1746" s="6">
        <v>2001</v>
      </c>
      <c r="E1746" s="6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>
        <f>ROUND(E1746/D1746*100,0)</f>
        <v>170</v>
      </c>
      <c r="P1746" s="8">
        <f>IFERROR(ROUND(E1746/L1746,2),"No donations")</f>
        <v>47.18</v>
      </c>
      <c r="Q1746" s="10" t="s">
        <v>8317</v>
      </c>
      <c r="R1746" t="s">
        <v>8353</v>
      </c>
      <c r="S1746" s="14">
        <f>(((J1746/60)/60)/24)+DATE(1970,1,1)</f>
        <v>42453.49726851852</v>
      </c>
      <c r="T1746" s="14">
        <f>(((I1746/60)/60)/24)+DATE(1970,1,1)</f>
        <v>42490.5</v>
      </c>
      <c r="U1746">
        <f xml:space="preserve"> YEAR(S1746)</f>
        <v>2016</v>
      </c>
    </row>
    <row r="1747" spans="1:21" ht="48" x14ac:dyDescent="0.2">
      <c r="A1747">
        <v>1673</v>
      </c>
      <c r="B1747" s="3" t="s">
        <v>1674</v>
      </c>
      <c r="C1747" s="3" t="s">
        <v>5783</v>
      </c>
      <c r="D1747" s="6">
        <v>2100</v>
      </c>
      <c r="E1747" s="6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>
        <f>ROUND(E1747/D1747*100,0)</f>
        <v>128</v>
      </c>
      <c r="P1747" s="8">
        <f>IFERROR(ROUND(E1747/L1747,2),"No donations")</f>
        <v>45.59</v>
      </c>
      <c r="Q1747" s="10" t="s">
        <v>8323</v>
      </c>
      <c r="R1747" t="s">
        <v>8344</v>
      </c>
      <c r="S1747" s="14">
        <f>(((J1747/60)/60)/24)+DATE(1970,1,1)</f>
        <v>42039.878379629634</v>
      </c>
      <c r="T1747" s="14">
        <f>(((I1747/60)/60)/24)+DATE(1970,1,1)</f>
        <v>42069.878379629634</v>
      </c>
      <c r="U1747">
        <f xml:space="preserve"> YEAR(S1747)</f>
        <v>2015</v>
      </c>
    </row>
    <row r="1748" spans="1:21" ht="48" x14ac:dyDescent="0.2">
      <c r="A1748">
        <v>3448</v>
      </c>
      <c r="B1748" s="3" t="s">
        <v>3447</v>
      </c>
      <c r="C1748" s="3" t="s">
        <v>7558</v>
      </c>
      <c r="D1748" s="6">
        <v>2100</v>
      </c>
      <c r="E1748" s="6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>
        <f>ROUND(E1748/D1748*100,0)</f>
        <v>110</v>
      </c>
      <c r="P1748" s="8">
        <f>IFERROR(ROUND(E1748/L1748,2),"No donations")</f>
        <v>51.22</v>
      </c>
      <c r="Q1748" s="10" t="s">
        <v>8315</v>
      </c>
      <c r="R1748" t="s">
        <v>8316</v>
      </c>
      <c r="S1748" s="14">
        <f>(((J1748/60)/60)/24)+DATE(1970,1,1)</f>
        <v>41960.119085648148</v>
      </c>
      <c r="T1748" s="14">
        <f>(((I1748/60)/60)/24)+DATE(1970,1,1)</f>
        <v>41990.119085648148</v>
      </c>
      <c r="U1748">
        <f xml:space="preserve"> YEAR(S1748)</f>
        <v>2014</v>
      </c>
    </row>
    <row r="1749" spans="1:21" ht="48" x14ac:dyDescent="0.2">
      <c r="A1749">
        <v>3548</v>
      </c>
      <c r="B1749" s="3" t="s">
        <v>3547</v>
      </c>
      <c r="C1749" s="3" t="s">
        <v>7658</v>
      </c>
      <c r="D1749" s="6">
        <v>2100</v>
      </c>
      <c r="E1749" s="6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>
        <f>ROUND(E1749/D1749*100,0)</f>
        <v>102</v>
      </c>
      <c r="P1749" s="8">
        <f>IFERROR(ROUND(E1749/L1749,2),"No donations")</f>
        <v>164.62</v>
      </c>
      <c r="Q1749" s="10" t="s">
        <v>8315</v>
      </c>
      <c r="R1749" t="s">
        <v>8316</v>
      </c>
      <c r="S1749" s="14">
        <f>(((J1749/60)/60)/24)+DATE(1970,1,1)</f>
        <v>42411.942291666666</v>
      </c>
      <c r="T1749" s="14">
        <f>(((I1749/60)/60)/24)+DATE(1970,1,1)</f>
        <v>42434.041666666672</v>
      </c>
      <c r="U1749">
        <f xml:space="preserve"> YEAR(S1749)</f>
        <v>2016</v>
      </c>
    </row>
    <row r="1750" spans="1:21" ht="48" x14ac:dyDescent="0.2">
      <c r="A1750">
        <v>3813</v>
      </c>
      <c r="B1750" s="3" t="s">
        <v>3810</v>
      </c>
      <c r="C1750" s="3" t="s">
        <v>7923</v>
      </c>
      <c r="D1750" s="6">
        <v>2100</v>
      </c>
      <c r="E1750" s="6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>
        <f>ROUND(E1750/D1750*100,0)</f>
        <v>101</v>
      </c>
      <c r="P1750" s="8">
        <f>IFERROR(ROUND(E1750/L1750,2),"No donations")</f>
        <v>78.52</v>
      </c>
      <c r="Q1750" s="10" t="s">
        <v>8315</v>
      </c>
      <c r="R1750" t="s">
        <v>8316</v>
      </c>
      <c r="S1750" s="14">
        <f>(((J1750/60)/60)/24)+DATE(1970,1,1)</f>
        <v>42497.275706018518</v>
      </c>
      <c r="T1750" s="14">
        <f>(((I1750/60)/60)/24)+DATE(1970,1,1)</f>
        <v>42535.904861111107</v>
      </c>
      <c r="U1750">
        <f xml:space="preserve"> YEAR(S1750)</f>
        <v>2016</v>
      </c>
    </row>
    <row r="1751" spans="1:21" ht="48" x14ac:dyDescent="0.2">
      <c r="A1751">
        <v>72</v>
      </c>
      <c r="B1751" s="3" t="s">
        <v>74</v>
      </c>
      <c r="C1751" s="3" t="s">
        <v>4183</v>
      </c>
      <c r="D1751" s="6">
        <v>2200</v>
      </c>
      <c r="E1751" s="6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>
        <f>ROUND(E1751/D1751*100,0)</f>
        <v>108</v>
      </c>
      <c r="P1751" s="8">
        <f>IFERROR(ROUND(E1751/L1751,2),"No donations")</f>
        <v>58.17</v>
      </c>
      <c r="Q1751" s="10" t="s">
        <v>8308</v>
      </c>
      <c r="R1751" t="s">
        <v>8310</v>
      </c>
      <c r="S1751" s="14">
        <f>(((J1751/60)/60)/24)+DATE(1970,1,1)</f>
        <v>41208.010196759256</v>
      </c>
      <c r="T1751" s="14">
        <f>(((I1751/60)/60)/24)+DATE(1970,1,1)</f>
        <v>41228</v>
      </c>
      <c r="U1751">
        <f xml:space="preserve"> YEAR(S1751)</f>
        <v>2012</v>
      </c>
    </row>
    <row r="1752" spans="1:21" ht="48" x14ac:dyDescent="0.2">
      <c r="A1752">
        <v>105</v>
      </c>
      <c r="B1752" s="3" t="s">
        <v>107</v>
      </c>
      <c r="C1752" s="3" t="s">
        <v>4216</v>
      </c>
      <c r="D1752" s="6">
        <v>2200</v>
      </c>
      <c r="E1752" s="6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>
        <f>ROUND(E1752/D1752*100,0)</f>
        <v>107</v>
      </c>
      <c r="P1752" s="8">
        <f>IFERROR(ROUND(E1752/L1752,2),"No donations")</f>
        <v>39.380000000000003</v>
      </c>
      <c r="Q1752" s="10" t="s">
        <v>8308</v>
      </c>
      <c r="R1752" t="s">
        <v>8310</v>
      </c>
      <c r="S1752" s="14">
        <f>(((J1752/60)/60)/24)+DATE(1970,1,1)</f>
        <v>42485.724768518514</v>
      </c>
      <c r="T1752" s="14">
        <f>(((I1752/60)/60)/24)+DATE(1970,1,1)</f>
        <v>42504</v>
      </c>
      <c r="U1752">
        <f xml:space="preserve"> YEAR(S1752)</f>
        <v>2016</v>
      </c>
    </row>
    <row r="1753" spans="1:21" ht="48" x14ac:dyDescent="0.2">
      <c r="A1753">
        <v>1221</v>
      </c>
      <c r="B1753" s="3" t="s">
        <v>1222</v>
      </c>
      <c r="C1753" s="3" t="s">
        <v>5331</v>
      </c>
      <c r="D1753" s="6">
        <v>2200</v>
      </c>
      <c r="E1753" s="6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>
        <f>ROUND(E1753/D1753*100,0)</f>
        <v>111</v>
      </c>
      <c r="P1753" s="8">
        <f>IFERROR(ROUND(E1753/L1753,2),"No donations")</f>
        <v>23.8</v>
      </c>
      <c r="Q1753" s="10" t="s">
        <v>8336</v>
      </c>
      <c r="R1753" t="s">
        <v>8337</v>
      </c>
      <c r="S1753" s="14">
        <f>(((J1753/60)/60)/24)+DATE(1970,1,1)</f>
        <v>42680.47555555556</v>
      </c>
      <c r="T1753" s="14">
        <f>(((I1753/60)/60)/24)+DATE(1970,1,1)</f>
        <v>42708</v>
      </c>
      <c r="U1753">
        <f xml:space="preserve"> YEAR(S1753)</f>
        <v>2016</v>
      </c>
    </row>
    <row r="1754" spans="1:21" ht="48" x14ac:dyDescent="0.2">
      <c r="A1754">
        <v>1383</v>
      </c>
      <c r="B1754" s="3" t="s">
        <v>1384</v>
      </c>
      <c r="C1754" s="3" t="s">
        <v>5493</v>
      </c>
      <c r="D1754" s="6">
        <v>2200</v>
      </c>
      <c r="E1754" s="6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>
        <f>ROUND(E1754/D1754*100,0)</f>
        <v>212</v>
      </c>
      <c r="P1754" s="8">
        <f>IFERROR(ROUND(E1754/L1754,2),"No donations")</f>
        <v>50.25</v>
      </c>
      <c r="Q1754" s="10" t="s">
        <v>8323</v>
      </c>
      <c r="R1754" t="s">
        <v>8324</v>
      </c>
      <c r="S1754" s="14">
        <f>(((J1754/60)/60)/24)+DATE(1970,1,1)</f>
        <v>42707.074976851851</v>
      </c>
      <c r="T1754" s="14">
        <f>(((I1754/60)/60)/24)+DATE(1970,1,1)</f>
        <v>42727.074976851851</v>
      </c>
      <c r="U1754">
        <f xml:space="preserve"> YEAR(S1754)</f>
        <v>2016</v>
      </c>
    </row>
    <row r="1755" spans="1:21" ht="48" x14ac:dyDescent="0.2">
      <c r="A1755">
        <v>2106</v>
      </c>
      <c r="B1755" s="3" t="s">
        <v>2107</v>
      </c>
      <c r="C1755" s="3" t="s">
        <v>6216</v>
      </c>
      <c r="D1755" s="6">
        <v>2200</v>
      </c>
      <c r="E1755" s="6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>
        <f>ROUND(E1755/D1755*100,0)</f>
        <v>107</v>
      </c>
      <c r="P1755" s="8">
        <f>IFERROR(ROUND(E1755/L1755,2),"No donations")</f>
        <v>53.52</v>
      </c>
      <c r="Q1755" s="10" t="s">
        <v>8323</v>
      </c>
      <c r="R1755" t="s">
        <v>8327</v>
      </c>
      <c r="S1755" s="14">
        <f>(((J1755/60)/60)/24)+DATE(1970,1,1)</f>
        <v>41270.21497685185</v>
      </c>
      <c r="T1755" s="14">
        <f>(((I1755/60)/60)/24)+DATE(1970,1,1)</f>
        <v>41300.21497685185</v>
      </c>
      <c r="U1755">
        <f xml:space="preserve"> YEAR(S1755)</f>
        <v>2012</v>
      </c>
    </row>
    <row r="1756" spans="1:21" ht="32" x14ac:dyDescent="0.2">
      <c r="A1756">
        <v>2258</v>
      </c>
      <c r="B1756" s="3" t="s">
        <v>2259</v>
      </c>
      <c r="C1756" s="3" t="s">
        <v>6368</v>
      </c>
      <c r="D1756" s="6">
        <v>2200</v>
      </c>
      <c r="E1756" s="6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>
        <f>ROUND(E1756/D1756*100,0)</f>
        <v>147</v>
      </c>
      <c r="P1756" s="8">
        <f>IFERROR(ROUND(E1756/L1756,2),"No donations")</f>
        <v>15.72</v>
      </c>
      <c r="Q1756" s="10" t="s">
        <v>8331</v>
      </c>
      <c r="R1756" t="s">
        <v>8349</v>
      </c>
      <c r="S1756" s="14">
        <f>(((J1756/60)/60)/24)+DATE(1970,1,1)</f>
        <v>42136.75100694444</v>
      </c>
      <c r="T1756" s="14">
        <f>(((I1756/60)/60)/24)+DATE(1970,1,1)</f>
        <v>42166.75100694444</v>
      </c>
      <c r="U1756">
        <f xml:space="preserve"> YEAR(S1756)</f>
        <v>2015</v>
      </c>
    </row>
    <row r="1757" spans="1:21" ht="48" x14ac:dyDescent="0.2">
      <c r="A1757">
        <v>3152</v>
      </c>
      <c r="B1757" s="3" t="s">
        <v>3152</v>
      </c>
      <c r="C1757" s="3" t="s">
        <v>7262</v>
      </c>
      <c r="D1757" s="6">
        <v>2200</v>
      </c>
      <c r="E1757" s="6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>
        <f>ROUND(E1757/D1757*100,0)</f>
        <v>106</v>
      </c>
      <c r="P1757" s="8">
        <f>IFERROR(ROUND(E1757/L1757,2),"No donations")</f>
        <v>34.79</v>
      </c>
      <c r="Q1757" s="10" t="s">
        <v>8315</v>
      </c>
      <c r="R1757" t="s">
        <v>8316</v>
      </c>
      <c r="S1757" s="14">
        <f>(((J1757/60)/60)/24)+DATE(1970,1,1)</f>
        <v>41550.867673611108</v>
      </c>
      <c r="T1757" s="14">
        <f>(((I1757/60)/60)/24)+DATE(1970,1,1)</f>
        <v>41580.867673611108</v>
      </c>
      <c r="U1757">
        <f xml:space="preserve"> YEAR(S1757)</f>
        <v>2013</v>
      </c>
    </row>
    <row r="1758" spans="1:21" ht="48" x14ac:dyDescent="0.2">
      <c r="A1758">
        <v>3556</v>
      </c>
      <c r="B1758" s="3" t="s">
        <v>3555</v>
      </c>
      <c r="C1758" s="3" t="s">
        <v>7666</v>
      </c>
      <c r="D1758" s="6">
        <v>2200</v>
      </c>
      <c r="E1758" s="6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>
        <f>ROUND(E1758/D1758*100,0)</f>
        <v>100</v>
      </c>
      <c r="P1758" s="8">
        <f>IFERROR(ROUND(E1758/L1758,2),"No donations")</f>
        <v>110.5</v>
      </c>
      <c r="Q1758" s="10" t="s">
        <v>8315</v>
      </c>
      <c r="R1758" t="s">
        <v>8316</v>
      </c>
      <c r="S1758" s="14">
        <f>(((J1758/60)/60)/24)+DATE(1970,1,1)</f>
        <v>41808.649583333332</v>
      </c>
      <c r="T1758" s="14">
        <f>(((I1758/60)/60)/24)+DATE(1970,1,1)</f>
        <v>41868.649583333332</v>
      </c>
      <c r="U1758">
        <f xml:space="preserve"> YEAR(S1758)</f>
        <v>2014</v>
      </c>
    </row>
    <row r="1759" spans="1:21" ht="48" x14ac:dyDescent="0.2">
      <c r="A1759">
        <v>745</v>
      </c>
      <c r="B1759" s="3" t="s">
        <v>746</v>
      </c>
      <c r="C1759" s="3" t="s">
        <v>4855</v>
      </c>
      <c r="D1759" s="6">
        <v>2220</v>
      </c>
      <c r="E1759" s="6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>
        <f>ROUND(E1759/D1759*100,0)</f>
        <v>179</v>
      </c>
      <c r="P1759" s="8">
        <f>IFERROR(ROUND(E1759/L1759,2),"No donations")</f>
        <v>53.73</v>
      </c>
      <c r="Q1759" s="10" t="s">
        <v>8320</v>
      </c>
      <c r="R1759" t="s">
        <v>8321</v>
      </c>
      <c r="S1759" s="14">
        <f>(((J1759/60)/60)/24)+DATE(1970,1,1)</f>
        <v>41367.572280092594</v>
      </c>
      <c r="T1759" s="14">
        <f>(((I1759/60)/60)/24)+DATE(1970,1,1)</f>
        <v>41397.572280092594</v>
      </c>
      <c r="U1759">
        <f xml:space="preserve"> YEAR(S1759)</f>
        <v>2013</v>
      </c>
    </row>
    <row r="1760" spans="1:21" ht="32" x14ac:dyDescent="0.2">
      <c r="A1760">
        <v>3252</v>
      </c>
      <c r="B1760" s="3" t="s">
        <v>3252</v>
      </c>
      <c r="C1760" s="3" t="s">
        <v>7362</v>
      </c>
      <c r="D1760" s="6">
        <v>2250</v>
      </c>
      <c r="E1760" s="6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>
        <f>ROUND(E1760/D1760*100,0)</f>
        <v>128</v>
      </c>
      <c r="P1760" s="8">
        <f>IFERROR(ROUND(E1760/L1760,2),"No donations")</f>
        <v>57.52</v>
      </c>
      <c r="Q1760" s="10" t="s">
        <v>8315</v>
      </c>
      <c r="R1760" t="s">
        <v>8316</v>
      </c>
      <c r="S1760" s="14">
        <f>(((J1760/60)/60)/24)+DATE(1970,1,1)</f>
        <v>42590.472685185188</v>
      </c>
      <c r="T1760" s="14">
        <f>(((I1760/60)/60)/24)+DATE(1970,1,1)</f>
        <v>42620.472685185188</v>
      </c>
      <c r="U1760">
        <f xml:space="preserve"> YEAR(S1760)</f>
        <v>2016</v>
      </c>
    </row>
    <row r="1761" spans="1:21" ht="48" x14ac:dyDescent="0.2">
      <c r="A1761">
        <v>270</v>
      </c>
      <c r="B1761" s="3" t="s">
        <v>271</v>
      </c>
      <c r="C1761" s="3" t="s">
        <v>4380</v>
      </c>
      <c r="D1761" s="6">
        <v>2300</v>
      </c>
      <c r="E1761" s="6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>
        <f>ROUND(E1761/D1761*100,0)</f>
        <v>153</v>
      </c>
      <c r="P1761" s="8">
        <f>IFERROR(ROUND(E1761/L1761,2),"No donations")</f>
        <v>57.54</v>
      </c>
      <c r="Q1761" s="10" t="s">
        <v>8308</v>
      </c>
      <c r="R1761" t="s">
        <v>8313</v>
      </c>
      <c r="S1761" s="14">
        <f>(((J1761/60)/60)/24)+DATE(1970,1,1)</f>
        <v>40637.866550925923</v>
      </c>
      <c r="T1761" s="14">
        <f>(((I1761/60)/60)/24)+DATE(1970,1,1)</f>
        <v>40688.166666666664</v>
      </c>
      <c r="U1761">
        <f xml:space="preserve"> YEAR(S1761)</f>
        <v>2011</v>
      </c>
    </row>
    <row r="1762" spans="1:21" ht="48" x14ac:dyDescent="0.2">
      <c r="A1762">
        <v>803</v>
      </c>
      <c r="B1762" s="3" t="s">
        <v>804</v>
      </c>
      <c r="C1762" s="3" t="s">
        <v>4913</v>
      </c>
      <c r="D1762" s="6">
        <v>2300</v>
      </c>
      <c r="E1762" s="6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>
        <f>ROUND(E1762/D1762*100,0)</f>
        <v>123</v>
      </c>
      <c r="P1762" s="8">
        <f>IFERROR(ROUND(E1762/L1762,2),"No donations")</f>
        <v>74.61</v>
      </c>
      <c r="Q1762" s="10" t="s">
        <v>8323</v>
      </c>
      <c r="R1762" t="s">
        <v>8324</v>
      </c>
      <c r="S1762" s="14">
        <f>(((J1762/60)/60)/24)+DATE(1970,1,1)</f>
        <v>40665.949976851851</v>
      </c>
      <c r="T1762" s="14">
        <f>(((I1762/60)/60)/24)+DATE(1970,1,1)</f>
        <v>40692.041666666664</v>
      </c>
      <c r="U1762">
        <f xml:space="preserve"> YEAR(S1762)</f>
        <v>2011</v>
      </c>
    </row>
    <row r="1763" spans="1:21" ht="48" x14ac:dyDescent="0.2">
      <c r="A1763">
        <v>1648</v>
      </c>
      <c r="B1763" s="3" t="s">
        <v>1649</v>
      </c>
      <c r="C1763" s="3" t="s">
        <v>5758</v>
      </c>
      <c r="D1763" s="6">
        <v>2300</v>
      </c>
      <c r="E1763" s="6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>
        <f>ROUND(E1763/D1763*100,0)</f>
        <v>125</v>
      </c>
      <c r="P1763" s="8">
        <f>IFERROR(ROUND(E1763/L1763,2),"No donations")</f>
        <v>32.01</v>
      </c>
      <c r="Q1763" s="10" t="s">
        <v>8323</v>
      </c>
      <c r="R1763" t="s">
        <v>8344</v>
      </c>
      <c r="S1763" s="14">
        <f>(((J1763/60)/60)/24)+DATE(1970,1,1)</f>
        <v>40592.704652777778</v>
      </c>
      <c r="T1763" s="14">
        <f>(((I1763/60)/60)/24)+DATE(1970,1,1)</f>
        <v>40622.662986111114</v>
      </c>
      <c r="U1763">
        <f xml:space="preserve"> YEAR(S1763)</f>
        <v>2011</v>
      </c>
    </row>
    <row r="1764" spans="1:21" ht="48" x14ac:dyDescent="0.2">
      <c r="A1764">
        <v>2302</v>
      </c>
      <c r="B1764" s="3" t="s">
        <v>2303</v>
      </c>
      <c r="C1764" s="3" t="s">
        <v>6412</v>
      </c>
      <c r="D1764" s="6">
        <v>2300</v>
      </c>
      <c r="E1764" s="6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>
        <f>ROUND(E1764/D1764*100,0)</f>
        <v>171</v>
      </c>
      <c r="P1764" s="8">
        <f>IFERROR(ROUND(E1764/L1764,2),"No donations")</f>
        <v>46.18</v>
      </c>
      <c r="Q1764" s="10" t="s">
        <v>8323</v>
      </c>
      <c r="R1764" t="s">
        <v>8327</v>
      </c>
      <c r="S1764" s="14">
        <f>(((J1764/60)/60)/24)+DATE(1970,1,1)</f>
        <v>41605.868449074071</v>
      </c>
      <c r="T1764" s="14">
        <f>(((I1764/60)/60)/24)+DATE(1970,1,1)</f>
        <v>41639.291666666664</v>
      </c>
      <c r="U1764">
        <f xml:space="preserve"> YEAR(S1764)</f>
        <v>2013</v>
      </c>
    </row>
    <row r="1765" spans="1:21" ht="48" x14ac:dyDescent="0.2">
      <c r="A1765">
        <v>1531</v>
      </c>
      <c r="B1765" s="3" t="s">
        <v>1532</v>
      </c>
      <c r="C1765" s="3" t="s">
        <v>5641</v>
      </c>
      <c r="D1765" s="6">
        <v>2350</v>
      </c>
      <c r="E1765" s="6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>
        <f>ROUND(E1765/D1765*100,0)</f>
        <v>176</v>
      </c>
      <c r="P1765" s="8">
        <f>IFERROR(ROUND(E1765/L1765,2),"No donations")</f>
        <v>56.64</v>
      </c>
      <c r="Q1765" s="10" t="s">
        <v>8336</v>
      </c>
      <c r="R1765" t="s">
        <v>8337</v>
      </c>
      <c r="S1765" s="14">
        <f>(((J1765/60)/60)/24)+DATE(1970,1,1)</f>
        <v>41941.802384259259</v>
      </c>
      <c r="T1765" s="14">
        <f>(((I1765/60)/60)/24)+DATE(1970,1,1)</f>
        <v>41974.125</v>
      </c>
      <c r="U1765">
        <f xml:space="preserve"> YEAR(S1765)</f>
        <v>2014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8">
        <f>IFERROR(ROUND(E1766/L1766,2),"No donations")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 xml:space="preserve"> 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8">
        <f>IFERROR(ROUND(E1767/L1767,2),"No donations")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 xml:space="preserve"> 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8" t="str">
        <f>IFERROR(ROUND(E1768/L1768,2),"No donations")</f>
        <v>No donations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 xml:space="preserve"> 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8">
        <f>IFERROR(ROUND(E1769/L1769,2),"No donations")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 xml:space="preserve"> 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8">
        <f>IFERROR(ROUND(E1770/L1770,2),"No donations")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 xml:space="preserve"> 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8">
        <f>IFERROR(ROUND(E1771/L1771,2),"No donations")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 xml:space="preserve"> 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8">
        <f>IFERROR(ROUND(E1772/L1772,2),"No donations")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 xml:space="preserve"> 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8">
        <f>IFERROR(ROUND(E1773/L1773,2),"No donations")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 xml:space="preserve"> 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8">
        <f>IFERROR(ROUND(E1774/L1774,2),"No donations")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 xml:space="preserve"> 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8">
        <f>IFERROR(ROUND(E1775/L1775,2),"No donations")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 xml:space="preserve"> 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8">
        <f>IFERROR(ROUND(E1776/L1776,2),"No donations")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 xml:space="preserve"> 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8">
        <f>IFERROR(ROUND(E1777/L1777,2),"No donations")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 xml:space="preserve"> 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8">
        <f>IFERROR(ROUND(E1778/L1778,2),"No donations")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 xml:space="preserve"> 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8">
        <f>IFERROR(ROUND(E1779/L1779,2),"No donations")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 xml:space="preserve"> 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8">
        <f>IFERROR(ROUND(E1780/L1780,2),"No donations")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 xml:space="preserve"> 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8">
        <f>IFERROR(ROUND(E1781/L1781,2),"No donations")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 xml:space="preserve"> 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8">
        <f>IFERROR(ROUND(E1782/L1782,2),"No donations")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 xml:space="preserve"> 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8">
        <f>IFERROR(ROUND(E1783/L1783,2),"No donations")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 xml:space="preserve"> 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8">
        <f>IFERROR(ROUND(E1784/L1784,2),"No donations")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 xml:space="preserve"> 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8">
        <f>IFERROR(ROUND(E1785/L1785,2),"No donations")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 xml:space="preserve"> 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8">
        <f>IFERROR(ROUND(E1786/L1786,2),"No donations")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 xml:space="preserve"> 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8">
        <f>IFERROR(ROUND(E1787/L1787,2),"No donations")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 xml:space="preserve"> 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8">
        <f>IFERROR(ROUND(E1788/L1788,2),"No donations")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 xml:space="preserve"> 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8">
        <f>IFERROR(ROUND(E1789/L1789,2),"No donations")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 xml:space="preserve"> 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8">
        <f>IFERROR(ROUND(E1790/L1790,2),"No donations")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 xml:space="preserve"> 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8">
        <f>IFERROR(ROUND(E1791/L1791,2),"No donations")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 xml:space="preserve"> 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8">
        <f>IFERROR(ROUND(E1792/L1792,2),"No donations")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 xml:space="preserve"> 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8">
        <f>IFERROR(ROUND(E1793/L1793,2),"No donations")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 xml:space="preserve"> 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8">
        <f>IFERROR(ROUND(E1794/L1794,2),"No donations")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 xml:space="preserve"> 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8">
        <f>IFERROR(ROUND(E1795/L1795,2),"No donations")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 xml:space="preserve"> 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8">
        <f>IFERROR(ROUND(E1796/L1796,2),"No donations")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 xml:space="preserve"> 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8">
        <f>IFERROR(ROUND(E1797/L1797,2),"No donations")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 xml:space="preserve"> 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8">
        <f>IFERROR(ROUND(E1798/L1798,2),"No donations")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 xml:space="preserve"> 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8">
        <f>IFERROR(ROUND(E1799/L1799,2),"No donations")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 xml:space="preserve"> 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8">
        <f>IFERROR(ROUND(E1800/L1800,2),"No donations")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 xml:space="preserve"> 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8">
        <f>IFERROR(ROUND(E1801/L1801,2),"No donations")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 xml:space="preserve"> 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8">
        <f>IFERROR(ROUND(E1802/L1802,2),"No donations")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 xml:space="preserve"> 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8">
        <f>IFERROR(ROUND(E1803/L1803,2),"No donations")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 xml:space="preserve"> 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8">
        <f>IFERROR(ROUND(E1804/L1804,2),"No donations")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 xml:space="preserve"> 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8">
        <f>IFERROR(ROUND(E1805/L1805,2),"No donations")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 xml:space="preserve"> 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8">
        <f>IFERROR(ROUND(E1806/L1806,2),"No donations")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 xml:space="preserve"> 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8">
        <f>IFERROR(ROUND(E1807/L1807,2),"No donations")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 xml:space="preserve"> 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8">
        <f>IFERROR(ROUND(E1808/L1808,2),"No donations")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 xml:space="preserve"> 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8">
        <f>IFERROR(ROUND(E1809/L1809,2),"No donations")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 xml:space="preserve"> 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8">
        <f>IFERROR(ROUND(E1810/L1810,2),"No donations")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 xml:space="preserve"> 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8">
        <f>IFERROR(ROUND(E1811/L1811,2),"No donations")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 xml:space="preserve"> 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8">
        <f>IFERROR(ROUND(E1812/L1812,2),"No donations")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 xml:space="preserve"> 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8">
        <f>IFERROR(ROUND(E1813/L1813,2),"No donations")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 xml:space="preserve"> 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8">
        <f>IFERROR(ROUND(E1814/L1814,2),"No donations")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 xml:space="preserve"> 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8" t="str">
        <f>IFERROR(ROUND(E1815/L1815,2),"No donations")</f>
        <v>No donations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 xml:space="preserve"> 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8">
        <f>IFERROR(ROUND(E1816/L1816,2),"No donations")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 xml:space="preserve"> 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8" t="str">
        <f>IFERROR(ROUND(E1817/L1817,2),"No donations")</f>
        <v>No donations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 xml:space="preserve"> 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8">
        <f>IFERROR(ROUND(E1818/L1818,2),"No donations")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 xml:space="preserve"> 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8">
        <f>IFERROR(ROUND(E1819/L1819,2),"No donations")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 xml:space="preserve"> 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8" t="str">
        <f>IFERROR(ROUND(E1820/L1820,2),"No donations")</f>
        <v>No donations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 xml:space="preserve"> 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8">
        <f>IFERROR(ROUND(E1821/L1821,2),"No donations")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 xml:space="preserve"> 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8">
        <f>IFERROR(ROUND(E1822/L1822,2),"No donations")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 xml:space="preserve"> YEAR(S1822)</f>
        <v>2015</v>
      </c>
    </row>
    <row r="1823" spans="1:21" ht="48" x14ac:dyDescent="0.2">
      <c r="A1823">
        <v>2986</v>
      </c>
      <c r="B1823" s="3" t="s">
        <v>2986</v>
      </c>
      <c r="C1823" s="3" t="s">
        <v>7096</v>
      </c>
      <c r="D1823" s="6">
        <v>2400</v>
      </c>
      <c r="E1823" s="6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>
        <f>ROUND(E1823/D1823*100,0)</f>
        <v>106</v>
      </c>
      <c r="P1823" s="8">
        <f>IFERROR(ROUND(E1823/L1823,2),"No donations")</f>
        <v>45.21</v>
      </c>
      <c r="Q1823" s="10" t="s">
        <v>8315</v>
      </c>
      <c r="R1823" t="s">
        <v>8355</v>
      </c>
      <c r="S1823" s="14">
        <f>(((J1823/60)/60)/24)+DATE(1970,1,1)</f>
        <v>42431.500069444446</v>
      </c>
      <c r="T1823" s="14">
        <f>(((I1823/60)/60)/24)+DATE(1970,1,1)</f>
        <v>42491.458402777775</v>
      </c>
      <c r="U1823">
        <f xml:space="preserve"> YEAR(S1823)</f>
        <v>2016</v>
      </c>
    </row>
    <row r="1824" spans="1:21" ht="48" x14ac:dyDescent="0.2">
      <c r="A1824">
        <v>3555</v>
      </c>
      <c r="B1824" s="3" t="s">
        <v>3554</v>
      </c>
      <c r="C1824" s="3" t="s">
        <v>7665</v>
      </c>
      <c r="D1824" s="6">
        <v>2400</v>
      </c>
      <c r="E1824" s="6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>
        <f>ROUND(E1824/D1824*100,0)</f>
        <v>100</v>
      </c>
      <c r="P1824" s="8">
        <f>IFERROR(ROUND(E1824/L1824,2),"No donations")</f>
        <v>171.43</v>
      </c>
      <c r="Q1824" s="10" t="s">
        <v>8315</v>
      </c>
      <c r="R1824" t="s">
        <v>8316</v>
      </c>
      <c r="S1824" s="14">
        <f>(((J1824/60)/60)/24)+DATE(1970,1,1)</f>
        <v>42661.442060185189</v>
      </c>
      <c r="T1824" s="14">
        <f>(((I1824/60)/60)/24)+DATE(1970,1,1)</f>
        <v>42691.483726851846</v>
      </c>
      <c r="U1824">
        <f xml:space="preserve"> YEAR(S1824)</f>
        <v>2016</v>
      </c>
    </row>
    <row r="1825" spans="1:21" ht="32" x14ac:dyDescent="0.2">
      <c r="A1825">
        <v>3778</v>
      </c>
      <c r="B1825" s="3" t="s">
        <v>3775</v>
      </c>
      <c r="C1825" s="3" t="s">
        <v>7888</v>
      </c>
      <c r="D1825" s="6">
        <v>2400</v>
      </c>
      <c r="E1825" s="6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>
        <f>ROUND(E1825/D1825*100,0)</f>
        <v>105</v>
      </c>
      <c r="P1825" s="8">
        <f>IFERROR(ROUND(E1825/L1825,2),"No donations")</f>
        <v>70.03</v>
      </c>
      <c r="Q1825" s="10" t="s">
        <v>8315</v>
      </c>
      <c r="R1825" t="s">
        <v>8357</v>
      </c>
      <c r="S1825" s="14">
        <f>(((J1825/60)/60)/24)+DATE(1970,1,1)</f>
        <v>41989.819212962961</v>
      </c>
      <c r="T1825" s="14">
        <f>(((I1825/60)/60)/24)+DATE(1970,1,1)</f>
        <v>42049.819212962961</v>
      </c>
      <c r="U1825">
        <f xml:space="preserve"> YEAR(S1825)</f>
        <v>2014</v>
      </c>
    </row>
    <row r="1826" spans="1:21" ht="48" x14ac:dyDescent="0.2">
      <c r="A1826">
        <v>376</v>
      </c>
      <c r="B1826" s="3" t="s">
        <v>377</v>
      </c>
      <c r="C1826" s="3" t="s">
        <v>4486</v>
      </c>
      <c r="D1826" s="6">
        <v>2450</v>
      </c>
      <c r="E1826" s="6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>
        <f>ROUND(E1826/D1826*100,0)</f>
        <v>106</v>
      </c>
      <c r="P1826" s="8">
        <f>IFERROR(ROUND(E1826/L1826,2),"No donations")</f>
        <v>54.08</v>
      </c>
      <c r="Q1826" s="10" t="s">
        <v>8308</v>
      </c>
      <c r="R1826" t="s">
        <v>8313</v>
      </c>
      <c r="S1826" s="14">
        <f>(((J1826/60)/60)/24)+DATE(1970,1,1)</f>
        <v>42576.452731481477</v>
      </c>
      <c r="T1826" s="14">
        <f>(((I1826/60)/60)/24)+DATE(1970,1,1)</f>
        <v>42607.452731481477</v>
      </c>
      <c r="U1826">
        <f xml:space="preserve"> YEAR(S1826)</f>
        <v>2016</v>
      </c>
    </row>
    <row r="1827" spans="1:21" ht="48" x14ac:dyDescent="0.2">
      <c r="A1827">
        <v>2724</v>
      </c>
      <c r="B1827" s="3" t="s">
        <v>2724</v>
      </c>
      <c r="C1827" s="3" t="s">
        <v>6834</v>
      </c>
      <c r="D1827" s="6">
        <v>2468</v>
      </c>
      <c r="E1827" s="6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>
        <f>ROUND(E1827/D1827*100,0)</f>
        <v>297</v>
      </c>
      <c r="P1827" s="8">
        <f>IFERROR(ROUND(E1827/L1827,2),"No donations")</f>
        <v>7.19</v>
      </c>
      <c r="Q1827" s="10" t="s">
        <v>8317</v>
      </c>
      <c r="R1827" t="s">
        <v>8347</v>
      </c>
      <c r="S1827" s="14">
        <f>(((J1827/60)/60)/24)+DATE(1970,1,1)</f>
        <v>42199.32707175926</v>
      </c>
      <c r="T1827" s="14">
        <f>(((I1827/60)/60)/24)+DATE(1970,1,1)</f>
        <v>42231.32707175926</v>
      </c>
      <c r="U1827">
        <f xml:space="preserve"> YEAR(S1827)</f>
        <v>2015</v>
      </c>
    </row>
    <row r="1828" spans="1:21" ht="48" x14ac:dyDescent="0.2">
      <c r="A1828">
        <v>38</v>
      </c>
      <c r="B1828" s="3" t="s">
        <v>40</v>
      </c>
      <c r="C1828" s="3" t="s">
        <v>4149</v>
      </c>
      <c r="D1828" s="6">
        <v>2500</v>
      </c>
      <c r="E1828" s="6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>
        <f>ROUND(E1828/D1828*100,0)</f>
        <v>110</v>
      </c>
      <c r="P1828" s="8">
        <f>IFERROR(ROUND(E1828/L1828,2),"No donations")</f>
        <v>41.68</v>
      </c>
      <c r="Q1828" s="10" t="s">
        <v>8308</v>
      </c>
      <c r="R1828" t="s">
        <v>8309</v>
      </c>
      <c r="S1828" s="14">
        <f>(((J1828/60)/60)/24)+DATE(1970,1,1)</f>
        <v>41375.057222222218</v>
      </c>
      <c r="T1828" s="14">
        <f>(((I1828/60)/60)/24)+DATE(1970,1,1)</f>
        <v>41405.057222222218</v>
      </c>
      <c r="U1828">
        <f xml:space="preserve"> YEAR(S1828)</f>
        <v>2013</v>
      </c>
    </row>
    <row r="1829" spans="1:21" ht="48" x14ac:dyDescent="0.2">
      <c r="A1829">
        <v>87</v>
      </c>
      <c r="B1829" s="3" t="s">
        <v>89</v>
      </c>
      <c r="C1829" s="3" t="s">
        <v>4198</v>
      </c>
      <c r="D1829" s="6">
        <v>2500</v>
      </c>
      <c r="E1829" s="6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>
        <f>ROUND(E1829/D1829*100,0)</f>
        <v>105</v>
      </c>
      <c r="P1829" s="8">
        <f>IFERROR(ROUND(E1829/L1829,2),"No donations")</f>
        <v>104.6</v>
      </c>
      <c r="Q1829" s="10" t="s">
        <v>8308</v>
      </c>
      <c r="R1829" t="s">
        <v>8310</v>
      </c>
      <c r="S1829" s="14">
        <f>(((J1829/60)/60)/24)+DATE(1970,1,1)</f>
        <v>40322.53938657407</v>
      </c>
      <c r="T1829" s="14">
        <f>(((I1829/60)/60)/24)+DATE(1970,1,1)</f>
        <v>40332.070138888892</v>
      </c>
      <c r="U1829">
        <f xml:space="preserve"> YEAR(S1829)</f>
        <v>2010</v>
      </c>
    </row>
    <row r="1830" spans="1:21" ht="32" x14ac:dyDescent="0.2">
      <c r="A1830">
        <v>262</v>
      </c>
      <c r="B1830" s="3" t="s">
        <v>263</v>
      </c>
      <c r="C1830" s="3" t="s">
        <v>4372</v>
      </c>
      <c r="D1830" s="6">
        <v>2500</v>
      </c>
      <c r="E1830" s="6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>
        <f>ROUND(E1830/D1830*100,0)</f>
        <v>240</v>
      </c>
      <c r="P1830" s="8">
        <f>IFERROR(ROUND(E1830/L1830,2),"No donations")</f>
        <v>41.38</v>
      </c>
      <c r="Q1830" s="10" t="s">
        <v>8308</v>
      </c>
      <c r="R1830" t="s">
        <v>8313</v>
      </c>
      <c r="S1830" s="14">
        <f>(((J1830/60)/60)/24)+DATE(1970,1,1)</f>
        <v>40555.24800925926</v>
      </c>
      <c r="T1830" s="14">
        <f>(((I1830/60)/60)/24)+DATE(1970,1,1)</f>
        <v>40600.24800925926</v>
      </c>
      <c r="U1830">
        <f xml:space="preserve"> YEAR(S1830)</f>
        <v>2011</v>
      </c>
    </row>
    <row r="1831" spans="1:21" ht="48" x14ac:dyDescent="0.2">
      <c r="A1831">
        <v>412</v>
      </c>
      <c r="B1831" s="3" t="s">
        <v>413</v>
      </c>
      <c r="C1831" s="3" t="s">
        <v>4522</v>
      </c>
      <c r="D1831" s="6">
        <v>2500</v>
      </c>
      <c r="E1831" s="6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>
        <f>ROUND(E1831/D1831*100,0)</f>
        <v>127</v>
      </c>
      <c r="P1831" s="8">
        <f>IFERROR(ROUND(E1831/L1831,2),"No donations")</f>
        <v>57.65</v>
      </c>
      <c r="Q1831" s="10" t="s">
        <v>8308</v>
      </c>
      <c r="R1831" t="s">
        <v>8313</v>
      </c>
      <c r="S1831" s="14">
        <f>(((J1831/60)/60)/24)+DATE(1970,1,1)</f>
        <v>41099.742800925924</v>
      </c>
      <c r="T1831" s="14">
        <f>(((I1831/60)/60)/24)+DATE(1970,1,1)</f>
        <v>41115.742800925924</v>
      </c>
      <c r="U1831">
        <f xml:space="preserve"> YEAR(S1831)</f>
        <v>2012</v>
      </c>
    </row>
    <row r="1832" spans="1:21" ht="48" x14ac:dyDescent="0.2">
      <c r="A1832">
        <v>649</v>
      </c>
      <c r="B1832" s="3" t="s">
        <v>650</v>
      </c>
      <c r="C1832" s="3" t="s">
        <v>4759</v>
      </c>
      <c r="D1832" s="6">
        <v>2500</v>
      </c>
      <c r="E1832" s="6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>ROUND(E1832/D1832*100,0)</f>
        <v>140</v>
      </c>
      <c r="P1832" s="8">
        <f>IFERROR(ROUND(E1832/L1832,2),"No donations")</f>
        <v>42.67</v>
      </c>
      <c r="Q1832" s="10" t="s">
        <v>8317</v>
      </c>
      <c r="R1832" t="s">
        <v>8319</v>
      </c>
      <c r="S1832" s="14">
        <f>(((J1832/60)/60)/24)+DATE(1970,1,1)</f>
        <v>41877.912187499998</v>
      </c>
      <c r="T1832" s="14">
        <f>(((I1832/60)/60)/24)+DATE(1970,1,1)</f>
        <v>41898.912187499998</v>
      </c>
      <c r="U1832">
        <f xml:space="preserve"> YEAR(S1832)</f>
        <v>2014</v>
      </c>
    </row>
    <row r="1833" spans="1:21" ht="48" x14ac:dyDescent="0.2">
      <c r="A1833">
        <v>726</v>
      </c>
      <c r="B1833" s="3" t="s">
        <v>727</v>
      </c>
      <c r="C1833" s="3" t="s">
        <v>4836</v>
      </c>
      <c r="D1833" s="6">
        <v>2500</v>
      </c>
      <c r="E1833" s="6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>
        <f>ROUND(E1833/D1833*100,0)</f>
        <v>101</v>
      </c>
      <c r="P1833" s="8">
        <f>IFERROR(ROUND(E1833/L1833,2),"No donations")</f>
        <v>72.430000000000007</v>
      </c>
      <c r="Q1833" s="10" t="s">
        <v>8320</v>
      </c>
      <c r="R1833" t="s">
        <v>8321</v>
      </c>
      <c r="S1833" s="14">
        <f>(((J1833/60)/60)/24)+DATE(1970,1,1)</f>
        <v>41346.042673611111</v>
      </c>
      <c r="T1833" s="14">
        <f>(((I1833/60)/60)/24)+DATE(1970,1,1)</f>
        <v>41376.042673611111</v>
      </c>
      <c r="U1833">
        <f xml:space="preserve"> YEAR(S1833)</f>
        <v>2013</v>
      </c>
    </row>
    <row r="1834" spans="1:21" ht="48" x14ac:dyDescent="0.2">
      <c r="A1834">
        <v>733</v>
      </c>
      <c r="B1834" s="3" t="s">
        <v>734</v>
      </c>
      <c r="C1834" s="3" t="s">
        <v>4843</v>
      </c>
      <c r="D1834" s="6">
        <v>2500</v>
      </c>
      <c r="E1834" s="6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>
        <f>ROUND(E1834/D1834*100,0)</f>
        <v>120</v>
      </c>
      <c r="P1834" s="8">
        <f>IFERROR(ROUND(E1834/L1834,2),"No donations")</f>
        <v>17.82</v>
      </c>
      <c r="Q1834" s="10" t="s">
        <v>8320</v>
      </c>
      <c r="R1834" t="s">
        <v>8321</v>
      </c>
      <c r="S1834" s="14">
        <f>(((J1834/60)/60)/24)+DATE(1970,1,1)</f>
        <v>41598.420046296298</v>
      </c>
      <c r="T1834" s="14">
        <f>(((I1834/60)/60)/24)+DATE(1970,1,1)</f>
        <v>41628.420046296298</v>
      </c>
      <c r="U1834">
        <f xml:space="preserve"> YEAR(S1834)</f>
        <v>2013</v>
      </c>
    </row>
    <row r="1835" spans="1:21" ht="48" x14ac:dyDescent="0.2">
      <c r="A1835">
        <v>755</v>
      </c>
      <c r="B1835" s="3" t="s">
        <v>756</v>
      </c>
      <c r="C1835" s="3" t="s">
        <v>4865</v>
      </c>
      <c r="D1835" s="6">
        <v>2500</v>
      </c>
      <c r="E1835" s="6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>
        <f>ROUND(E1835/D1835*100,0)</f>
        <v>102</v>
      </c>
      <c r="P1835" s="8">
        <f>IFERROR(ROUND(E1835/L1835,2),"No donations")</f>
        <v>37.47</v>
      </c>
      <c r="Q1835" s="10" t="s">
        <v>8320</v>
      </c>
      <c r="R1835" t="s">
        <v>8321</v>
      </c>
      <c r="S1835" s="14">
        <f>(((J1835/60)/60)/24)+DATE(1970,1,1)</f>
        <v>41383.605057870373</v>
      </c>
      <c r="T1835" s="14">
        <f>(((I1835/60)/60)/24)+DATE(1970,1,1)</f>
        <v>41414.02847222222</v>
      </c>
      <c r="U1835">
        <f xml:space="preserve"> YEAR(S1835)</f>
        <v>2013</v>
      </c>
    </row>
    <row r="1836" spans="1:21" ht="32" x14ac:dyDescent="0.2">
      <c r="A1836">
        <v>758</v>
      </c>
      <c r="B1836" s="3" t="s">
        <v>759</v>
      </c>
      <c r="C1836" s="3" t="s">
        <v>4868</v>
      </c>
      <c r="D1836" s="6">
        <v>2500</v>
      </c>
      <c r="E1836" s="6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>
        <f>ROUND(E1836/D1836*100,0)</f>
        <v>102</v>
      </c>
      <c r="P1836" s="8">
        <f>IFERROR(ROUND(E1836/L1836,2),"No donations")</f>
        <v>134.21</v>
      </c>
      <c r="Q1836" s="10" t="s">
        <v>8320</v>
      </c>
      <c r="R1836" t="s">
        <v>8321</v>
      </c>
      <c r="S1836" s="14">
        <f>(((J1836/60)/60)/24)+DATE(1970,1,1)</f>
        <v>40429.836435185185</v>
      </c>
      <c r="T1836" s="14">
        <f>(((I1836/60)/60)/24)+DATE(1970,1,1)</f>
        <v>40459.836435185185</v>
      </c>
      <c r="U1836">
        <f xml:space="preserve"> YEAR(S1836)</f>
        <v>2010</v>
      </c>
    </row>
    <row r="1837" spans="1:21" ht="32" x14ac:dyDescent="0.2">
      <c r="A1837">
        <v>792</v>
      </c>
      <c r="B1837" s="3" t="s">
        <v>793</v>
      </c>
      <c r="C1837" s="3" t="s">
        <v>4902</v>
      </c>
      <c r="D1837" s="6">
        <v>2500</v>
      </c>
      <c r="E1837" s="6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>
        <f>ROUND(E1837/D1837*100,0)</f>
        <v>100</v>
      </c>
      <c r="P1837" s="8">
        <f>IFERROR(ROUND(E1837/L1837,2),"No donations")</f>
        <v>41.85</v>
      </c>
      <c r="Q1837" s="10" t="s">
        <v>8323</v>
      </c>
      <c r="R1837" t="s">
        <v>8324</v>
      </c>
      <c r="S1837" s="14">
        <f>(((J1837/60)/60)/24)+DATE(1970,1,1)</f>
        <v>41555.873645833337</v>
      </c>
      <c r="T1837" s="14">
        <f>(((I1837/60)/60)/24)+DATE(1970,1,1)</f>
        <v>41585.915312500001</v>
      </c>
      <c r="U1837">
        <f xml:space="preserve"> YEAR(S1837)</f>
        <v>2013</v>
      </c>
    </row>
    <row r="1838" spans="1:21" ht="32" x14ac:dyDescent="0.2">
      <c r="A1838">
        <v>837</v>
      </c>
      <c r="B1838" s="3" t="s">
        <v>838</v>
      </c>
      <c r="C1838" s="3" t="s">
        <v>4947</v>
      </c>
      <c r="D1838" s="6">
        <v>2500</v>
      </c>
      <c r="E1838" s="6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>
        <f>ROUND(E1838/D1838*100,0)</f>
        <v>122</v>
      </c>
      <c r="P1838" s="8">
        <f>IFERROR(ROUND(E1838/L1838,2),"No donations")</f>
        <v>49.11</v>
      </c>
      <c r="Q1838" s="10" t="s">
        <v>8323</v>
      </c>
      <c r="R1838" t="s">
        <v>8324</v>
      </c>
      <c r="S1838" s="14">
        <f>(((J1838/60)/60)/24)+DATE(1970,1,1)</f>
        <v>41730.998402777775</v>
      </c>
      <c r="T1838" s="14">
        <f>(((I1838/60)/60)/24)+DATE(1970,1,1)</f>
        <v>41760.998402777775</v>
      </c>
      <c r="U1838">
        <f xml:space="preserve"> YEAR(S1838)</f>
        <v>2014</v>
      </c>
    </row>
    <row r="1839" spans="1:21" ht="48" x14ac:dyDescent="0.2">
      <c r="A1839">
        <v>842</v>
      </c>
      <c r="B1839" s="3" t="s">
        <v>843</v>
      </c>
      <c r="C1839" s="3" t="s">
        <v>4952</v>
      </c>
      <c r="D1839" s="6">
        <v>2500</v>
      </c>
      <c r="E1839" s="6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>
        <f>ROUND(E1839/D1839*100,0)</f>
        <v>104</v>
      </c>
      <c r="P1839" s="8">
        <f>IFERROR(ROUND(E1839/L1839,2),"No donations")</f>
        <v>66.87</v>
      </c>
      <c r="Q1839" s="10" t="s">
        <v>8323</v>
      </c>
      <c r="R1839" t="s">
        <v>8325</v>
      </c>
      <c r="S1839" s="14">
        <f>(((J1839/60)/60)/24)+DATE(1970,1,1)</f>
        <v>41526.592395833337</v>
      </c>
      <c r="T1839" s="14">
        <f>(((I1839/60)/60)/24)+DATE(1970,1,1)</f>
        <v>41561.165972222225</v>
      </c>
      <c r="U1839">
        <f xml:space="preserve"> YEAR(S1839)</f>
        <v>2013</v>
      </c>
    </row>
    <row r="1840" spans="1:21" ht="48" x14ac:dyDescent="0.2">
      <c r="A1840">
        <v>1212</v>
      </c>
      <c r="B1840" s="3" t="s">
        <v>1213</v>
      </c>
      <c r="C1840" s="3" t="s">
        <v>5322</v>
      </c>
      <c r="D1840" s="6">
        <v>2500</v>
      </c>
      <c r="E1840" s="6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>
        <f>ROUND(E1840/D1840*100,0)</f>
        <v>129</v>
      </c>
      <c r="P1840" s="8">
        <f>IFERROR(ROUND(E1840/L1840,2),"No donations")</f>
        <v>38.869999999999997</v>
      </c>
      <c r="Q1840" s="10" t="s">
        <v>8336</v>
      </c>
      <c r="R1840" t="s">
        <v>8337</v>
      </c>
      <c r="S1840" s="14">
        <f>(((J1840/60)/60)/24)+DATE(1970,1,1)</f>
        <v>42318.950173611112</v>
      </c>
      <c r="T1840" s="14">
        <f>(((I1840/60)/60)/24)+DATE(1970,1,1)</f>
        <v>42335.041666666672</v>
      </c>
      <c r="U1840">
        <f xml:space="preserve"> YEAR(S1840)</f>
        <v>2015</v>
      </c>
    </row>
    <row r="1841" spans="1:21" ht="32" x14ac:dyDescent="0.2">
      <c r="A1841">
        <v>1248</v>
      </c>
      <c r="B1841" s="3" t="s">
        <v>1249</v>
      </c>
      <c r="C1841" s="3" t="s">
        <v>5358</v>
      </c>
      <c r="D1841" s="6">
        <v>2500</v>
      </c>
      <c r="E1841" s="6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>
        <f>ROUND(E1841/D1841*100,0)</f>
        <v>152</v>
      </c>
      <c r="P1841" s="8">
        <f>IFERROR(ROUND(E1841/L1841,2),"No donations")</f>
        <v>64.25</v>
      </c>
      <c r="Q1841" s="10" t="s">
        <v>8323</v>
      </c>
      <c r="R1841" t="s">
        <v>8324</v>
      </c>
      <c r="S1841" s="14">
        <f>(((J1841/60)/60)/24)+DATE(1970,1,1)</f>
        <v>41767.656863425924</v>
      </c>
      <c r="T1841" s="14">
        <f>(((I1841/60)/60)/24)+DATE(1970,1,1)</f>
        <v>41803.290972222225</v>
      </c>
      <c r="U1841">
        <f xml:space="preserve"> YEAR(S1841)</f>
        <v>2014</v>
      </c>
    </row>
    <row r="1842" spans="1:21" ht="32" x14ac:dyDescent="0.2">
      <c r="A1842">
        <v>1259</v>
      </c>
      <c r="B1842" s="3" t="s">
        <v>1260</v>
      </c>
      <c r="C1842" s="3" t="s">
        <v>5369</v>
      </c>
      <c r="D1842" s="6">
        <v>2500</v>
      </c>
      <c r="E1842" s="6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>
        <f>ROUND(E1842/D1842*100,0)</f>
        <v>104</v>
      </c>
      <c r="P1842" s="8">
        <f>IFERROR(ROUND(E1842/L1842,2),"No donations")</f>
        <v>27.15</v>
      </c>
      <c r="Q1842" s="10" t="s">
        <v>8323</v>
      </c>
      <c r="R1842" t="s">
        <v>8324</v>
      </c>
      <c r="S1842" s="14">
        <f>(((J1842/60)/60)/24)+DATE(1970,1,1)</f>
        <v>41766.970648148148</v>
      </c>
      <c r="T1842" s="14">
        <f>(((I1842/60)/60)/24)+DATE(1970,1,1)</f>
        <v>41799.165972222225</v>
      </c>
      <c r="U1842">
        <f xml:space="preserve"> YEAR(S1842)</f>
        <v>2014</v>
      </c>
    </row>
    <row r="1843" spans="1:21" ht="48" x14ac:dyDescent="0.2">
      <c r="A1843">
        <v>1295</v>
      </c>
      <c r="B1843" s="3" t="s">
        <v>1296</v>
      </c>
      <c r="C1843" s="3" t="s">
        <v>5405</v>
      </c>
      <c r="D1843" s="6">
        <v>2500</v>
      </c>
      <c r="E1843" s="6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>
        <f>ROUND(E1843/D1843*100,0)</f>
        <v>102</v>
      </c>
      <c r="P1843" s="8">
        <f>IFERROR(ROUND(E1843/L1843,2),"No donations")</f>
        <v>39.83</v>
      </c>
      <c r="Q1843" s="10" t="s">
        <v>8315</v>
      </c>
      <c r="R1843" t="s">
        <v>8316</v>
      </c>
      <c r="S1843" s="14">
        <f>(((J1843/60)/60)/24)+DATE(1970,1,1)</f>
        <v>42184.572881944448</v>
      </c>
      <c r="T1843" s="14">
        <f>(((I1843/60)/60)/24)+DATE(1970,1,1)</f>
        <v>42214.708333333328</v>
      </c>
      <c r="U1843">
        <f xml:space="preserve"> YEAR(S1843)</f>
        <v>2015</v>
      </c>
    </row>
    <row r="1844" spans="1:21" ht="48" x14ac:dyDescent="0.2">
      <c r="A1844">
        <v>1302</v>
      </c>
      <c r="B1844" s="3" t="s">
        <v>1303</v>
      </c>
      <c r="C1844" s="3" t="s">
        <v>5412</v>
      </c>
      <c r="D1844" s="6">
        <v>2500</v>
      </c>
      <c r="E1844" s="6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>
        <f>ROUND(E1844/D1844*100,0)</f>
        <v>100</v>
      </c>
      <c r="P1844" s="8">
        <f>IFERROR(ROUND(E1844/L1844,2),"No donations")</f>
        <v>50</v>
      </c>
      <c r="Q1844" s="10" t="s">
        <v>8315</v>
      </c>
      <c r="R1844" t="s">
        <v>8316</v>
      </c>
      <c r="S1844" s="14">
        <f>(((J1844/60)/60)/24)+DATE(1970,1,1)</f>
        <v>42675.057997685188</v>
      </c>
      <c r="T1844" s="14">
        <f>(((I1844/60)/60)/24)+DATE(1970,1,1)</f>
        <v>42705.099664351852</v>
      </c>
      <c r="U1844">
        <f xml:space="preserve"> YEAR(S1844)</f>
        <v>2016</v>
      </c>
    </row>
    <row r="1845" spans="1:21" ht="48" x14ac:dyDescent="0.2">
      <c r="A1845">
        <v>1347</v>
      </c>
      <c r="B1845" s="3" t="s">
        <v>1348</v>
      </c>
      <c r="C1845" s="3" t="s">
        <v>5457</v>
      </c>
      <c r="D1845" s="6">
        <v>2500</v>
      </c>
      <c r="E1845" s="6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>
        <f>ROUND(E1845/D1845*100,0)</f>
        <v>102</v>
      </c>
      <c r="P1845" s="8">
        <f>IFERROR(ROUND(E1845/L1845,2),"No donations")</f>
        <v>82.42</v>
      </c>
      <c r="Q1845" s="10" t="s">
        <v>8320</v>
      </c>
      <c r="R1845" t="s">
        <v>8321</v>
      </c>
      <c r="S1845" s="14">
        <f>(((J1845/60)/60)/24)+DATE(1970,1,1)</f>
        <v>42040.638020833328</v>
      </c>
      <c r="T1845" s="14">
        <f>(((I1845/60)/60)/24)+DATE(1970,1,1)</f>
        <v>42070.638020833328</v>
      </c>
      <c r="U1845">
        <f xml:space="preserve"> YEAR(S1845)</f>
        <v>2015</v>
      </c>
    </row>
    <row r="1846" spans="1:21" ht="48" x14ac:dyDescent="0.2">
      <c r="A1846">
        <v>1355</v>
      </c>
      <c r="B1846" s="3" t="s">
        <v>1356</v>
      </c>
      <c r="C1846" s="3" t="s">
        <v>5465</v>
      </c>
      <c r="D1846" s="6">
        <v>2500</v>
      </c>
      <c r="E1846" s="6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>
        <f>ROUND(E1846/D1846*100,0)</f>
        <v>123</v>
      </c>
      <c r="P1846" s="8">
        <f>IFERROR(ROUND(E1846/L1846,2),"No donations")</f>
        <v>25.35</v>
      </c>
      <c r="Q1846" s="10" t="s">
        <v>8320</v>
      </c>
      <c r="R1846" t="s">
        <v>8321</v>
      </c>
      <c r="S1846" s="14">
        <f>(((J1846/60)/60)/24)+DATE(1970,1,1)</f>
        <v>41213.254687499997</v>
      </c>
      <c r="T1846" s="14">
        <f>(((I1846/60)/60)/24)+DATE(1970,1,1)</f>
        <v>41243.416666666664</v>
      </c>
      <c r="U1846">
        <f xml:space="preserve"> YEAR(S1846)</f>
        <v>2012</v>
      </c>
    </row>
    <row r="1847" spans="1:21" ht="48" x14ac:dyDescent="0.2">
      <c r="A1847">
        <v>1392</v>
      </c>
      <c r="B1847" s="3" t="s">
        <v>1393</v>
      </c>
      <c r="C1847" s="3" t="s">
        <v>5502</v>
      </c>
      <c r="D1847" s="6">
        <v>2500</v>
      </c>
      <c r="E1847" s="6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>
        <f>ROUND(E1847/D1847*100,0)</f>
        <v>114</v>
      </c>
      <c r="P1847" s="8">
        <f>IFERROR(ROUND(E1847/L1847,2),"No donations")</f>
        <v>27.32</v>
      </c>
      <c r="Q1847" s="10" t="s">
        <v>8323</v>
      </c>
      <c r="R1847" t="s">
        <v>8324</v>
      </c>
      <c r="S1847" s="14">
        <f>(((J1847/60)/60)/24)+DATE(1970,1,1)</f>
        <v>42401.154930555553</v>
      </c>
      <c r="T1847" s="14">
        <f>(((I1847/60)/60)/24)+DATE(1970,1,1)</f>
        <v>42432.154930555553</v>
      </c>
      <c r="U1847">
        <f xml:space="preserve"> YEAR(S1847)</f>
        <v>2016</v>
      </c>
    </row>
    <row r="1848" spans="1:21" ht="48" x14ac:dyDescent="0.2">
      <c r="A1848">
        <v>1401</v>
      </c>
      <c r="B1848" s="3" t="s">
        <v>1402</v>
      </c>
      <c r="C1848" s="3" t="s">
        <v>5511</v>
      </c>
      <c r="D1848" s="6">
        <v>2500</v>
      </c>
      <c r="E1848" s="6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>
        <f>ROUND(E1848/D1848*100,0)</f>
        <v>497</v>
      </c>
      <c r="P1848" s="8">
        <f>IFERROR(ROUND(E1848/L1848,2),"No donations")</f>
        <v>51.72</v>
      </c>
      <c r="Q1848" s="10" t="s">
        <v>8323</v>
      </c>
      <c r="R1848" t="s">
        <v>8324</v>
      </c>
      <c r="S1848" s="14">
        <f>(((J1848/60)/60)/24)+DATE(1970,1,1)</f>
        <v>41399.99622685185</v>
      </c>
      <c r="T1848" s="14">
        <f>(((I1848/60)/60)/24)+DATE(1970,1,1)</f>
        <v>41420.99622685185</v>
      </c>
      <c r="U1848">
        <f xml:space="preserve"> YEAR(S1848)</f>
        <v>2013</v>
      </c>
    </row>
    <row r="1849" spans="1:21" ht="48" x14ac:dyDescent="0.2">
      <c r="A1849">
        <v>1402</v>
      </c>
      <c r="B1849" s="3" t="s">
        <v>1403</v>
      </c>
      <c r="C1849" s="3" t="s">
        <v>5512</v>
      </c>
      <c r="D1849" s="6">
        <v>2500</v>
      </c>
      <c r="E1849" s="6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>
        <f>ROUND(E1849/D1849*100,0)</f>
        <v>109</v>
      </c>
      <c r="P1849" s="8">
        <f>IFERROR(ROUND(E1849/L1849,2),"No donations")</f>
        <v>24.15</v>
      </c>
      <c r="Q1849" s="10" t="s">
        <v>8323</v>
      </c>
      <c r="R1849" t="s">
        <v>8324</v>
      </c>
      <c r="S1849" s="14">
        <f>(((J1849/60)/60)/24)+DATE(1970,1,1)</f>
        <v>42065.053368055553</v>
      </c>
      <c r="T1849" s="14">
        <f>(((I1849/60)/60)/24)+DATE(1970,1,1)</f>
        <v>42125.011701388896</v>
      </c>
      <c r="U1849">
        <f xml:space="preserve"> YEAR(S1849)</f>
        <v>2015</v>
      </c>
    </row>
    <row r="1850" spans="1:21" ht="48" x14ac:dyDescent="0.2">
      <c r="A1850">
        <v>1601</v>
      </c>
      <c r="B1850" s="3" t="s">
        <v>1602</v>
      </c>
      <c r="C1850" s="3" t="s">
        <v>5711</v>
      </c>
      <c r="D1850" s="6">
        <v>2500</v>
      </c>
      <c r="E1850" s="6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>
        <f>ROUND(E1850/D1850*100,0)</f>
        <v>108</v>
      </c>
      <c r="P1850" s="8">
        <f>IFERROR(ROUND(E1850/L1850,2),"No donations")</f>
        <v>48.33</v>
      </c>
      <c r="Q1850" s="10" t="s">
        <v>8323</v>
      </c>
      <c r="R1850" t="s">
        <v>8324</v>
      </c>
      <c r="S1850" s="14">
        <f>(((J1850/60)/60)/24)+DATE(1970,1,1)</f>
        <v>40638.092974537038</v>
      </c>
      <c r="T1850" s="14">
        <f>(((I1850/60)/60)/24)+DATE(1970,1,1)</f>
        <v>40668.092974537038</v>
      </c>
      <c r="U1850">
        <f xml:space="preserve"> YEAR(S1850)</f>
        <v>2011</v>
      </c>
    </row>
    <row r="1851" spans="1:21" ht="32" x14ac:dyDescent="0.2">
      <c r="A1851">
        <v>1641</v>
      </c>
      <c r="B1851" s="3" t="s">
        <v>1642</v>
      </c>
      <c r="C1851" s="3" t="s">
        <v>5751</v>
      </c>
      <c r="D1851" s="6">
        <v>2500</v>
      </c>
      <c r="E1851" s="6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>
        <f>ROUND(E1851/D1851*100,0)</f>
        <v>101</v>
      </c>
      <c r="P1851" s="8">
        <f>IFERROR(ROUND(E1851/L1851,2),"No donations")</f>
        <v>97.5</v>
      </c>
      <c r="Q1851" s="10" t="s">
        <v>8323</v>
      </c>
      <c r="R1851" t="s">
        <v>8344</v>
      </c>
      <c r="S1851" s="14">
        <f>(((J1851/60)/60)/24)+DATE(1970,1,1)</f>
        <v>41962.596574074079</v>
      </c>
      <c r="T1851" s="14">
        <f>(((I1851/60)/60)/24)+DATE(1970,1,1)</f>
        <v>41992.596574074079</v>
      </c>
      <c r="U1851">
        <f xml:space="preserve"> YEAR(S1851)</f>
        <v>2014</v>
      </c>
    </row>
    <row r="1852" spans="1:21" ht="48" x14ac:dyDescent="0.2">
      <c r="A1852">
        <v>1664</v>
      </c>
      <c r="B1852" s="3" t="s">
        <v>1665</v>
      </c>
      <c r="C1852" s="3" t="s">
        <v>5774</v>
      </c>
      <c r="D1852" s="6">
        <v>2500</v>
      </c>
      <c r="E1852" s="6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>
        <f>ROUND(E1852/D1852*100,0)</f>
        <v>122</v>
      </c>
      <c r="P1852" s="8">
        <f>IFERROR(ROUND(E1852/L1852,2),"No donations")</f>
        <v>34.380000000000003</v>
      </c>
      <c r="Q1852" s="10" t="s">
        <v>8323</v>
      </c>
      <c r="R1852" t="s">
        <v>8344</v>
      </c>
      <c r="S1852" s="14">
        <f>(((J1852/60)/60)/24)+DATE(1970,1,1)</f>
        <v>40939.761782407404</v>
      </c>
      <c r="T1852" s="14">
        <f>(((I1852/60)/60)/24)+DATE(1970,1,1)</f>
        <v>40984.165972222225</v>
      </c>
      <c r="U1852">
        <f xml:space="preserve"> YEAR(S1852)</f>
        <v>2012</v>
      </c>
    </row>
    <row r="1853" spans="1:21" ht="48" x14ac:dyDescent="0.2">
      <c r="A1853">
        <v>1666</v>
      </c>
      <c r="B1853" s="3" t="s">
        <v>1667</v>
      </c>
      <c r="C1853" s="3" t="s">
        <v>5776</v>
      </c>
      <c r="D1853" s="6">
        <v>2500</v>
      </c>
      <c r="E1853" s="6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>
        <f>ROUND(E1853/D1853*100,0)</f>
        <v>161</v>
      </c>
      <c r="P1853" s="8">
        <f>IFERROR(ROUND(E1853/L1853,2),"No donations")</f>
        <v>41.04</v>
      </c>
      <c r="Q1853" s="10" t="s">
        <v>8323</v>
      </c>
      <c r="R1853" t="s">
        <v>8344</v>
      </c>
      <c r="S1853" s="14">
        <f>(((J1853/60)/60)/24)+DATE(1970,1,1)</f>
        <v>41331.253159722226</v>
      </c>
      <c r="T1853" s="14">
        <f>(((I1853/60)/60)/24)+DATE(1970,1,1)</f>
        <v>41361.211493055554</v>
      </c>
      <c r="U1853">
        <f xml:space="preserve"> YEAR(S1853)</f>
        <v>2013</v>
      </c>
    </row>
    <row r="1854" spans="1:21" ht="48" x14ac:dyDescent="0.2">
      <c r="A1854">
        <v>1821</v>
      </c>
      <c r="B1854" s="3" t="s">
        <v>1822</v>
      </c>
      <c r="C1854" s="3" t="s">
        <v>5931</v>
      </c>
      <c r="D1854" s="6">
        <v>2500</v>
      </c>
      <c r="E1854" s="6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>
        <f>ROUND(E1854/D1854*100,0)</f>
        <v>135</v>
      </c>
      <c r="P1854" s="8">
        <f>IFERROR(ROUND(E1854/L1854,2),"No donations")</f>
        <v>59.16</v>
      </c>
      <c r="Q1854" s="10" t="s">
        <v>8323</v>
      </c>
      <c r="R1854" t="s">
        <v>8324</v>
      </c>
      <c r="S1854" s="14">
        <f>(((J1854/60)/60)/24)+DATE(1970,1,1)</f>
        <v>40926.319062499999</v>
      </c>
      <c r="T1854" s="14">
        <f>(((I1854/60)/60)/24)+DATE(1970,1,1)</f>
        <v>40971.319062499999</v>
      </c>
      <c r="U1854">
        <f xml:space="preserve"> YEAR(S1854)</f>
        <v>2012</v>
      </c>
    </row>
    <row r="1855" spans="1:21" ht="48" x14ac:dyDescent="0.2">
      <c r="A1855">
        <v>1847</v>
      </c>
      <c r="B1855" s="3" t="s">
        <v>1848</v>
      </c>
      <c r="C1855" s="3" t="s">
        <v>5957</v>
      </c>
      <c r="D1855" s="6">
        <v>2500</v>
      </c>
      <c r="E1855" s="6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>
        <f>ROUND(E1855/D1855*100,0)</f>
        <v>121</v>
      </c>
      <c r="P1855" s="8">
        <f>IFERROR(ROUND(E1855/L1855,2),"No donations")</f>
        <v>79.53</v>
      </c>
      <c r="Q1855" s="10" t="s">
        <v>8323</v>
      </c>
      <c r="R1855" t="s">
        <v>8324</v>
      </c>
      <c r="S1855" s="14">
        <f>(((J1855/60)/60)/24)+DATE(1970,1,1)</f>
        <v>42094.236481481479</v>
      </c>
      <c r="T1855" s="14">
        <f>(((I1855/60)/60)/24)+DATE(1970,1,1)</f>
        <v>42115.236481481479</v>
      </c>
      <c r="U1855">
        <f xml:space="preserve"> YEAR(S1855)</f>
        <v>2015</v>
      </c>
    </row>
    <row r="1856" spans="1:21" ht="48" x14ac:dyDescent="0.2">
      <c r="A1856">
        <v>1888</v>
      </c>
      <c r="B1856" s="3" t="s">
        <v>1889</v>
      </c>
      <c r="C1856" s="3" t="s">
        <v>5998</v>
      </c>
      <c r="D1856" s="6">
        <v>2500</v>
      </c>
      <c r="E1856" s="6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>
        <f>ROUND(E1856/D1856*100,0)</f>
        <v>166</v>
      </c>
      <c r="P1856" s="8">
        <f>IFERROR(ROUND(E1856/L1856,2),"No donations")</f>
        <v>46.65</v>
      </c>
      <c r="Q1856" s="10" t="s">
        <v>8323</v>
      </c>
      <c r="R1856" t="s">
        <v>8327</v>
      </c>
      <c r="S1856" s="14">
        <f>(((J1856/60)/60)/24)+DATE(1970,1,1)</f>
        <v>40299.239953703705</v>
      </c>
      <c r="T1856" s="14">
        <f>(((I1856/60)/60)/24)+DATE(1970,1,1)</f>
        <v>40330.207638888889</v>
      </c>
      <c r="U1856">
        <f xml:space="preserve"> YEAR(S1856)</f>
        <v>2010</v>
      </c>
    </row>
    <row r="1857" spans="1:21" ht="48" x14ac:dyDescent="0.2">
      <c r="A1857">
        <v>1893</v>
      </c>
      <c r="B1857" s="3" t="s">
        <v>1894</v>
      </c>
      <c r="C1857" s="3" t="s">
        <v>6003</v>
      </c>
      <c r="D1857" s="6">
        <v>2500</v>
      </c>
      <c r="E1857" s="6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>
        <f>ROUND(E1857/D1857*100,0)</f>
        <v>104</v>
      </c>
      <c r="P1857" s="8">
        <f>IFERROR(ROUND(E1857/L1857,2),"No donations")</f>
        <v>57.78</v>
      </c>
      <c r="Q1857" s="10" t="s">
        <v>8323</v>
      </c>
      <c r="R1857" t="s">
        <v>8327</v>
      </c>
      <c r="S1857" s="14">
        <f>(((J1857/60)/60)/24)+DATE(1970,1,1)</f>
        <v>40632.94195601852</v>
      </c>
      <c r="T1857" s="14">
        <f>(((I1857/60)/60)/24)+DATE(1970,1,1)</f>
        <v>40649.165972222225</v>
      </c>
      <c r="U1857">
        <f xml:space="preserve"> YEAR(S1857)</f>
        <v>2011</v>
      </c>
    </row>
    <row r="1858" spans="1:21" ht="48" x14ac:dyDescent="0.2">
      <c r="A1858">
        <v>1900</v>
      </c>
      <c r="B1858" s="3" t="s">
        <v>1901</v>
      </c>
      <c r="C1858" s="3" t="s">
        <v>6010</v>
      </c>
      <c r="D1858" s="6">
        <v>2500</v>
      </c>
      <c r="E1858" s="6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>
        <f>ROUND(E1858/D1858*100,0)</f>
        <v>109</v>
      </c>
      <c r="P1858" s="8">
        <f>IFERROR(ROUND(E1858/L1858,2),"No donations")</f>
        <v>50.63</v>
      </c>
      <c r="Q1858" s="10" t="s">
        <v>8323</v>
      </c>
      <c r="R1858" t="s">
        <v>8327</v>
      </c>
      <c r="S1858" s="14">
        <f>(((J1858/60)/60)/24)+DATE(1970,1,1)</f>
        <v>41160.871886574074</v>
      </c>
      <c r="T1858" s="14">
        <f>(((I1858/60)/60)/24)+DATE(1970,1,1)</f>
        <v>41188.415972222225</v>
      </c>
      <c r="U1858">
        <f xml:space="preserve"> YEAR(S1858)</f>
        <v>2012</v>
      </c>
    </row>
    <row r="1859" spans="1:21" ht="48" x14ac:dyDescent="0.2">
      <c r="A1859">
        <v>1935</v>
      </c>
      <c r="B1859" s="3" t="s">
        <v>1936</v>
      </c>
      <c r="C1859" s="3" t="s">
        <v>6045</v>
      </c>
      <c r="D1859" s="6">
        <v>2500</v>
      </c>
      <c r="E1859" s="6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>
        <f>ROUND(E1859/D1859*100,0)</f>
        <v>108</v>
      </c>
      <c r="P1859" s="8">
        <f>IFERROR(ROUND(E1859/L1859,2),"No donations")</f>
        <v>54.2</v>
      </c>
      <c r="Q1859" s="10" t="s">
        <v>8323</v>
      </c>
      <c r="R1859" t="s">
        <v>8327</v>
      </c>
      <c r="S1859" s="14">
        <f>(((J1859/60)/60)/24)+DATE(1970,1,1)</f>
        <v>41773.932534722226</v>
      </c>
      <c r="T1859" s="14">
        <f>(((I1859/60)/60)/24)+DATE(1970,1,1)</f>
        <v>41811.207638888889</v>
      </c>
      <c r="U1859">
        <f xml:space="preserve"> YEAR(S1859)</f>
        <v>2014</v>
      </c>
    </row>
    <row r="1860" spans="1:21" ht="48" x14ac:dyDescent="0.2">
      <c r="A1860">
        <v>1972</v>
      </c>
      <c r="B1860" s="3" t="s">
        <v>1973</v>
      </c>
      <c r="C1860" s="3" t="s">
        <v>6082</v>
      </c>
      <c r="D1860" s="6">
        <v>2500</v>
      </c>
      <c r="E1860" s="6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>
        <f>ROUND(E1860/D1860*100,0)</f>
        <v>674</v>
      </c>
      <c r="P1860" s="8">
        <f>IFERROR(ROUND(E1860/L1860,2),"No donations")</f>
        <v>70.849999999999994</v>
      </c>
      <c r="Q1860" s="10" t="s">
        <v>8317</v>
      </c>
      <c r="R1860" t="s">
        <v>8347</v>
      </c>
      <c r="S1860" s="14">
        <f>(((J1860/60)/60)/24)+DATE(1970,1,1)</f>
        <v>41201.012083333335</v>
      </c>
      <c r="T1860" s="14">
        <f>(((I1860/60)/60)/24)+DATE(1970,1,1)</f>
        <v>41231.053749999999</v>
      </c>
      <c r="U1860">
        <f xml:space="preserve"> YEAR(S1860)</f>
        <v>2012</v>
      </c>
    </row>
    <row r="1861" spans="1:21" ht="32" x14ac:dyDescent="0.2">
      <c r="A1861">
        <v>2029</v>
      </c>
      <c r="B1861" s="3" t="s">
        <v>2030</v>
      </c>
      <c r="C1861" s="3" t="s">
        <v>6139</v>
      </c>
      <c r="D1861" s="6">
        <v>2500</v>
      </c>
      <c r="E1861" s="6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>
        <f>ROUND(E1861/D1861*100,0)</f>
        <v>361</v>
      </c>
      <c r="P1861" s="8">
        <f>IFERROR(ROUND(E1861/L1861,2),"No donations")</f>
        <v>96.06</v>
      </c>
      <c r="Q1861" s="10" t="s">
        <v>8317</v>
      </c>
      <c r="R1861" t="s">
        <v>8347</v>
      </c>
      <c r="S1861" s="14">
        <f>(((J1861/60)/60)/24)+DATE(1970,1,1)</f>
        <v>41848.021770833337</v>
      </c>
      <c r="T1861" s="14">
        <f>(((I1861/60)/60)/24)+DATE(1970,1,1)</f>
        <v>41878.021770833337</v>
      </c>
      <c r="U1861">
        <f xml:space="preserve"> YEAR(S1861)</f>
        <v>2014</v>
      </c>
    </row>
    <row r="1862" spans="1:21" ht="32" x14ac:dyDescent="0.2">
      <c r="A1862">
        <v>2089</v>
      </c>
      <c r="B1862" s="3" t="s">
        <v>2090</v>
      </c>
      <c r="C1862" s="3" t="s">
        <v>6199</v>
      </c>
      <c r="D1862" s="6">
        <v>2500</v>
      </c>
      <c r="E1862" s="6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>
        <f>ROUND(E1862/D1862*100,0)</f>
        <v>120</v>
      </c>
      <c r="P1862" s="8">
        <f>IFERROR(ROUND(E1862/L1862,2),"No donations")</f>
        <v>48.55</v>
      </c>
      <c r="Q1862" s="10" t="s">
        <v>8323</v>
      </c>
      <c r="R1862" t="s">
        <v>8327</v>
      </c>
      <c r="S1862" s="14">
        <f>(((J1862/60)/60)/24)+DATE(1970,1,1)</f>
        <v>41453.076319444444</v>
      </c>
      <c r="T1862" s="14">
        <f>(((I1862/60)/60)/24)+DATE(1970,1,1)</f>
        <v>41488.076319444444</v>
      </c>
      <c r="U1862">
        <f xml:space="preserve"> YEAR(S1862)</f>
        <v>2013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8" t="str">
        <f>IFERROR(ROUND(E1863/L1863,2),"No donations")</f>
        <v>No donations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 xml:space="preserve"> 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8">
        <f>IFERROR(ROUND(E1864/L1864,2),"No donations")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 xml:space="preserve"> 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8">
        <f>IFERROR(ROUND(E1865/L1865,2),"No donations")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 xml:space="preserve"> 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8">
        <f>IFERROR(ROUND(E1866/L1866,2),"No donations")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 xml:space="preserve"> 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8">
        <f>IFERROR(ROUND(E1867/L1867,2),"No donations")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 xml:space="preserve"> 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8">
        <f>IFERROR(ROUND(E1868/L1868,2),"No donations")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 xml:space="preserve"> 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8">
        <f>IFERROR(ROUND(E1869/L1869,2),"No donations")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 xml:space="preserve"> 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8">
        <f>IFERROR(ROUND(E1870/L1870,2),"No donations")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 xml:space="preserve"> 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8" t="str">
        <f>IFERROR(ROUND(E1871/L1871,2),"No donations")</f>
        <v>No donations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 xml:space="preserve"> 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8">
        <f>IFERROR(ROUND(E1872/L1872,2),"No donations")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 xml:space="preserve"> 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8">
        <f>IFERROR(ROUND(E1873/L1873,2),"No donations")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 xml:space="preserve"> 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8">
        <f>IFERROR(ROUND(E1874/L1874,2),"No donations")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 xml:space="preserve"> 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8">
        <f>IFERROR(ROUND(E1875/L1875,2),"No donations")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 xml:space="preserve"> 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8">
        <f>IFERROR(ROUND(E1876/L1876,2),"No donations")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 xml:space="preserve"> 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8">
        <f>IFERROR(ROUND(E1877/L1877,2),"No donations")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 xml:space="preserve"> 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8" t="str">
        <f>IFERROR(ROUND(E1878/L1878,2),"No donations")</f>
        <v>No donations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 xml:space="preserve"> 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8" t="str">
        <f>IFERROR(ROUND(E1879/L1879,2),"No donations")</f>
        <v>No donations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 xml:space="preserve"> 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8" t="str">
        <f>IFERROR(ROUND(E1880/L1880,2),"No donations")</f>
        <v>No donations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 xml:space="preserve"> 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8">
        <f>IFERROR(ROUND(E1881/L1881,2),"No donations")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 xml:space="preserve"> 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8">
        <f>IFERROR(ROUND(E1882/L1882,2),"No donations")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 xml:space="preserve"> YEAR(S1882)</f>
        <v>2016</v>
      </c>
    </row>
    <row r="1883" spans="1:21" ht="48" x14ac:dyDescent="0.2">
      <c r="A1883">
        <v>2095</v>
      </c>
      <c r="B1883" s="3" t="s">
        <v>2096</v>
      </c>
      <c r="C1883" s="3" t="s">
        <v>6205</v>
      </c>
      <c r="D1883" s="6">
        <v>2500</v>
      </c>
      <c r="E1883" s="6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>
        <f>ROUND(E1883/D1883*100,0)</f>
        <v>100</v>
      </c>
      <c r="P1883" s="8">
        <f>IFERROR(ROUND(E1883/L1883,2),"No donations")</f>
        <v>113.64</v>
      </c>
      <c r="Q1883" s="10" t="s">
        <v>8323</v>
      </c>
      <c r="R1883" t="s">
        <v>8327</v>
      </c>
      <c r="S1883" s="14">
        <f>(((J1883/60)/60)/24)+DATE(1970,1,1)</f>
        <v>40758.733483796292</v>
      </c>
      <c r="T1883" s="14">
        <f>(((I1883/60)/60)/24)+DATE(1970,1,1)</f>
        <v>40818.733483796292</v>
      </c>
      <c r="U1883">
        <f xml:space="preserve"> YEAR(S1883)</f>
        <v>2011</v>
      </c>
    </row>
    <row r="1884" spans="1:21" ht="48" x14ac:dyDescent="0.2">
      <c r="A1884">
        <v>2163</v>
      </c>
      <c r="B1884" s="3" t="s">
        <v>2164</v>
      </c>
      <c r="C1884" s="3" t="s">
        <v>6273</v>
      </c>
      <c r="D1884" s="6">
        <v>2500</v>
      </c>
      <c r="E1884" s="6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>
        <f>ROUND(E1884/D1884*100,0)</f>
        <v>132</v>
      </c>
      <c r="P1884" s="8">
        <f>IFERROR(ROUND(E1884/L1884,2),"No donations")</f>
        <v>75.11</v>
      </c>
      <c r="Q1884" s="10" t="s">
        <v>8323</v>
      </c>
      <c r="R1884" t="s">
        <v>8324</v>
      </c>
      <c r="S1884" s="14">
        <f>(((J1884/60)/60)/24)+DATE(1970,1,1)</f>
        <v>42111.899537037039</v>
      </c>
      <c r="T1884" s="14">
        <f>(((I1884/60)/60)/24)+DATE(1970,1,1)</f>
        <v>42163.159722222219</v>
      </c>
      <c r="U1884">
        <f xml:space="preserve"> YEAR(S1884)</f>
        <v>2015</v>
      </c>
    </row>
    <row r="1885" spans="1:21" ht="48" x14ac:dyDescent="0.2">
      <c r="A1885">
        <v>2165</v>
      </c>
      <c r="B1885" s="3" t="s">
        <v>2166</v>
      </c>
      <c r="C1885" s="3" t="s">
        <v>6275</v>
      </c>
      <c r="D1885" s="6">
        <v>2500</v>
      </c>
      <c r="E1885" s="6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>
        <f>ROUND(E1885/D1885*100,0)</f>
        <v>139</v>
      </c>
      <c r="P1885" s="8">
        <f>IFERROR(ROUND(E1885/L1885,2),"No donations")</f>
        <v>29.62</v>
      </c>
      <c r="Q1885" s="10" t="s">
        <v>8323</v>
      </c>
      <c r="R1885" t="s">
        <v>8324</v>
      </c>
      <c r="S1885" s="14">
        <f>(((J1885/60)/60)/24)+DATE(1970,1,1)</f>
        <v>42438.667071759264</v>
      </c>
      <c r="T1885" s="14">
        <f>(((I1885/60)/60)/24)+DATE(1970,1,1)</f>
        <v>42468.625405092593</v>
      </c>
      <c r="U1885">
        <f xml:space="preserve"> YEAR(S1885)</f>
        <v>2016</v>
      </c>
    </row>
    <row r="1886" spans="1:21" ht="64" x14ac:dyDescent="0.2">
      <c r="A1886">
        <v>2177</v>
      </c>
      <c r="B1886" s="3" t="s">
        <v>2178</v>
      </c>
      <c r="C1886" s="3" t="s">
        <v>6287</v>
      </c>
      <c r="D1886" s="6">
        <v>2500</v>
      </c>
      <c r="E1886" s="6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>
        <f>ROUND(E1886/D1886*100,0)</f>
        <v>100</v>
      </c>
      <c r="P1886" s="8">
        <f>IFERROR(ROUND(E1886/L1886,2),"No donations")</f>
        <v>65.87</v>
      </c>
      <c r="Q1886" s="10" t="s">
        <v>8323</v>
      </c>
      <c r="R1886" t="s">
        <v>8324</v>
      </c>
      <c r="S1886" s="14">
        <f>(((J1886/60)/60)/24)+DATE(1970,1,1)</f>
        <v>42502.250775462962</v>
      </c>
      <c r="T1886" s="14">
        <f>(((I1886/60)/60)/24)+DATE(1970,1,1)</f>
        <v>42527.250775462962</v>
      </c>
      <c r="U1886">
        <f xml:space="preserve"> YEAR(S1886)</f>
        <v>2016</v>
      </c>
    </row>
    <row r="1887" spans="1:21" ht="48" x14ac:dyDescent="0.2">
      <c r="A1887">
        <v>2211</v>
      </c>
      <c r="B1887" s="3" t="s">
        <v>2212</v>
      </c>
      <c r="C1887" s="3" t="s">
        <v>6321</v>
      </c>
      <c r="D1887" s="6">
        <v>2500</v>
      </c>
      <c r="E1887" s="6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>
        <f>ROUND(E1887/D1887*100,0)</f>
        <v>196</v>
      </c>
      <c r="P1887" s="8">
        <f>IFERROR(ROUND(E1887/L1887,2),"No donations")</f>
        <v>40.75</v>
      </c>
      <c r="Q1887" s="10" t="s">
        <v>8323</v>
      </c>
      <c r="R1887" t="s">
        <v>8328</v>
      </c>
      <c r="S1887" s="14">
        <f>(((J1887/60)/60)/24)+DATE(1970,1,1)</f>
        <v>41716.785011574073</v>
      </c>
      <c r="T1887" s="14">
        <f>(((I1887/60)/60)/24)+DATE(1970,1,1)</f>
        <v>41739.290972222225</v>
      </c>
      <c r="U1887">
        <f xml:space="preserve"> YEAR(S1887)</f>
        <v>2014</v>
      </c>
    </row>
    <row r="1888" spans="1:21" ht="48" x14ac:dyDescent="0.2">
      <c r="A1888">
        <v>2231</v>
      </c>
      <c r="B1888" s="3" t="s">
        <v>2232</v>
      </c>
      <c r="C1888" s="3" t="s">
        <v>6341</v>
      </c>
      <c r="D1888" s="6">
        <v>2500</v>
      </c>
      <c r="E1888" s="6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>
        <f>ROUND(E1888/D1888*100,0)</f>
        <v>1212</v>
      </c>
      <c r="P1888" s="8">
        <f>IFERROR(ROUND(E1888/L1888,2),"No donations")</f>
        <v>27.23</v>
      </c>
      <c r="Q1888" s="10" t="s">
        <v>8331</v>
      </c>
      <c r="R1888" t="s">
        <v>8349</v>
      </c>
      <c r="S1888" s="14">
        <f>(((J1888/60)/60)/24)+DATE(1970,1,1)</f>
        <v>41423.910891203705</v>
      </c>
      <c r="T1888" s="14">
        <f>(((I1888/60)/60)/24)+DATE(1970,1,1)</f>
        <v>41450.208333333336</v>
      </c>
      <c r="U1888">
        <f xml:space="preserve"> YEAR(S1888)</f>
        <v>2013</v>
      </c>
    </row>
    <row r="1889" spans="1:21" ht="48" x14ac:dyDescent="0.2">
      <c r="A1889">
        <v>2233</v>
      </c>
      <c r="B1889" s="3" t="s">
        <v>2234</v>
      </c>
      <c r="C1889" s="3" t="s">
        <v>6343</v>
      </c>
      <c r="D1889" s="6">
        <v>2500</v>
      </c>
      <c r="E1889" s="6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>
        <f>ROUND(E1889/D1889*100,0)</f>
        <v>332</v>
      </c>
      <c r="P1889" s="8">
        <f>IFERROR(ROUND(E1889/L1889,2),"No donations")</f>
        <v>21.23</v>
      </c>
      <c r="Q1889" s="10" t="s">
        <v>8331</v>
      </c>
      <c r="R1889" t="s">
        <v>8349</v>
      </c>
      <c r="S1889" s="14">
        <f>(((J1889/60)/60)/24)+DATE(1970,1,1)</f>
        <v>42331.378923611104</v>
      </c>
      <c r="T1889" s="14">
        <f>(((I1889/60)/60)/24)+DATE(1970,1,1)</f>
        <v>42352</v>
      </c>
      <c r="U1889">
        <f xml:space="preserve"> YEAR(S1889)</f>
        <v>2015</v>
      </c>
    </row>
    <row r="1890" spans="1:21" ht="48" x14ac:dyDescent="0.2">
      <c r="A1890">
        <v>2246</v>
      </c>
      <c r="B1890" s="3" t="s">
        <v>2247</v>
      </c>
      <c r="C1890" s="3" t="s">
        <v>6356</v>
      </c>
      <c r="D1890" s="6">
        <v>2500</v>
      </c>
      <c r="E1890" s="6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>
        <f>ROUND(E1890/D1890*100,0)</f>
        <v>100</v>
      </c>
      <c r="P1890" s="8">
        <f>IFERROR(ROUND(E1890/L1890,2),"No donations")</f>
        <v>43.91</v>
      </c>
      <c r="Q1890" s="10" t="s">
        <v>8331</v>
      </c>
      <c r="R1890" t="s">
        <v>8349</v>
      </c>
      <c r="S1890" s="14">
        <f>(((J1890/60)/60)/24)+DATE(1970,1,1)</f>
        <v>42221.79178240741</v>
      </c>
      <c r="T1890" s="14">
        <f>(((I1890/60)/60)/24)+DATE(1970,1,1)</f>
        <v>42251.79178240741</v>
      </c>
      <c r="U1890">
        <f xml:space="preserve"> YEAR(S1890)</f>
        <v>2015</v>
      </c>
    </row>
    <row r="1891" spans="1:21" ht="48" x14ac:dyDescent="0.2">
      <c r="A1891">
        <v>2257</v>
      </c>
      <c r="B1891" s="3" t="s">
        <v>2258</v>
      </c>
      <c r="C1891" s="3" t="s">
        <v>6367</v>
      </c>
      <c r="D1891" s="6">
        <v>2500</v>
      </c>
      <c r="E1891" s="6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>
        <f>ROUND(E1891/D1891*100,0)</f>
        <v>636</v>
      </c>
      <c r="P1891" s="8">
        <f>IFERROR(ROUND(E1891/L1891,2),"No donations")</f>
        <v>94.1</v>
      </c>
      <c r="Q1891" s="10" t="s">
        <v>8331</v>
      </c>
      <c r="R1891" t="s">
        <v>8349</v>
      </c>
      <c r="S1891" s="14">
        <f>(((J1891/60)/60)/24)+DATE(1970,1,1)</f>
        <v>42505.936678240745</v>
      </c>
      <c r="T1891" s="14">
        <f>(((I1891/60)/60)/24)+DATE(1970,1,1)</f>
        <v>42540.958333333328</v>
      </c>
      <c r="U1891">
        <f xml:space="preserve"> YEAR(S1891)</f>
        <v>2016</v>
      </c>
    </row>
    <row r="1892" spans="1:21" ht="48" x14ac:dyDescent="0.2">
      <c r="A1892">
        <v>2260</v>
      </c>
      <c r="B1892" s="3" t="s">
        <v>2261</v>
      </c>
      <c r="C1892" s="3" t="s">
        <v>6370</v>
      </c>
      <c r="D1892" s="6">
        <v>2500</v>
      </c>
      <c r="E1892" s="6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>
        <f>ROUND(E1892/D1892*100,0)</f>
        <v>327</v>
      </c>
      <c r="P1892" s="8">
        <f>IFERROR(ROUND(E1892/L1892,2),"No donations")</f>
        <v>97.3</v>
      </c>
      <c r="Q1892" s="10" t="s">
        <v>8331</v>
      </c>
      <c r="R1892" t="s">
        <v>8349</v>
      </c>
      <c r="S1892" s="14">
        <f>(((J1892/60)/60)/24)+DATE(1970,1,1)</f>
        <v>41695.016782407409</v>
      </c>
      <c r="T1892" s="14">
        <f>(((I1892/60)/60)/24)+DATE(1970,1,1)</f>
        <v>41724.975115740745</v>
      </c>
      <c r="U1892">
        <f xml:space="preserve"> YEAR(S1892)</f>
        <v>2014</v>
      </c>
    </row>
    <row r="1893" spans="1:21" ht="48" x14ac:dyDescent="0.2">
      <c r="A1893">
        <v>2269</v>
      </c>
      <c r="B1893" s="3" t="s">
        <v>2270</v>
      </c>
      <c r="C1893" s="3" t="s">
        <v>6379</v>
      </c>
      <c r="D1893" s="6">
        <v>2500</v>
      </c>
      <c r="E1893" s="6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>
        <f>ROUND(E1893/D1893*100,0)</f>
        <v>1802</v>
      </c>
      <c r="P1893" s="8">
        <f>IFERROR(ROUND(E1893/L1893,2),"No donations")</f>
        <v>49.93</v>
      </c>
      <c r="Q1893" s="10" t="s">
        <v>8331</v>
      </c>
      <c r="R1893" t="s">
        <v>8349</v>
      </c>
      <c r="S1893" s="14">
        <f>(((J1893/60)/60)/24)+DATE(1970,1,1)</f>
        <v>42776.704432870371</v>
      </c>
      <c r="T1893" s="14">
        <f>(((I1893/60)/60)/24)+DATE(1970,1,1)</f>
        <v>42801.208333333328</v>
      </c>
      <c r="U1893">
        <f xml:space="preserve"> YEAR(S1893)</f>
        <v>2017</v>
      </c>
    </row>
    <row r="1894" spans="1:21" ht="48" x14ac:dyDescent="0.2">
      <c r="A1894">
        <v>2273</v>
      </c>
      <c r="B1894" s="3" t="s">
        <v>2274</v>
      </c>
      <c r="C1894" s="3" t="s">
        <v>6383</v>
      </c>
      <c r="D1894" s="6">
        <v>2500</v>
      </c>
      <c r="E1894" s="6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>
        <f>ROUND(E1894/D1894*100,0)</f>
        <v>220</v>
      </c>
      <c r="P1894" s="8">
        <f>IFERROR(ROUND(E1894/L1894,2),"No donations")</f>
        <v>37.479999999999997</v>
      </c>
      <c r="Q1894" s="10" t="s">
        <v>8331</v>
      </c>
      <c r="R1894" t="s">
        <v>8349</v>
      </c>
      <c r="S1894" s="14">
        <f>(((J1894/60)/60)/24)+DATE(1970,1,1)</f>
        <v>42781.549097222218</v>
      </c>
      <c r="T1894" s="14">
        <f>(((I1894/60)/60)/24)+DATE(1970,1,1)</f>
        <v>42806.507430555561</v>
      </c>
      <c r="U1894">
        <f xml:space="preserve"> YEAR(S1894)</f>
        <v>2017</v>
      </c>
    </row>
    <row r="1895" spans="1:21" ht="48" x14ac:dyDescent="0.2">
      <c r="A1895">
        <v>2274</v>
      </c>
      <c r="B1895" s="3" t="s">
        <v>2275</v>
      </c>
      <c r="C1895" s="3" t="s">
        <v>6384</v>
      </c>
      <c r="D1895" s="6">
        <v>2500</v>
      </c>
      <c r="E1895" s="6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>
        <f>ROUND(E1895/D1895*100,0)</f>
        <v>120</v>
      </c>
      <c r="P1895" s="8">
        <f>IFERROR(ROUND(E1895/L1895,2),"No donations")</f>
        <v>30.2</v>
      </c>
      <c r="Q1895" s="10" t="s">
        <v>8331</v>
      </c>
      <c r="R1895" t="s">
        <v>8349</v>
      </c>
      <c r="S1895" s="14">
        <f>(((J1895/60)/60)/24)+DATE(1970,1,1)</f>
        <v>41663.500659722224</v>
      </c>
      <c r="T1895" s="14">
        <f>(((I1895/60)/60)/24)+DATE(1970,1,1)</f>
        <v>41693.500659722224</v>
      </c>
      <c r="U1895">
        <f xml:space="preserve"> YEAR(S1895)</f>
        <v>2014</v>
      </c>
    </row>
    <row r="1896" spans="1:21" ht="48" x14ac:dyDescent="0.2">
      <c r="A1896">
        <v>2291</v>
      </c>
      <c r="B1896" s="3" t="s">
        <v>2292</v>
      </c>
      <c r="C1896" s="3" t="s">
        <v>6401</v>
      </c>
      <c r="D1896" s="6">
        <v>2500</v>
      </c>
      <c r="E1896" s="6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>
        <f>ROUND(E1896/D1896*100,0)</f>
        <v>173</v>
      </c>
      <c r="P1896" s="8">
        <f>IFERROR(ROUND(E1896/L1896,2),"No donations")</f>
        <v>100.47</v>
      </c>
      <c r="Q1896" s="10" t="s">
        <v>8323</v>
      </c>
      <c r="R1896" t="s">
        <v>8324</v>
      </c>
      <c r="S1896" s="14">
        <f>(((J1896/60)/60)/24)+DATE(1970,1,1)</f>
        <v>40987.977060185185</v>
      </c>
      <c r="T1896" s="14">
        <f>(((I1896/60)/60)/24)+DATE(1970,1,1)</f>
        <v>41022.166666666664</v>
      </c>
      <c r="U1896">
        <f xml:space="preserve"> YEAR(S1896)</f>
        <v>2012</v>
      </c>
    </row>
    <row r="1897" spans="1:21" ht="32" x14ac:dyDescent="0.2">
      <c r="A1897">
        <v>2315</v>
      </c>
      <c r="B1897" s="3" t="s">
        <v>2316</v>
      </c>
      <c r="C1897" s="3" t="s">
        <v>6425</v>
      </c>
      <c r="D1897" s="6">
        <v>2500</v>
      </c>
      <c r="E1897" s="6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>
        <f>ROUND(E1897/D1897*100,0)</f>
        <v>103</v>
      </c>
      <c r="P1897" s="8">
        <f>IFERROR(ROUND(E1897/L1897,2),"No donations")</f>
        <v>40.08</v>
      </c>
      <c r="Q1897" s="10" t="s">
        <v>8323</v>
      </c>
      <c r="R1897" t="s">
        <v>8327</v>
      </c>
      <c r="S1897" s="14">
        <f>(((J1897/60)/60)/24)+DATE(1970,1,1)</f>
        <v>41004.72619212963</v>
      </c>
      <c r="T1897" s="14">
        <f>(((I1897/60)/60)/24)+DATE(1970,1,1)</f>
        <v>41034.72619212963</v>
      </c>
      <c r="U1897">
        <f xml:space="preserve"> YEAR(S1897)</f>
        <v>2012</v>
      </c>
    </row>
    <row r="1898" spans="1:21" ht="48" x14ac:dyDescent="0.2">
      <c r="A1898">
        <v>2447</v>
      </c>
      <c r="B1898" s="3" t="s">
        <v>2448</v>
      </c>
      <c r="C1898" s="3" t="s">
        <v>6557</v>
      </c>
      <c r="D1898" s="6">
        <v>2500</v>
      </c>
      <c r="E1898" s="6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>
        <f>ROUND(E1898/D1898*100,0)</f>
        <v>427</v>
      </c>
      <c r="P1898" s="8">
        <f>IFERROR(ROUND(E1898/L1898,2),"No donations")</f>
        <v>31.69</v>
      </c>
      <c r="Q1898" s="10" t="s">
        <v>8334</v>
      </c>
      <c r="R1898" t="s">
        <v>8350</v>
      </c>
      <c r="S1898" s="14">
        <f>(((J1898/60)/60)/24)+DATE(1970,1,1)</f>
        <v>42654.469826388886</v>
      </c>
      <c r="T1898" s="14">
        <f>(((I1898/60)/60)/24)+DATE(1970,1,1)</f>
        <v>42686.166666666672</v>
      </c>
      <c r="U1898">
        <f xml:space="preserve"> YEAR(S1898)</f>
        <v>2016</v>
      </c>
    </row>
    <row r="1899" spans="1:21" ht="48" x14ac:dyDescent="0.2">
      <c r="A1899">
        <v>2466</v>
      </c>
      <c r="B1899" s="3" t="s">
        <v>2467</v>
      </c>
      <c r="C1899" s="3" t="s">
        <v>6576</v>
      </c>
      <c r="D1899" s="6">
        <v>2500</v>
      </c>
      <c r="E1899" s="6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>
        <f>ROUND(E1899/D1899*100,0)</f>
        <v>100</v>
      </c>
      <c r="P1899" s="8">
        <f>IFERROR(ROUND(E1899/L1899,2),"No donations")</f>
        <v>48.08</v>
      </c>
      <c r="Q1899" s="10" t="s">
        <v>8323</v>
      </c>
      <c r="R1899" t="s">
        <v>8327</v>
      </c>
      <c r="S1899" s="14">
        <f>(((J1899/60)/60)/24)+DATE(1970,1,1)</f>
        <v>41373.102465277778</v>
      </c>
      <c r="T1899" s="14">
        <f>(((I1899/60)/60)/24)+DATE(1970,1,1)</f>
        <v>41403.102465277778</v>
      </c>
      <c r="U1899">
        <f xml:space="preserve"> YEAR(S1899)</f>
        <v>2013</v>
      </c>
    </row>
    <row r="1900" spans="1:21" ht="32" x14ac:dyDescent="0.2">
      <c r="A1900">
        <v>2475</v>
      </c>
      <c r="B1900" s="3" t="s">
        <v>2476</v>
      </c>
      <c r="C1900" s="3" t="s">
        <v>6585</v>
      </c>
      <c r="D1900" s="6">
        <v>2500</v>
      </c>
      <c r="E1900" s="6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>
        <f>ROUND(E1900/D1900*100,0)</f>
        <v>105</v>
      </c>
      <c r="P1900" s="8">
        <f>IFERROR(ROUND(E1900/L1900,2),"No donations")</f>
        <v>32.32</v>
      </c>
      <c r="Q1900" s="10" t="s">
        <v>8323</v>
      </c>
      <c r="R1900" t="s">
        <v>8327</v>
      </c>
      <c r="S1900" s="14">
        <f>(((J1900/60)/60)/24)+DATE(1970,1,1)</f>
        <v>40310.287673611114</v>
      </c>
      <c r="T1900" s="14">
        <f>(((I1900/60)/60)/24)+DATE(1970,1,1)</f>
        <v>40369.916666666664</v>
      </c>
      <c r="U1900">
        <f xml:space="preserve"> YEAR(S1900)</f>
        <v>2010</v>
      </c>
    </row>
    <row r="1901" spans="1:21" ht="48" x14ac:dyDescent="0.2">
      <c r="A1901">
        <v>2540</v>
      </c>
      <c r="B1901" s="3" t="s">
        <v>2540</v>
      </c>
      <c r="C1901" s="3" t="s">
        <v>6650</v>
      </c>
      <c r="D1901" s="6">
        <v>2500</v>
      </c>
      <c r="E1901" s="6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>
        <f>ROUND(E1901/D1901*100,0)</f>
        <v>103</v>
      </c>
      <c r="P1901" s="8">
        <f>IFERROR(ROUND(E1901/L1901,2),"No donations")</f>
        <v>95.74</v>
      </c>
      <c r="Q1901" s="10" t="s">
        <v>8323</v>
      </c>
      <c r="R1901" t="s">
        <v>8352</v>
      </c>
      <c r="S1901" s="14">
        <f>(((J1901/60)/60)/24)+DATE(1970,1,1)</f>
        <v>40785.675011574072</v>
      </c>
      <c r="T1901" s="14">
        <f>(((I1901/60)/60)/24)+DATE(1970,1,1)</f>
        <v>40845.675011574072</v>
      </c>
      <c r="U1901">
        <f xml:space="preserve"> YEAR(S1901)</f>
        <v>2011</v>
      </c>
    </row>
    <row r="1902" spans="1:21" ht="48" x14ac:dyDescent="0.2">
      <c r="A1902">
        <v>2626</v>
      </c>
      <c r="B1902" s="3" t="s">
        <v>2626</v>
      </c>
      <c r="C1902" s="3" t="s">
        <v>6736</v>
      </c>
      <c r="D1902" s="6">
        <v>2500</v>
      </c>
      <c r="E1902" s="6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>
        <f>ROUND(E1902/D1902*100,0)</f>
        <v>112</v>
      </c>
      <c r="P1902" s="8">
        <f>IFERROR(ROUND(E1902/L1902,2),"No donations")</f>
        <v>56</v>
      </c>
      <c r="Q1902" s="10" t="s">
        <v>8317</v>
      </c>
      <c r="R1902" t="s">
        <v>8353</v>
      </c>
      <c r="S1902" s="14">
        <f>(((J1902/60)/60)/24)+DATE(1970,1,1)</f>
        <v>42128.628113425926</v>
      </c>
      <c r="T1902" s="14">
        <f>(((I1902/60)/60)/24)+DATE(1970,1,1)</f>
        <v>42158.628113425926</v>
      </c>
      <c r="U1902">
        <f xml:space="preserve"> YEAR(S1902)</f>
        <v>2015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8">
        <f>IFERROR(ROUND(E1903/L1903,2),"No donations")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 xml:space="preserve"> 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8">
        <f>IFERROR(ROUND(E1904/L1904,2),"No donations")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 xml:space="preserve"> 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8">
        <f>IFERROR(ROUND(E1905/L1905,2),"No donations")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 xml:space="preserve"> 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8">
        <f>IFERROR(ROUND(E1906/L1906,2),"No donations")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 xml:space="preserve"> 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8">
        <f>IFERROR(ROUND(E1907/L1907,2),"No donations")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 xml:space="preserve"> 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8">
        <f>IFERROR(ROUND(E1908/L1908,2),"No donations")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 xml:space="preserve"> 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8">
        <f>IFERROR(ROUND(E1909/L1909,2),"No donations")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 xml:space="preserve"> 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8">
        <f>IFERROR(ROUND(E1910/L1910,2),"No donations")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 xml:space="preserve"> 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8">
        <f>IFERROR(ROUND(E1911/L1911,2),"No donations")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 xml:space="preserve"> 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8">
        <f>IFERROR(ROUND(E1912/L1912,2),"No donations")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 xml:space="preserve"> 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8">
        <f>IFERROR(ROUND(E1913/L1913,2),"No donations")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 xml:space="preserve"> 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8">
        <f>IFERROR(ROUND(E1914/L1914,2),"No donations")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 xml:space="preserve"> 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8">
        <f>IFERROR(ROUND(E1915/L1915,2),"No donations")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 xml:space="preserve"> 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8">
        <f>IFERROR(ROUND(E1916/L1916,2),"No donations")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 xml:space="preserve"> 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8">
        <f>IFERROR(ROUND(E1917/L1917,2),"No donations")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 xml:space="preserve"> 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8">
        <f>IFERROR(ROUND(E1918/L1918,2),"No donations")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 xml:space="preserve"> 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8">
        <f>IFERROR(ROUND(E1919/L1919,2),"No donations")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 xml:space="preserve"> 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8">
        <f>IFERROR(ROUND(E1920/L1920,2),"No donations")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 xml:space="preserve"> 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8">
        <f>IFERROR(ROUND(E1921/L1921,2),"No donations")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 xml:space="preserve"> 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8">
        <f>IFERROR(ROUND(E1922/L1922,2),"No donations")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 xml:space="preserve"> YEAR(S1922)</f>
        <v>2015</v>
      </c>
    </row>
    <row r="1923" spans="1:21" ht="32" x14ac:dyDescent="0.2">
      <c r="A1923">
        <v>2786</v>
      </c>
      <c r="B1923" s="3" t="s">
        <v>2786</v>
      </c>
      <c r="C1923" s="3" t="s">
        <v>6896</v>
      </c>
      <c r="D1923" s="6">
        <v>2500</v>
      </c>
      <c r="E1923" s="6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>
        <f>ROUND(E1923/D1923*100,0)</f>
        <v>118</v>
      </c>
      <c r="P1923" s="8">
        <f>IFERROR(ROUND(E1923/L1923,2),"No donations")</f>
        <v>39.81</v>
      </c>
      <c r="Q1923" s="10" t="s">
        <v>8315</v>
      </c>
      <c r="R1923" t="s">
        <v>8316</v>
      </c>
      <c r="S1923" s="14">
        <f>(((J1923/60)/60)/24)+DATE(1970,1,1)</f>
        <v>41815.569212962961</v>
      </c>
      <c r="T1923" s="14">
        <f>(((I1923/60)/60)/24)+DATE(1970,1,1)</f>
        <v>41829.569212962961</v>
      </c>
      <c r="U1923">
        <f xml:space="preserve"> YEAR(S1923)</f>
        <v>2014</v>
      </c>
    </row>
    <row r="1924" spans="1:21" ht="48" x14ac:dyDescent="0.2">
      <c r="A1924">
        <v>2809</v>
      </c>
      <c r="B1924" s="3" t="s">
        <v>2809</v>
      </c>
      <c r="C1924" s="3" t="s">
        <v>6919</v>
      </c>
      <c r="D1924" s="6">
        <v>2500</v>
      </c>
      <c r="E1924" s="6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>
        <f>ROUND(E1924/D1924*100,0)</f>
        <v>102</v>
      </c>
      <c r="P1924" s="8">
        <f>IFERROR(ROUND(E1924/L1924,2),"No donations")</f>
        <v>121.9</v>
      </c>
      <c r="Q1924" s="10" t="s">
        <v>8315</v>
      </c>
      <c r="R1924" t="s">
        <v>8316</v>
      </c>
      <c r="S1924" s="14">
        <f>(((J1924/60)/60)/24)+DATE(1970,1,1)</f>
        <v>42451.496817129635</v>
      </c>
      <c r="T1924" s="14">
        <f>(((I1924/60)/60)/24)+DATE(1970,1,1)</f>
        <v>42459.610416666663</v>
      </c>
      <c r="U1924">
        <f xml:space="preserve"> YEAR(S1924)</f>
        <v>2016</v>
      </c>
    </row>
    <row r="1925" spans="1:21" ht="48" x14ac:dyDescent="0.2">
      <c r="A1925">
        <v>2810</v>
      </c>
      <c r="B1925" s="3" t="s">
        <v>2810</v>
      </c>
      <c r="C1925" s="3" t="s">
        <v>6920</v>
      </c>
      <c r="D1925" s="6">
        <v>2500</v>
      </c>
      <c r="E1925" s="6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>
        <f>ROUND(E1925/D1925*100,0)</f>
        <v>108</v>
      </c>
      <c r="P1925" s="8">
        <f>IFERROR(ROUND(E1925/L1925,2),"No donations")</f>
        <v>47.46</v>
      </c>
      <c r="Q1925" s="10" t="s">
        <v>8315</v>
      </c>
      <c r="R1925" t="s">
        <v>8316</v>
      </c>
      <c r="S1925" s="14">
        <f>(((J1925/60)/60)/24)+DATE(1970,1,1)</f>
        <v>41759.13962962963</v>
      </c>
      <c r="T1925" s="14">
        <f>(((I1925/60)/60)/24)+DATE(1970,1,1)</f>
        <v>41791.165972222225</v>
      </c>
      <c r="U1925">
        <f xml:space="preserve"> YEAR(S1925)</f>
        <v>2014</v>
      </c>
    </row>
    <row r="1926" spans="1:21" ht="48" x14ac:dyDescent="0.2">
      <c r="A1926">
        <v>2829</v>
      </c>
      <c r="B1926" s="3" t="s">
        <v>2829</v>
      </c>
      <c r="C1926" s="3" t="s">
        <v>6939</v>
      </c>
      <c r="D1926" s="6">
        <v>2500</v>
      </c>
      <c r="E1926" s="6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>
        <f>ROUND(E1926/D1926*100,0)</f>
        <v>107</v>
      </c>
      <c r="P1926" s="8">
        <f>IFERROR(ROUND(E1926/L1926,2),"No donations")</f>
        <v>35.04</v>
      </c>
      <c r="Q1926" s="10" t="s">
        <v>8315</v>
      </c>
      <c r="R1926" t="s">
        <v>8316</v>
      </c>
      <c r="S1926" s="14">
        <f>(((J1926/60)/60)/24)+DATE(1970,1,1)</f>
        <v>42495.434236111112</v>
      </c>
      <c r="T1926" s="14">
        <f>(((I1926/60)/60)/24)+DATE(1970,1,1)</f>
        <v>42523.434236111112</v>
      </c>
      <c r="U1926">
        <f xml:space="preserve"> YEAR(S1926)</f>
        <v>2016</v>
      </c>
    </row>
    <row r="1927" spans="1:21" ht="48" x14ac:dyDescent="0.2">
      <c r="A1927">
        <v>2832</v>
      </c>
      <c r="B1927" s="3" t="s">
        <v>2832</v>
      </c>
      <c r="C1927" s="3" t="s">
        <v>6942</v>
      </c>
      <c r="D1927" s="6">
        <v>2500</v>
      </c>
      <c r="E1927" s="6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>
        <f>ROUND(E1927/D1927*100,0)</f>
        <v>115</v>
      </c>
      <c r="P1927" s="8">
        <f>IFERROR(ROUND(E1927/L1927,2),"No donations")</f>
        <v>30.19</v>
      </c>
      <c r="Q1927" s="10" t="s">
        <v>8315</v>
      </c>
      <c r="R1927" t="s">
        <v>8316</v>
      </c>
      <c r="S1927" s="14">
        <f>(((J1927/60)/60)/24)+DATE(1970,1,1)</f>
        <v>41938.709421296298</v>
      </c>
      <c r="T1927" s="14">
        <f>(((I1927/60)/60)/24)+DATE(1970,1,1)</f>
        <v>41966.916666666672</v>
      </c>
      <c r="U1927">
        <f xml:space="preserve"> YEAR(S1927)</f>
        <v>2014</v>
      </c>
    </row>
    <row r="1928" spans="1:21" ht="48" x14ac:dyDescent="0.2">
      <c r="A1928">
        <v>2840</v>
      </c>
      <c r="B1928" s="3" t="s">
        <v>2840</v>
      </c>
      <c r="C1928" s="3" t="s">
        <v>6950</v>
      </c>
      <c r="D1928" s="6">
        <v>2500</v>
      </c>
      <c r="E1928" s="6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>
        <f>ROUND(E1928/D1928*100,0)</f>
        <v>104</v>
      </c>
      <c r="P1928" s="8">
        <f>IFERROR(ROUND(E1928/L1928,2),"No donations")</f>
        <v>19.7</v>
      </c>
      <c r="Q1928" s="10" t="s">
        <v>8315</v>
      </c>
      <c r="R1928" t="s">
        <v>8316</v>
      </c>
      <c r="S1928" s="14">
        <f>(((J1928/60)/60)/24)+DATE(1970,1,1)</f>
        <v>42060.035636574074</v>
      </c>
      <c r="T1928" s="14">
        <f>(((I1928/60)/60)/24)+DATE(1970,1,1)</f>
        <v>42081.708333333328</v>
      </c>
      <c r="U1928">
        <f xml:space="preserve"> YEAR(S1928)</f>
        <v>2015</v>
      </c>
    </row>
    <row r="1929" spans="1:21" ht="48" x14ac:dyDescent="0.2">
      <c r="A1929">
        <v>2933</v>
      </c>
      <c r="B1929" s="3" t="s">
        <v>2933</v>
      </c>
      <c r="C1929" s="3" t="s">
        <v>7043</v>
      </c>
      <c r="D1929" s="6">
        <v>2500</v>
      </c>
      <c r="E1929" s="6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>
        <f>ROUND(E1929/D1929*100,0)</f>
        <v>103</v>
      </c>
      <c r="P1929" s="8">
        <f>IFERROR(ROUND(E1929/L1929,2),"No donations")</f>
        <v>47.57</v>
      </c>
      <c r="Q1929" s="10" t="s">
        <v>8315</v>
      </c>
      <c r="R1929" t="s">
        <v>8357</v>
      </c>
      <c r="S1929" s="14">
        <f>(((J1929/60)/60)/24)+DATE(1970,1,1)</f>
        <v>42495.956631944442</v>
      </c>
      <c r="T1929" s="14">
        <f>(((I1929/60)/60)/24)+DATE(1970,1,1)</f>
        <v>42525.956631944442</v>
      </c>
      <c r="U1929">
        <f xml:space="preserve"> YEAR(S1929)</f>
        <v>2016</v>
      </c>
    </row>
    <row r="1930" spans="1:21" ht="48" x14ac:dyDescent="0.2">
      <c r="A1930">
        <v>2934</v>
      </c>
      <c r="B1930" s="3" t="s">
        <v>2934</v>
      </c>
      <c r="C1930" s="3" t="s">
        <v>7044</v>
      </c>
      <c r="D1930" s="6">
        <v>2500</v>
      </c>
      <c r="E1930" s="6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>
        <f>ROUND(E1930/D1930*100,0)</f>
        <v>108</v>
      </c>
      <c r="P1930" s="8">
        <f>IFERROR(ROUND(E1930/L1930,2),"No donations")</f>
        <v>72.97</v>
      </c>
      <c r="Q1930" s="10" t="s">
        <v>8315</v>
      </c>
      <c r="R1930" t="s">
        <v>8357</v>
      </c>
      <c r="S1930" s="14">
        <f>(((J1930/60)/60)/24)+DATE(1970,1,1)</f>
        <v>41775.636157407411</v>
      </c>
      <c r="T1930" s="14">
        <f>(((I1930/60)/60)/24)+DATE(1970,1,1)</f>
        <v>41805.636157407411</v>
      </c>
      <c r="U1930">
        <f xml:space="preserve"> YEAR(S1930)</f>
        <v>2014</v>
      </c>
    </row>
    <row r="1931" spans="1:21" ht="48" x14ac:dyDescent="0.2">
      <c r="A1931">
        <v>2940</v>
      </c>
      <c r="B1931" s="3" t="s">
        <v>2940</v>
      </c>
      <c r="C1931" s="3" t="s">
        <v>7050</v>
      </c>
      <c r="D1931" s="6">
        <v>2500</v>
      </c>
      <c r="E1931" s="6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>
        <f>ROUND(E1931/D1931*100,0)</f>
        <v>107</v>
      </c>
      <c r="P1931" s="8">
        <f>IFERROR(ROUND(E1931/L1931,2),"No donations")</f>
        <v>81.239999999999995</v>
      </c>
      <c r="Q1931" s="10" t="s">
        <v>8315</v>
      </c>
      <c r="R1931" t="s">
        <v>8357</v>
      </c>
      <c r="S1931" s="14">
        <f>(((J1931/60)/60)/24)+DATE(1970,1,1)</f>
        <v>41982.773356481484</v>
      </c>
      <c r="T1931" s="14">
        <f>(((I1931/60)/60)/24)+DATE(1970,1,1)</f>
        <v>42022.773356481484</v>
      </c>
      <c r="U1931">
        <f xml:space="preserve"> YEAR(S1931)</f>
        <v>2014</v>
      </c>
    </row>
    <row r="1932" spans="1:21" ht="48" x14ac:dyDescent="0.2">
      <c r="A1932">
        <v>3025</v>
      </c>
      <c r="B1932" s="3" t="s">
        <v>3025</v>
      </c>
      <c r="C1932" s="3" t="s">
        <v>7135</v>
      </c>
      <c r="D1932" s="6">
        <v>2500</v>
      </c>
      <c r="E1932" s="6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>
        <f>ROUND(E1932/D1932*100,0)</f>
        <v>302</v>
      </c>
      <c r="P1932" s="8">
        <f>IFERROR(ROUND(E1932/L1932,2),"No donations")</f>
        <v>52.1</v>
      </c>
      <c r="Q1932" s="10" t="s">
        <v>8315</v>
      </c>
      <c r="R1932" t="s">
        <v>8355</v>
      </c>
      <c r="S1932" s="14">
        <f>(((J1932/60)/60)/24)+DATE(1970,1,1)</f>
        <v>41761.509409722225</v>
      </c>
      <c r="T1932" s="14">
        <f>(((I1932/60)/60)/24)+DATE(1970,1,1)</f>
        <v>41789.666666666664</v>
      </c>
      <c r="U1932">
        <f xml:space="preserve"> YEAR(S1932)</f>
        <v>2014</v>
      </c>
    </row>
    <row r="1933" spans="1:21" ht="48" x14ac:dyDescent="0.2">
      <c r="A1933">
        <v>3164</v>
      </c>
      <c r="B1933" s="3" t="s">
        <v>3164</v>
      </c>
      <c r="C1933" s="3" t="s">
        <v>7274</v>
      </c>
      <c r="D1933" s="6">
        <v>2500</v>
      </c>
      <c r="E1933" s="6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>
        <f>ROUND(E1933/D1933*100,0)</f>
        <v>107</v>
      </c>
      <c r="P1933" s="8">
        <f>IFERROR(ROUND(E1933/L1933,2),"No donations")</f>
        <v>37.590000000000003</v>
      </c>
      <c r="Q1933" s="10" t="s">
        <v>8315</v>
      </c>
      <c r="R1933" t="s">
        <v>8316</v>
      </c>
      <c r="S1933" s="14">
        <f>(((J1933/60)/60)/24)+DATE(1970,1,1)</f>
        <v>41766.80572916667</v>
      </c>
      <c r="T1933" s="14">
        <f>(((I1933/60)/60)/24)+DATE(1970,1,1)</f>
        <v>41799.80572916667</v>
      </c>
      <c r="U1933">
        <f xml:space="preserve"> YEAR(S1933)</f>
        <v>2014</v>
      </c>
    </row>
    <row r="1934" spans="1:21" ht="48" x14ac:dyDescent="0.2">
      <c r="A1934">
        <v>3168</v>
      </c>
      <c r="B1934" s="3" t="s">
        <v>3168</v>
      </c>
      <c r="C1934" s="3" t="s">
        <v>7278</v>
      </c>
      <c r="D1934" s="6">
        <v>2500</v>
      </c>
      <c r="E1934" s="6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>
        <f>ROUND(E1934/D1934*100,0)</f>
        <v>124</v>
      </c>
      <c r="P1934" s="8">
        <f>IFERROR(ROUND(E1934/L1934,2),"No donations")</f>
        <v>50.9</v>
      </c>
      <c r="Q1934" s="10" t="s">
        <v>8315</v>
      </c>
      <c r="R1934" t="s">
        <v>8316</v>
      </c>
      <c r="S1934" s="14">
        <f>(((J1934/60)/60)/24)+DATE(1970,1,1)</f>
        <v>41772.105937500004</v>
      </c>
      <c r="T1934" s="14">
        <f>(((I1934/60)/60)/24)+DATE(1970,1,1)</f>
        <v>41803.916666666664</v>
      </c>
      <c r="U1934">
        <f xml:space="preserve"> YEAR(S1934)</f>
        <v>2014</v>
      </c>
    </row>
    <row r="1935" spans="1:21" ht="48" x14ac:dyDescent="0.2">
      <c r="A1935">
        <v>3177</v>
      </c>
      <c r="B1935" s="3" t="s">
        <v>3177</v>
      </c>
      <c r="C1935" s="3" t="s">
        <v>7287</v>
      </c>
      <c r="D1935" s="6">
        <v>2500</v>
      </c>
      <c r="E1935" s="6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>
        <f>ROUND(E1935/D1935*100,0)</f>
        <v>117</v>
      </c>
      <c r="P1935" s="8">
        <f>IFERROR(ROUND(E1935/L1935,2),"No donations")</f>
        <v>57.55</v>
      </c>
      <c r="Q1935" s="10" t="s">
        <v>8315</v>
      </c>
      <c r="R1935" t="s">
        <v>8316</v>
      </c>
      <c r="S1935" s="14">
        <f>(((J1935/60)/60)/24)+DATE(1970,1,1)</f>
        <v>41781.666770833333</v>
      </c>
      <c r="T1935" s="14">
        <f>(((I1935/60)/60)/24)+DATE(1970,1,1)</f>
        <v>41811.666770833333</v>
      </c>
      <c r="U1935">
        <f xml:space="preserve"> YEAR(S1935)</f>
        <v>2014</v>
      </c>
    </row>
    <row r="1936" spans="1:21" ht="48" x14ac:dyDescent="0.2">
      <c r="A1936">
        <v>3183</v>
      </c>
      <c r="B1936" s="3" t="s">
        <v>3183</v>
      </c>
      <c r="C1936" s="3" t="s">
        <v>7293</v>
      </c>
      <c r="D1936" s="6">
        <v>2500</v>
      </c>
      <c r="E1936" s="6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>
        <f>ROUND(E1936/D1936*100,0)</f>
        <v>109</v>
      </c>
      <c r="P1936" s="8">
        <f>IFERROR(ROUND(E1936/L1936,2),"No donations")</f>
        <v>40.07</v>
      </c>
      <c r="Q1936" s="10" t="s">
        <v>8315</v>
      </c>
      <c r="R1936" t="s">
        <v>8316</v>
      </c>
      <c r="S1936" s="14">
        <f>(((J1936/60)/60)/24)+DATE(1970,1,1)</f>
        <v>41491.79478009259</v>
      </c>
      <c r="T1936" s="14">
        <f>(((I1936/60)/60)/24)+DATE(1970,1,1)</f>
        <v>41509.79478009259</v>
      </c>
      <c r="U1936">
        <f xml:space="preserve"> YEAR(S1936)</f>
        <v>2013</v>
      </c>
    </row>
    <row r="1937" spans="1:21" ht="32" x14ac:dyDescent="0.2">
      <c r="A1937">
        <v>3222</v>
      </c>
      <c r="B1937" s="3" t="s">
        <v>3222</v>
      </c>
      <c r="C1937" s="3" t="s">
        <v>7332</v>
      </c>
      <c r="D1937" s="6">
        <v>2500</v>
      </c>
      <c r="E1937" s="6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>
        <f>ROUND(E1937/D1937*100,0)</f>
        <v>125</v>
      </c>
      <c r="P1937" s="8">
        <f>IFERROR(ROUND(E1937/L1937,2),"No donations")</f>
        <v>37.14</v>
      </c>
      <c r="Q1937" s="10" t="s">
        <v>8315</v>
      </c>
      <c r="R1937" t="s">
        <v>8316</v>
      </c>
      <c r="S1937" s="14">
        <f>(((J1937/60)/60)/24)+DATE(1970,1,1)</f>
        <v>42270.582141203704</v>
      </c>
      <c r="T1937" s="14">
        <f>(((I1937/60)/60)/24)+DATE(1970,1,1)</f>
        <v>42301.895138888889</v>
      </c>
      <c r="U1937">
        <f xml:space="preserve"> YEAR(S1937)</f>
        <v>2015</v>
      </c>
    </row>
    <row r="1938" spans="1:21" ht="48" x14ac:dyDescent="0.2">
      <c r="A1938">
        <v>3247</v>
      </c>
      <c r="B1938" s="3" t="s">
        <v>3247</v>
      </c>
      <c r="C1938" s="3" t="s">
        <v>7357</v>
      </c>
      <c r="D1938" s="6">
        <v>2500</v>
      </c>
      <c r="E1938" s="6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>
        <f>ROUND(E1938/D1938*100,0)</f>
        <v>106</v>
      </c>
      <c r="P1938" s="8">
        <f>IFERROR(ROUND(E1938/L1938,2),"No donations")</f>
        <v>46.43</v>
      </c>
      <c r="Q1938" s="10" t="s">
        <v>8315</v>
      </c>
      <c r="R1938" t="s">
        <v>8316</v>
      </c>
      <c r="S1938" s="14">
        <f>(((J1938/60)/60)/24)+DATE(1970,1,1)</f>
        <v>42167.434166666666</v>
      </c>
      <c r="T1938" s="14">
        <f>(((I1938/60)/60)/24)+DATE(1970,1,1)</f>
        <v>42197.434166666666</v>
      </c>
      <c r="U1938">
        <f xml:space="preserve"> YEAR(S1938)</f>
        <v>2015</v>
      </c>
    </row>
    <row r="1939" spans="1:21" ht="32" x14ac:dyDescent="0.2">
      <c r="A1939">
        <v>3263</v>
      </c>
      <c r="B1939" s="3" t="s">
        <v>3263</v>
      </c>
      <c r="C1939" s="3" t="s">
        <v>7373</v>
      </c>
      <c r="D1939" s="6">
        <v>2500</v>
      </c>
      <c r="E1939" s="6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>
        <f>ROUND(E1939/D1939*100,0)</f>
        <v>112</v>
      </c>
      <c r="P1939" s="8">
        <f>IFERROR(ROUND(E1939/L1939,2),"No donations")</f>
        <v>41.24</v>
      </c>
      <c r="Q1939" s="10" t="s">
        <v>8315</v>
      </c>
      <c r="R1939" t="s">
        <v>8316</v>
      </c>
      <c r="S1939" s="14">
        <f>(((J1939/60)/60)/24)+DATE(1970,1,1)</f>
        <v>42284.516064814816</v>
      </c>
      <c r="T1939" s="14">
        <f>(((I1939/60)/60)/24)+DATE(1970,1,1)</f>
        <v>42307.875</v>
      </c>
      <c r="U1939">
        <f xml:space="preserve"> YEAR(S1939)</f>
        <v>2015</v>
      </c>
    </row>
    <row r="1940" spans="1:21" ht="32" x14ac:dyDescent="0.2">
      <c r="A1940">
        <v>3264</v>
      </c>
      <c r="B1940" s="3" t="s">
        <v>3264</v>
      </c>
      <c r="C1940" s="3" t="s">
        <v>7374</v>
      </c>
      <c r="D1940" s="6">
        <v>2500</v>
      </c>
      <c r="E1940" s="6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>
        <f>ROUND(E1940/D1940*100,0)</f>
        <v>103</v>
      </c>
      <c r="P1940" s="8">
        <f>IFERROR(ROUND(E1940/L1940,2),"No donations")</f>
        <v>52.55</v>
      </c>
      <c r="Q1940" s="10" t="s">
        <v>8315</v>
      </c>
      <c r="R1940" t="s">
        <v>8316</v>
      </c>
      <c r="S1940" s="14">
        <f>(((J1940/60)/60)/24)+DATE(1970,1,1)</f>
        <v>42016.800208333334</v>
      </c>
      <c r="T1940" s="14">
        <f>(((I1940/60)/60)/24)+DATE(1970,1,1)</f>
        <v>42032.916666666672</v>
      </c>
      <c r="U1940">
        <f xml:space="preserve"> YEAR(S1940)</f>
        <v>2015</v>
      </c>
    </row>
    <row r="1941" spans="1:21" ht="48" x14ac:dyDescent="0.2">
      <c r="A1941">
        <v>3278</v>
      </c>
      <c r="B1941" s="3" t="s">
        <v>3278</v>
      </c>
      <c r="C1941" s="3" t="s">
        <v>7388</v>
      </c>
      <c r="D1941" s="6">
        <v>2500</v>
      </c>
      <c r="E1941" s="6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>
        <f>ROUND(E1941/D1941*100,0)</f>
        <v>103</v>
      </c>
      <c r="P1941" s="8">
        <f>IFERROR(ROUND(E1941/L1941,2),"No donations")</f>
        <v>76.03</v>
      </c>
      <c r="Q1941" s="10" t="s">
        <v>8315</v>
      </c>
      <c r="R1941" t="s">
        <v>8316</v>
      </c>
      <c r="S1941" s="14">
        <f>(((J1941/60)/60)/24)+DATE(1970,1,1)</f>
        <v>42124.848414351851</v>
      </c>
      <c r="T1941" s="14">
        <f>(((I1941/60)/60)/24)+DATE(1970,1,1)</f>
        <v>42154.848414351851</v>
      </c>
      <c r="U1941">
        <f xml:space="preserve"> YEAR(S1941)</f>
        <v>2015</v>
      </c>
    </row>
    <row r="1942" spans="1:21" ht="32" x14ac:dyDescent="0.2">
      <c r="A1942">
        <v>3287</v>
      </c>
      <c r="B1942" s="3" t="s">
        <v>3287</v>
      </c>
      <c r="C1942" s="3" t="s">
        <v>7397</v>
      </c>
      <c r="D1942" s="6">
        <v>2500</v>
      </c>
      <c r="E1942" s="6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>
        <f>ROUND(E1942/D1942*100,0)</f>
        <v>100</v>
      </c>
      <c r="P1942" s="8">
        <f>IFERROR(ROUND(E1942/L1942,2),"No donations")</f>
        <v>73.53</v>
      </c>
      <c r="Q1942" s="10" t="s">
        <v>8315</v>
      </c>
      <c r="R1942" t="s">
        <v>8316</v>
      </c>
      <c r="S1942" s="14">
        <f>(((J1942/60)/60)/24)+DATE(1970,1,1)</f>
        <v>42311.750324074077</v>
      </c>
      <c r="T1942" s="14">
        <f>(((I1942/60)/60)/24)+DATE(1970,1,1)</f>
        <v>42336.750324074077</v>
      </c>
      <c r="U1942">
        <f xml:space="preserve"> YEAR(S1942)</f>
        <v>2015</v>
      </c>
    </row>
    <row r="1943" spans="1:21" ht="48" x14ac:dyDescent="0.2">
      <c r="A1943">
        <v>3311</v>
      </c>
      <c r="B1943" s="3" t="s">
        <v>3311</v>
      </c>
      <c r="C1943" s="3" t="s">
        <v>7421</v>
      </c>
      <c r="D1943" s="6">
        <v>2500</v>
      </c>
      <c r="E1943" s="6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>
        <f>ROUND(E1943/D1943*100,0)</f>
        <v>110</v>
      </c>
      <c r="P1943" s="8">
        <f>IFERROR(ROUND(E1943/L1943,2),"No donations")</f>
        <v>61.02</v>
      </c>
      <c r="Q1943" s="10" t="s">
        <v>8315</v>
      </c>
      <c r="R1943" t="s">
        <v>8316</v>
      </c>
      <c r="S1943" s="14">
        <f>(((J1943/60)/60)/24)+DATE(1970,1,1)</f>
        <v>42264.29178240741</v>
      </c>
      <c r="T1943" s="14">
        <f>(((I1943/60)/60)/24)+DATE(1970,1,1)</f>
        <v>42294.29178240741</v>
      </c>
      <c r="U1943">
        <f xml:space="preserve"> YEAR(S1943)</f>
        <v>2015</v>
      </c>
    </row>
    <row r="1944" spans="1:21" ht="48" x14ac:dyDescent="0.2">
      <c r="A1944">
        <v>3312</v>
      </c>
      <c r="B1944" s="3" t="s">
        <v>3312</v>
      </c>
      <c r="C1944" s="3" t="s">
        <v>7422</v>
      </c>
      <c r="D1944" s="6">
        <v>2500</v>
      </c>
      <c r="E1944" s="6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>
        <f>ROUND(E1944/D1944*100,0)</f>
        <v>100</v>
      </c>
      <c r="P1944" s="8">
        <f>IFERROR(ROUND(E1944/L1944,2),"No donations")</f>
        <v>61</v>
      </c>
      <c r="Q1944" s="10" t="s">
        <v>8315</v>
      </c>
      <c r="R1944" t="s">
        <v>8316</v>
      </c>
      <c r="S1944" s="14">
        <f>(((J1944/60)/60)/24)+DATE(1970,1,1)</f>
        <v>42664.809560185182</v>
      </c>
      <c r="T1944" s="14">
        <f>(((I1944/60)/60)/24)+DATE(1970,1,1)</f>
        <v>42685.916666666672</v>
      </c>
      <c r="U1944">
        <f xml:space="preserve"> YEAR(S1944)</f>
        <v>2016</v>
      </c>
    </row>
    <row r="1945" spans="1:21" ht="48" x14ac:dyDescent="0.2">
      <c r="A1945">
        <v>3320</v>
      </c>
      <c r="B1945" s="3" t="s">
        <v>3320</v>
      </c>
      <c r="C1945" s="3" t="s">
        <v>7430</v>
      </c>
      <c r="D1945" s="6">
        <v>2500</v>
      </c>
      <c r="E1945" s="6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>
        <f>ROUND(E1945/D1945*100,0)</f>
        <v>101</v>
      </c>
      <c r="P1945" s="8">
        <f>IFERROR(ROUND(E1945/L1945,2),"No donations")</f>
        <v>66.45</v>
      </c>
      <c r="Q1945" s="10" t="s">
        <v>8315</v>
      </c>
      <c r="R1945" t="s">
        <v>8316</v>
      </c>
      <c r="S1945" s="14">
        <f>(((J1945/60)/60)/24)+DATE(1970,1,1)</f>
        <v>42513.045798611114</v>
      </c>
      <c r="T1945" s="14">
        <f>(((I1945/60)/60)/24)+DATE(1970,1,1)</f>
        <v>42543.045798611114</v>
      </c>
      <c r="U1945">
        <f xml:space="preserve"> YEAR(S1945)</f>
        <v>2016</v>
      </c>
    </row>
    <row r="1946" spans="1:21" ht="48" x14ac:dyDescent="0.2">
      <c r="A1946">
        <v>3337</v>
      </c>
      <c r="B1946" s="3" t="s">
        <v>3337</v>
      </c>
      <c r="C1946" s="3" t="s">
        <v>7447</v>
      </c>
      <c r="D1946" s="6">
        <v>2500</v>
      </c>
      <c r="E1946" s="6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>
        <f>ROUND(E1946/D1946*100,0)</f>
        <v>110</v>
      </c>
      <c r="P1946" s="8">
        <f>IFERROR(ROUND(E1946/L1946,2),"No donations")</f>
        <v>81.03</v>
      </c>
      <c r="Q1946" s="10" t="s">
        <v>8315</v>
      </c>
      <c r="R1946" t="s">
        <v>8316</v>
      </c>
      <c r="S1946" s="14">
        <f>(((J1946/60)/60)/24)+DATE(1970,1,1)</f>
        <v>41901.282025462962</v>
      </c>
      <c r="T1946" s="14">
        <f>(((I1946/60)/60)/24)+DATE(1970,1,1)</f>
        <v>41922.875</v>
      </c>
      <c r="U1946">
        <f xml:space="preserve"> YEAR(S1946)</f>
        <v>2014</v>
      </c>
    </row>
    <row r="1947" spans="1:21" ht="48" x14ac:dyDescent="0.2">
      <c r="A1947">
        <v>3365</v>
      </c>
      <c r="B1947" s="3" t="s">
        <v>3364</v>
      </c>
      <c r="C1947" s="3" t="s">
        <v>7475</v>
      </c>
      <c r="D1947" s="6">
        <v>2500</v>
      </c>
      <c r="E1947" s="6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>
        <f>ROUND(E1947/D1947*100,0)</f>
        <v>104</v>
      </c>
      <c r="P1947" s="8">
        <f>IFERROR(ROUND(E1947/L1947,2),"No donations")</f>
        <v>866.67</v>
      </c>
      <c r="Q1947" s="10" t="s">
        <v>8315</v>
      </c>
      <c r="R1947" t="s">
        <v>8316</v>
      </c>
      <c r="S1947" s="14">
        <f>(((J1947/60)/60)/24)+DATE(1970,1,1)</f>
        <v>42321.101759259262</v>
      </c>
      <c r="T1947" s="14">
        <f>(((I1947/60)/60)/24)+DATE(1970,1,1)</f>
        <v>42351.101759259262</v>
      </c>
      <c r="U1947">
        <f xml:space="preserve"> YEAR(S1947)</f>
        <v>2015</v>
      </c>
    </row>
    <row r="1948" spans="1:21" ht="48" x14ac:dyDescent="0.2">
      <c r="A1948">
        <v>3438</v>
      </c>
      <c r="B1948" s="3" t="s">
        <v>3437</v>
      </c>
      <c r="C1948" s="3" t="s">
        <v>7548</v>
      </c>
      <c r="D1948" s="6">
        <v>2500</v>
      </c>
      <c r="E1948" s="6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>
        <f>ROUND(E1948/D1948*100,0)</f>
        <v>104</v>
      </c>
      <c r="P1948" s="8">
        <f>IFERROR(ROUND(E1948/L1948,2),"No donations")</f>
        <v>186.07</v>
      </c>
      <c r="Q1948" s="10" t="s">
        <v>8315</v>
      </c>
      <c r="R1948" t="s">
        <v>8316</v>
      </c>
      <c r="S1948" s="14">
        <f>(((J1948/60)/60)/24)+DATE(1970,1,1)</f>
        <v>42100.927858796291</v>
      </c>
      <c r="T1948" s="14">
        <f>(((I1948/60)/60)/24)+DATE(1970,1,1)</f>
        <v>42126.875</v>
      </c>
      <c r="U1948">
        <f xml:space="preserve"> YEAR(S1948)</f>
        <v>2015</v>
      </c>
    </row>
    <row r="1949" spans="1:21" ht="48" x14ac:dyDescent="0.2">
      <c r="A1949">
        <v>3441</v>
      </c>
      <c r="B1949" s="3" t="s">
        <v>3440</v>
      </c>
      <c r="C1949" s="3" t="s">
        <v>7551</v>
      </c>
      <c r="D1949" s="6">
        <v>2500</v>
      </c>
      <c r="E1949" s="6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>
        <f>ROUND(E1949/D1949*100,0)</f>
        <v>103</v>
      </c>
      <c r="P1949" s="8">
        <f>IFERROR(ROUND(E1949/L1949,2),"No donations")</f>
        <v>59.65</v>
      </c>
      <c r="Q1949" s="10" t="s">
        <v>8315</v>
      </c>
      <c r="R1949" t="s">
        <v>8316</v>
      </c>
      <c r="S1949" s="14">
        <f>(((J1949/60)/60)/24)+DATE(1970,1,1)</f>
        <v>42294.429641203707</v>
      </c>
      <c r="T1949" s="14">
        <f>(((I1949/60)/60)/24)+DATE(1970,1,1)</f>
        <v>42321.845138888893</v>
      </c>
      <c r="U1949">
        <f xml:space="preserve"> YEAR(S1949)</f>
        <v>2015</v>
      </c>
    </row>
    <row r="1950" spans="1:21" ht="48" x14ac:dyDescent="0.2">
      <c r="A1950">
        <v>3484</v>
      </c>
      <c r="B1950" s="3" t="s">
        <v>3483</v>
      </c>
      <c r="C1950" s="3" t="s">
        <v>7594</v>
      </c>
      <c r="D1950" s="6">
        <v>2500</v>
      </c>
      <c r="E1950" s="6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>
        <f>ROUND(E1950/D1950*100,0)</f>
        <v>114</v>
      </c>
      <c r="P1950" s="8">
        <f>IFERROR(ROUND(E1950/L1950,2),"No donations")</f>
        <v>64.91</v>
      </c>
      <c r="Q1950" s="10" t="s">
        <v>8315</v>
      </c>
      <c r="R1950" t="s">
        <v>8316</v>
      </c>
      <c r="S1950" s="14">
        <f>(((J1950/60)/60)/24)+DATE(1970,1,1)</f>
        <v>42506.760405092587</v>
      </c>
      <c r="T1950" s="14">
        <f>(((I1950/60)/60)/24)+DATE(1970,1,1)</f>
        <v>42536.760405092587</v>
      </c>
      <c r="U1950">
        <f xml:space="preserve"> YEAR(S1950)</f>
        <v>2016</v>
      </c>
    </row>
    <row r="1951" spans="1:21" ht="48" x14ac:dyDescent="0.2">
      <c r="A1951">
        <v>3503</v>
      </c>
      <c r="B1951" s="3" t="s">
        <v>3502</v>
      </c>
      <c r="C1951" s="3" t="s">
        <v>7613</v>
      </c>
      <c r="D1951" s="6">
        <v>2500</v>
      </c>
      <c r="E1951" s="6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>
        <f>ROUND(E1951/D1951*100,0)</f>
        <v>108</v>
      </c>
      <c r="P1951" s="8">
        <f>IFERROR(ROUND(E1951/L1951,2),"No donations")</f>
        <v>70.760000000000005</v>
      </c>
      <c r="Q1951" s="10" t="s">
        <v>8315</v>
      </c>
      <c r="R1951" t="s">
        <v>8316</v>
      </c>
      <c r="S1951" s="14">
        <f>(((J1951/60)/60)/24)+DATE(1970,1,1)</f>
        <v>42545.478333333333</v>
      </c>
      <c r="T1951" s="14">
        <f>(((I1951/60)/60)/24)+DATE(1970,1,1)</f>
        <v>42575.478333333333</v>
      </c>
      <c r="U1951">
        <f xml:space="preserve"> YEAR(S1951)</f>
        <v>2016</v>
      </c>
    </row>
    <row r="1952" spans="1:21" ht="96" x14ac:dyDescent="0.2">
      <c r="A1952">
        <v>3505</v>
      </c>
      <c r="B1952" s="3" t="s">
        <v>3504</v>
      </c>
      <c r="C1952" s="3" t="s">
        <v>7615</v>
      </c>
      <c r="D1952" s="6">
        <v>2500</v>
      </c>
      <c r="E1952" s="6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>
        <f>ROUND(E1952/D1952*100,0)</f>
        <v>104</v>
      </c>
      <c r="P1952" s="8">
        <f>IFERROR(ROUND(E1952/L1952,2),"No donations")</f>
        <v>66.510000000000005</v>
      </c>
      <c r="Q1952" s="10" t="s">
        <v>8315</v>
      </c>
      <c r="R1952" t="s">
        <v>8316</v>
      </c>
      <c r="S1952" s="14">
        <f>(((J1952/60)/60)/24)+DATE(1970,1,1)</f>
        <v>41760.935706018521</v>
      </c>
      <c r="T1952" s="14">
        <f>(((I1952/60)/60)/24)+DATE(1970,1,1)</f>
        <v>41772.166666666664</v>
      </c>
      <c r="U1952">
        <f xml:space="preserve"> YEAR(S1952)</f>
        <v>2014</v>
      </c>
    </row>
    <row r="1953" spans="1:21" ht="48" x14ac:dyDescent="0.2">
      <c r="A1953">
        <v>3516</v>
      </c>
      <c r="B1953" s="3" t="s">
        <v>3515</v>
      </c>
      <c r="C1953" s="3" t="s">
        <v>7626</v>
      </c>
      <c r="D1953" s="6">
        <v>2500</v>
      </c>
      <c r="E1953" s="6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>
        <f>ROUND(E1953/D1953*100,0)</f>
        <v>100</v>
      </c>
      <c r="P1953" s="8">
        <f>IFERROR(ROUND(E1953/L1953,2),"No donations")</f>
        <v>227.27</v>
      </c>
      <c r="Q1953" s="10" t="s">
        <v>8315</v>
      </c>
      <c r="R1953" t="s">
        <v>8316</v>
      </c>
      <c r="S1953" s="14">
        <f>(((J1953/60)/60)/24)+DATE(1970,1,1)</f>
        <v>41856.010069444441</v>
      </c>
      <c r="T1953" s="14">
        <f>(((I1953/60)/60)/24)+DATE(1970,1,1)</f>
        <v>41890.125</v>
      </c>
      <c r="U1953">
        <f xml:space="preserve"> YEAR(S1953)</f>
        <v>2014</v>
      </c>
    </row>
    <row r="1954" spans="1:21" ht="32" x14ac:dyDescent="0.2">
      <c r="A1954">
        <v>3544</v>
      </c>
      <c r="B1954" s="3" t="s">
        <v>3543</v>
      </c>
      <c r="C1954" s="3" t="s">
        <v>7654</v>
      </c>
      <c r="D1954" s="6">
        <v>2500</v>
      </c>
      <c r="E1954" s="6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>
        <f>ROUND(E1954/D1954*100,0)</f>
        <v>100</v>
      </c>
      <c r="P1954" s="8">
        <f>IFERROR(ROUND(E1954/L1954,2),"No donations")</f>
        <v>104.17</v>
      </c>
      <c r="Q1954" s="10" t="s">
        <v>8315</v>
      </c>
      <c r="R1954" t="s">
        <v>8316</v>
      </c>
      <c r="S1954" s="14">
        <f>(((J1954/60)/60)/24)+DATE(1970,1,1)</f>
        <v>42040.831678240742</v>
      </c>
      <c r="T1954" s="14">
        <f>(((I1954/60)/60)/24)+DATE(1970,1,1)</f>
        <v>42070.831678240742</v>
      </c>
      <c r="U1954">
        <f xml:space="preserve"> YEAR(S1954)</f>
        <v>2015</v>
      </c>
    </row>
    <row r="1955" spans="1:21" ht="48" x14ac:dyDescent="0.2">
      <c r="A1955">
        <v>3550</v>
      </c>
      <c r="B1955" s="3" t="s">
        <v>3549</v>
      </c>
      <c r="C1955" s="3" t="s">
        <v>7660</v>
      </c>
      <c r="D1955" s="6">
        <v>2500</v>
      </c>
      <c r="E1955" s="6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>
        <f>ROUND(E1955/D1955*100,0)</f>
        <v>105</v>
      </c>
      <c r="P1955" s="8">
        <f>IFERROR(ROUND(E1955/L1955,2),"No donations")</f>
        <v>40.94</v>
      </c>
      <c r="Q1955" s="10" t="s">
        <v>8315</v>
      </c>
      <c r="R1955" t="s">
        <v>8316</v>
      </c>
      <c r="S1955" s="14">
        <f>(((J1955/60)/60)/24)+DATE(1970,1,1)</f>
        <v>42462.893495370372</v>
      </c>
      <c r="T1955" s="14">
        <f>(((I1955/60)/60)/24)+DATE(1970,1,1)</f>
        <v>42492.893495370372</v>
      </c>
      <c r="U1955">
        <f xml:space="preserve"> YEAR(S1955)</f>
        <v>2016</v>
      </c>
    </row>
    <row r="1956" spans="1:21" ht="112" x14ac:dyDescent="0.2">
      <c r="A1956">
        <v>3561</v>
      </c>
      <c r="B1956" s="3" t="s">
        <v>3560</v>
      </c>
      <c r="C1956" s="3" t="s">
        <v>7671</v>
      </c>
      <c r="D1956" s="6">
        <v>2500</v>
      </c>
      <c r="E1956" s="6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>
        <f>ROUND(E1956/D1956*100,0)</f>
        <v>102</v>
      </c>
      <c r="P1956" s="8">
        <f>IFERROR(ROUND(E1956/L1956,2),"No donations")</f>
        <v>47.41</v>
      </c>
      <c r="Q1956" s="10" t="s">
        <v>8315</v>
      </c>
      <c r="R1956" t="s">
        <v>8316</v>
      </c>
      <c r="S1956" s="14">
        <f>(((J1956/60)/60)/24)+DATE(1970,1,1)</f>
        <v>42203.680300925931</v>
      </c>
      <c r="T1956" s="14">
        <f>(((I1956/60)/60)/24)+DATE(1970,1,1)</f>
        <v>42221.774999999994</v>
      </c>
      <c r="U1956">
        <f xml:space="preserve"> YEAR(S1956)</f>
        <v>2015</v>
      </c>
    </row>
    <row r="1957" spans="1:21" ht="32" x14ac:dyDescent="0.2">
      <c r="A1957">
        <v>3597</v>
      </c>
      <c r="B1957" s="3" t="s">
        <v>3596</v>
      </c>
      <c r="C1957" s="3" t="s">
        <v>7707</v>
      </c>
      <c r="D1957" s="6">
        <v>2500</v>
      </c>
      <c r="E1957" s="6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103</v>
      </c>
      <c r="P1957" s="8">
        <f>IFERROR(ROUND(E1957/L1957,2),"No donations")</f>
        <v>77.73</v>
      </c>
      <c r="Q1957" s="10" t="s">
        <v>8315</v>
      </c>
      <c r="R1957" t="s">
        <v>8316</v>
      </c>
      <c r="S1957" s="14">
        <f>(((J1957/60)/60)/24)+DATE(1970,1,1)</f>
        <v>42417.585532407407</v>
      </c>
      <c r="T1957" s="14">
        <f>(((I1957/60)/60)/24)+DATE(1970,1,1)</f>
        <v>42432.249305555553</v>
      </c>
      <c r="U1957">
        <f xml:space="preserve"> YEAR(S1957)</f>
        <v>2016</v>
      </c>
    </row>
    <row r="1958" spans="1:21" ht="48" x14ac:dyDescent="0.2">
      <c r="A1958">
        <v>3611</v>
      </c>
      <c r="B1958" s="3" t="s">
        <v>3610</v>
      </c>
      <c r="C1958" s="3" t="s">
        <v>7721</v>
      </c>
      <c r="D1958" s="6">
        <v>2500</v>
      </c>
      <c r="E1958" s="6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>
        <f>ROUND(E1958/D1958*100,0)</f>
        <v>136</v>
      </c>
      <c r="P1958" s="8">
        <f>IFERROR(ROUND(E1958/L1958,2),"No donations")</f>
        <v>66.67</v>
      </c>
      <c r="Q1958" s="10" t="s">
        <v>8315</v>
      </c>
      <c r="R1958" t="s">
        <v>8316</v>
      </c>
      <c r="S1958" s="14">
        <f>(((J1958/60)/60)/24)+DATE(1970,1,1)</f>
        <v>42072.370381944449</v>
      </c>
      <c r="T1958" s="14">
        <f>(((I1958/60)/60)/24)+DATE(1970,1,1)</f>
        <v>42102.370381944449</v>
      </c>
      <c r="U1958">
        <f xml:space="preserve"> YEAR(S1958)</f>
        <v>2015</v>
      </c>
    </row>
    <row r="1959" spans="1:21" ht="48" x14ac:dyDescent="0.2">
      <c r="A1959">
        <v>3614</v>
      </c>
      <c r="B1959" s="3" t="s">
        <v>3439</v>
      </c>
      <c r="C1959" s="3" t="s">
        <v>7724</v>
      </c>
      <c r="D1959" s="6">
        <v>2500</v>
      </c>
      <c r="E1959" s="6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>
        <f>ROUND(E1959/D1959*100,0)</f>
        <v>101</v>
      </c>
      <c r="P1959" s="8">
        <f>IFERROR(ROUND(E1959/L1959,2),"No donations")</f>
        <v>35.49</v>
      </c>
      <c r="Q1959" s="10" t="s">
        <v>8315</v>
      </c>
      <c r="R1959" t="s">
        <v>8316</v>
      </c>
      <c r="S1959" s="14">
        <f>(((J1959/60)/60)/24)+DATE(1970,1,1)</f>
        <v>42144.041851851856</v>
      </c>
      <c r="T1959" s="14">
        <f>(((I1959/60)/60)/24)+DATE(1970,1,1)</f>
        <v>42174.041851851856</v>
      </c>
      <c r="U1959">
        <f xml:space="preserve"> YEAR(S1959)</f>
        <v>2015</v>
      </c>
    </row>
    <row r="1960" spans="1:21" ht="48" x14ac:dyDescent="0.2">
      <c r="A1960">
        <v>3615</v>
      </c>
      <c r="B1960" s="3" t="s">
        <v>3613</v>
      </c>
      <c r="C1960" s="3" t="s">
        <v>7725</v>
      </c>
      <c r="D1960" s="6">
        <v>2500</v>
      </c>
      <c r="E1960" s="6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>
        <f>ROUND(E1960/D1960*100,0)</f>
        <v>107</v>
      </c>
      <c r="P1960" s="8">
        <f>IFERROR(ROUND(E1960/L1960,2),"No donations")</f>
        <v>37.08</v>
      </c>
      <c r="Q1960" s="10" t="s">
        <v>8315</v>
      </c>
      <c r="R1960" t="s">
        <v>8316</v>
      </c>
      <c r="S1960" s="14">
        <f>(((J1960/60)/60)/24)+DATE(1970,1,1)</f>
        <v>42318.593703703707</v>
      </c>
      <c r="T1960" s="14">
        <f>(((I1960/60)/60)/24)+DATE(1970,1,1)</f>
        <v>42348.593703703707</v>
      </c>
      <c r="U1960">
        <f xml:space="preserve"> YEAR(S1960)</f>
        <v>2015</v>
      </c>
    </row>
    <row r="1961" spans="1:21" ht="48" x14ac:dyDescent="0.2">
      <c r="A1961">
        <v>3616</v>
      </c>
      <c r="B1961" s="3" t="s">
        <v>3614</v>
      </c>
      <c r="C1961" s="3" t="s">
        <v>7726</v>
      </c>
      <c r="D1961" s="6">
        <v>2500</v>
      </c>
      <c r="E1961" s="6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>
        <f>ROUND(E1961/D1961*100,0)</f>
        <v>125</v>
      </c>
      <c r="P1961" s="8">
        <f>IFERROR(ROUND(E1961/L1961,2),"No donations")</f>
        <v>69.33</v>
      </c>
      <c r="Q1961" s="10" t="s">
        <v>8315</v>
      </c>
      <c r="R1961" t="s">
        <v>8316</v>
      </c>
      <c r="S1961" s="14">
        <f>(((J1961/60)/60)/24)+DATE(1970,1,1)</f>
        <v>42052.949814814812</v>
      </c>
      <c r="T1961" s="14">
        <f>(((I1961/60)/60)/24)+DATE(1970,1,1)</f>
        <v>42082.908148148148</v>
      </c>
      <c r="U1961">
        <f xml:space="preserve"> YEAR(S1961)</f>
        <v>2015</v>
      </c>
    </row>
    <row r="1962" spans="1:21" ht="32" x14ac:dyDescent="0.2">
      <c r="A1962">
        <v>3623</v>
      </c>
      <c r="B1962" s="3" t="s">
        <v>3621</v>
      </c>
      <c r="C1962" s="3" t="s">
        <v>7733</v>
      </c>
      <c r="D1962" s="6">
        <v>2500</v>
      </c>
      <c r="E1962" s="6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>
        <f>ROUND(E1962/D1962*100,0)</f>
        <v>120</v>
      </c>
      <c r="P1962" s="8">
        <f>IFERROR(ROUND(E1962/L1962,2),"No donations")</f>
        <v>88.24</v>
      </c>
      <c r="Q1962" s="10" t="s">
        <v>8315</v>
      </c>
      <c r="R1962" t="s">
        <v>8316</v>
      </c>
      <c r="S1962" s="14">
        <f>(((J1962/60)/60)/24)+DATE(1970,1,1)</f>
        <v>41828.736921296295</v>
      </c>
      <c r="T1962" s="14">
        <f>(((I1962/60)/60)/24)+DATE(1970,1,1)</f>
        <v>41846.291666666664</v>
      </c>
      <c r="U1962">
        <f xml:space="preserve"> YEAR(S1962)</f>
        <v>2014</v>
      </c>
    </row>
    <row r="1963" spans="1:21" ht="48" x14ac:dyDescent="0.2">
      <c r="A1963">
        <v>3699</v>
      </c>
      <c r="B1963" s="3" t="s">
        <v>3696</v>
      </c>
      <c r="C1963" s="3" t="s">
        <v>7809</v>
      </c>
      <c r="D1963" s="6">
        <v>2500</v>
      </c>
      <c r="E1963" s="6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>
        <f>ROUND(E1963/D1963*100,0)</f>
        <v>101</v>
      </c>
      <c r="P1963" s="8">
        <f>IFERROR(ROUND(E1963/L1963,2),"No donations")</f>
        <v>63</v>
      </c>
      <c r="Q1963" s="10" t="s">
        <v>8315</v>
      </c>
      <c r="R1963" t="s">
        <v>8316</v>
      </c>
      <c r="S1963" s="14">
        <f>(((J1963/60)/60)/24)+DATE(1970,1,1)</f>
        <v>41897.602037037039</v>
      </c>
      <c r="T1963" s="14">
        <f>(((I1963/60)/60)/24)+DATE(1970,1,1)</f>
        <v>41927.602037037039</v>
      </c>
      <c r="U1963">
        <f xml:space="preserve"> YEAR(S1963)</f>
        <v>2014</v>
      </c>
    </row>
    <row r="1964" spans="1:21" ht="48" x14ac:dyDescent="0.2">
      <c r="A1964">
        <v>3754</v>
      </c>
      <c r="B1964" s="3" t="s">
        <v>3751</v>
      </c>
      <c r="C1964" s="3" t="s">
        <v>7864</v>
      </c>
      <c r="D1964" s="6">
        <v>2500</v>
      </c>
      <c r="E1964" s="6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>
        <f>ROUND(E1964/D1964*100,0)</f>
        <v>120</v>
      </c>
      <c r="P1964" s="8">
        <f>IFERROR(ROUND(E1964/L1964,2),"No donations")</f>
        <v>111.11</v>
      </c>
      <c r="Q1964" s="10" t="s">
        <v>8315</v>
      </c>
      <c r="R1964" t="s">
        <v>8357</v>
      </c>
      <c r="S1964" s="14">
        <f>(((J1964/60)/60)/24)+DATE(1970,1,1)</f>
        <v>41808.881215277775</v>
      </c>
      <c r="T1964" s="14">
        <f>(((I1964/60)/60)/24)+DATE(1970,1,1)</f>
        <v>41846.207638888889</v>
      </c>
      <c r="U1964">
        <f xml:space="preserve"> YEAR(S1964)</f>
        <v>2014</v>
      </c>
    </row>
    <row r="1965" spans="1:21" ht="48" x14ac:dyDescent="0.2">
      <c r="A1965">
        <v>3774</v>
      </c>
      <c r="B1965" s="3" t="s">
        <v>3771</v>
      </c>
      <c r="C1965" s="3" t="s">
        <v>7884</v>
      </c>
      <c r="D1965" s="6">
        <v>2500</v>
      </c>
      <c r="E1965" s="6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>
        <f>ROUND(E1965/D1965*100,0)</f>
        <v>100</v>
      </c>
      <c r="P1965" s="8">
        <f>IFERROR(ROUND(E1965/L1965,2),"No donations")</f>
        <v>100</v>
      </c>
      <c r="Q1965" s="10" t="s">
        <v>8315</v>
      </c>
      <c r="R1965" t="s">
        <v>8357</v>
      </c>
      <c r="S1965" s="14">
        <f>(((J1965/60)/60)/24)+DATE(1970,1,1)</f>
        <v>42087.792303240742</v>
      </c>
      <c r="T1965" s="14">
        <f>(((I1965/60)/60)/24)+DATE(1970,1,1)</f>
        <v>42103.792303240742</v>
      </c>
      <c r="U1965">
        <f xml:space="preserve"> YEAR(S1965)</f>
        <v>2015</v>
      </c>
    </row>
    <row r="1966" spans="1:21" ht="48" x14ac:dyDescent="0.2">
      <c r="A1966">
        <v>3780</v>
      </c>
      <c r="B1966" s="3" t="s">
        <v>3777</v>
      </c>
      <c r="C1966" s="3" t="s">
        <v>7890</v>
      </c>
      <c r="D1966" s="6">
        <v>2500</v>
      </c>
      <c r="E1966" s="6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>
        <f>ROUND(E1966/D1966*100,0)</f>
        <v>120</v>
      </c>
      <c r="P1966" s="8">
        <f>IFERROR(ROUND(E1966/L1966,2),"No donations")</f>
        <v>100</v>
      </c>
      <c r="Q1966" s="10" t="s">
        <v>8315</v>
      </c>
      <c r="R1966" t="s">
        <v>8357</v>
      </c>
      <c r="S1966" s="14">
        <f>(((J1966/60)/60)/24)+DATE(1970,1,1)</f>
        <v>42166.219733796301</v>
      </c>
      <c r="T1966" s="14">
        <f>(((I1966/60)/60)/24)+DATE(1970,1,1)</f>
        <v>42198.837499999994</v>
      </c>
      <c r="U1966">
        <f xml:space="preserve"> YEAR(S1966)</f>
        <v>2015</v>
      </c>
    </row>
    <row r="1967" spans="1:21" ht="48" x14ac:dyDescent="0.2">
      <c r="A1967">
        <v>3823</v>
      </c>
      <c r="B1967" s="3" t="s">
        <v>3820</v>
      </c>
      <c r="C1967" s="3" t="s">
        <v>7932</v>
      </c>
      <c r="D1967" s="6">
        <v>2500</v>
      </c>
      <c r="E1967" s="6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>
        <f>ROUND(E1967/D1967*100,0)</f>
        <v>106</v>
      </c>
      <c r="P1967" s="8">
        <f>IFERROR(ROUND(E1967/L1967,2),"No donations")</f>
        <v>64.63</v>
      </c>
      <c r="Q1967" s="10" t="s">
        <v>8315</v>
      </c>
      <c r="R1967" t="s">
        <v>8316</v>
      </c>
      <c r="S1967" s="14">
        <f>(((J1967/60)/60)/24)+DATE(1970,1,1)</f>
        <v>42170.910231481481</v>
      </c>
      <c r="T1967" s="14">
        <f>(((I1967/60)/60)/24)+DATE(1970,1,1)</f>
        <v>42205.165972222225</v>
      </c>
      <c r="U1967">
        <f xml:space="preserve"> YEAR(S1967)</f>
        <v>2015</v>
      </c>
    </row>
    <row r="1968" spans="1:21" ht="32" x14ac:dyDescent="0.2">
      <c r="A1968">
        <v>1928</v>
      </c>
      <c r="B1968" s="3" t="s">
        <v>1929</v>
      </c>
      <c r="C1968" s="3" t="s">
        <v>6038</v>
      </c>
      <c r="D1968" s="6">
        <v>2550</v>
      </c>
      <c r="E1968" s="6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>
        <f>ROUND(E1968/D1968*100,0)</f>
        <v>103</v>
      </c>
      <c r="P1968" s="8">
        <f>IFERROR(ROUND(E1968/L1968,2),"No donations")</f>
        <v>77.349999999999994</v>
      </c>
      <c r="Q1968" s="10" t="s">
        <v>8323</v>
      </c>
      <c r="R1968" t="s">
        <v>8327</v>
      </c>
      <c r="S1968" s="14">
        <f>(((J1968/60)/60)/24)+DATE(1970,1,1)</f>
        <v>41371.648078703707</v>
      </c>
      <c r="T1968" s="14">
        <f>(((I1968/60)/60)/24)+DATE(1970,1,1)</f>
        <v>41401.648078703707</v>
      </c>
      <c r="U1968">
        <f xml:space="preserve"> YEAR(S1968)</f>
        <v>2013</v>
      </c>
    </row>
    <row r="1969" spans="1:21" ht="32" x14ac:dyDescent="0.2">
      <c r="A1969">
        <v>2058</v>
      </c>
      <c r="B1969" s="3" t="s">
        <v>2059</v>
      </c>
      <c r="C1969" s="3" t="s">
        <v>6168</v>
      </c>
      <c r="D1969" s="6">
        <v>2560</v>
      </c>
      <c r="E1969" s="6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>ROUND(E1969/D1969*100,0)</f>
        <v>168</v>
      </c>
      <c r="P1969" s="8">
        <f>IFERROR(ROUND(E1969/L1969,2),"No donations")</f>
        <v>10.51</v>
      </c>
      <c r="Q1969" s="10" t="s">
        <v>8317</v>
      </c>
      <c r="R1969" t="s">
        <v>8347</v>
      </c>
      <c r="S1969" s="14">
        <f>(((J1969/60)/60)/24)+DATE(1970,1,1)</f>
        <v>42026.370717592596</v>
      </c>
      <c r="T1969" s="14">
        <f>(((I1969/60)/60)/24)+DATE(1970,1,1)</f>
        <v>42065.833333333328</v>
      </c>
      <c r="U1969">
        <f xml:space="preserve"> YEAR(S1969)</f>
        <v>2015</v>
      </c>
    </row>
    <row r="1970" spans="1:21" ht="48" x14ac:dyDescent="0.2">
      <c r="A1970">
        <v>34</v>
      </c>
      <c r="B1970" s="3" t="s">
        <v>36</v>
      </c>
      <c r="C1970" s="3" t="s">
        <v>4145</v>
      </c>
      <c r="D1970" s="6">
        <v>2600</v>
      </c>
      <c r="E1970" s="6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>
        <f>ROUND(E1970/D1970*100,0)</f>
        <v>130</v>
      </c>
      <c r="P1970" s="8">
        <f>IFERROR(ROUND(E1970/L1970,2),"No donations")</f>
        <v>49.88</v>
      </c>
      <c r="Q1970" s="10" t="s">
        <v>8308</v>
      </c>
      <c r="R1970" t="s">
        <v>8309</v>
      </c>
      <c r="S1970" s="14">
        <f>(((J1970/60)/60)/24)+DATE(1970,1,1)</f>
        <v>41841.321770833332</v>
      </c>
      <c r="T1970" s="14">
        <f>(((I1970/60)/60)/24)+DATE(1970,1,1)</f>
        <v>41856.321770833332</v>
      </c>
      <c r="U1970">
        <f xml:space="preserve"> YEAR(S1970)</f>
        <v>2014</v>
      </c>
    </row>
    <row r="1971" spans="1:21" ht="48" x14ac:dyDescent="0.2">
      <c r="A1971">
        <v>1525</v>
      </c>
      <c r="B1971" s="3" t="s">
        <v>1526</v>
      </c>
      <c r="C1971" s="3" t="s">
        <v>5635</v>
      </c>
      <c r="D1971" s="6">
        <v>2600</v>
      </c>
      <c r="E1971" s="6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>
        <f>ROUND(E1971/D1971*100,0)</f>
        <v>174</v>
      </c>
      <c r="P1971" s="8">
        <f>IFERROR(ROUND(E1971/L1971,2),"No donations")</f>
        <v>32.32</v>
      </c>
      <c r="Q1971" s="10" t="s">
        <v>8336</v>
      </c>
      <c r="R1971" t="s">
        <v>8337</v>
      </c>
      <c r="S1971" s="14">
        <f>(((J1971/60)/60)/24)+DATE(1970,1,1)</f>
        <v>42570.702986111108</v>
      </c>
      <c r="T1971" s="14">
        <f>(((I1971/60)/60)/24)+DATE(1970,1,1)</f>
        <v>42600.702986111108</v>
      </c>
      <c r="U1971">
        <f xml:space="preserve"> YEAR(S1971)</f>
        <v>2016</v>
      </c>
    </row>
    <row r="1972" spans="1:21" ht="48" x14ac:dyDescent="0.2">
      <c r="A1972">
        <v>3230</v>
      </c>
      <c r="B1972" s="3" t="s">
        <v>3230</v>
      </c>
      <c r="C1972" s="3" t="s">
        <v>7340</v>
      </c>
      <c r="D1972" s="6">
        <v>2600</v>
      </c>
      <c r="E1972" s="6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>
        <f>ROUND(E1972/D1972*100,0)</f>
        <v>110</v>
      </c>
      <c r="P1972" s="8">
        <f>IFERROR(ROUND(E1972/L1972,2),"No donations")</f>
        <v>77.22</v>
      </c>
      <c r="Q1972" s="10" t="s">
        <v>8315</v>
      </c>
      <c r="R1972" t="s">
        <v>8316</v>
      </c>
      <c r="S1972" s="14">
        <f>(((J1972/60)/60)/24)+DATE(1970,1,1)</f>
        <v>41898.168125000004</v>
      </c>
      <c r="T1972" s="14">
        <f>(((I1972/60)/60)/24)+DATE(1970,1,1)</f>
        <v>41913.165972222225</v>
      </c>
      <c r="U1972">
        <f xml:space="preserve"> YEAR(S1972)</f>
        <v>2014</v>
      </c>
    </row>
    <row r="1973" spans="1:21" ht="32" x14ac:dyDescent="0.2">
      <c r="A1973">
        <v>3595</v>
      </c>
      <c r="B1973" s="3" t="s">
        <v>3594</v>
      </c>
      <c r="C1973" s="3" t="s">
        <v>7705</v>
      </c>
      <c r="D1973" s="6">
        <v>2600</v>
      </c>
      <c r="E1973" s="6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>
        <f>ROUND(E1973/D1973*100,0)</f>
        <v>119</v>
      </c>
      <c r="P1973" s="8">
        <f>IFERROR(ROUND(E1973/L1973,2),"No donations")</f>
        <v>49.69</v>
      </c>
      <c r="Q1973" s="10" t="s">
        <v>8315</v>
      </c>
      <c r="R1973" t="s">
        <v>8316</v>
      </c>
      <c r="S1973" s="14">
        <f>(((J1973/60)/60)/24)+DATE(1970,1,1)</f>
        <v>42050.008368055554</v>
      </c>
      <c r="T1973" s="14">
        <f>(((I1973/60)/60)/24)+DATE(1970,1,1)</f>
        <v>42076.290972222225</v>
      </c>
      <c r="U1973">
        <f xml:space="preserve"> YEAR(S1973)</f>
        <v>2015</v>
      </c>
    </row>
    <row r="1974" spans="1:21" ht="48" x14ac:dyDescent="0.2">
      <c r="A1974">
        <v>1199</v>
      </c>
      <c r="B1974" s="3" t="s">
        <v>1200</v>
      </c>
      <c r="C1974" s="3" t="s">
        <v>5309</v>
      </c>
      <c r="D1974" s="6">
        <v>2658</v>
      </c>
      <c r="E1974" s="6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>
        <f>ROUND(E1974/D1974*100,0)</f>
        <v>101</v>
      </c>
      <c r="P1974" s="8">
        <f>IFERROR(ROUND(E1974/L1974,2),"No donations")</f>
        <v>299.22000000000003</v>
      </c>
      <c r="Q1974" s="10" t="s">
        <v>8336</v>
      </c>
      <c r="R1974" t="s">
        <v>8337</v>
      </c>
      <c r="S1974" s="14">
        <f>(((J1974/60)/60)/24)+DATE(1970,1,1)</f>
        <v>42161.770833333328</v>
      </c>
      <c r="T1974" s="14">
        <f>(((I1974/60)/60)/24)+DATE(1970,1,1)</f>
        <v>42193.770833333328</v>
      </c>
      <c r="U1974">
        <f xml:space="preserve"> YEAR(S1974)</f>
        <v>2015</v>
      </c>
    </row>
    <row r="1975" spans="1:21" ht="48" x14ac:dyDescent="0.2">
      <c r="A1975">
        <v>1191</v>
      </c>
      <c r="B1975" s="3" t="s">
        <v>1192</v>
      </c>
      <c r="C1975" s="3" t="s">
        <v>5301</v>
      </c>
      <c r="D1975" s="6">
        <v>2700</v>
      </c>
      <c r="E1975" s="6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>
        <f>ROUND(E1975/D1975*100,0)</f>
        <v>109</v>
      </c>
      <c r="P1975" s="8">
        <f>IFERROR(ROUND(E1975/L1975,2),"No donations")</f>
        <v>89.24</v>
      </c>
      <c r="Q1975" s="10" t="s">
        <v>8336</v>
      </c>
      <c r="R1975" t="s">
        <v>8337</v>
      </c>
      <c r="S1975" s="14">
        <f>(((J1975/60)/60)/24)+DATE(1970,1,1)</f>
        <v>42419.603703703702</v>
      </c>
      <c r="T1975" s="14">
        <f>(((I1975/60)/60)/24)+DATE(1970,1,1)</f>
        <v>42449.562037037031</v>
      </c>
      <c r="U1975">
        <f xml:space="preserve"> YEAR(S1975)</f>
        <v>2016</v>
      </c>
    </row>
    <row r="1976" spans="1:21" ht="16" x14ac:dyDescent="0.2">
      <c r="A1976">
        <v>2833</v>
      </c>
      <c r="B1976" s="3" t="s">
        <v>2833</v>
      </c>
      <c r="C1976" s="3" t="s">
        <v>6943</v>
      </c>
      <c r="D1976" s="6">
        <v>2700</v>
      </c>
      <c r="E1976" s="6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>
        <f>ROUND(E1976/D1976*100,0)</f>
        <v>108</v>
      </c>
      <c r="P1976" s="8">
        <f>IFERROR(ROUND(E1976/L1976,2),"No donations")</f>
        <v>83.51</v>
      </c>
      <c r="Q1976" s="10" t="s">
        <v>8315</v>
      </c>
      <c r="R1976" t="s">
        <v>8316</v>
      </c>
      <c r="S1976" s="14">
        <f>(((J1976/60)/60)/24)+DATE(1970,1,1)</f>
        <v>42268.127696759257</v>
      </c>
      <c r="T1976" s="14">
        <f>(((I1976/60)/60)/24)+DATE(1970,1,1)</f>
        <v>42288.083333333328</v>
      </c>
      <c r="U1976">
        <f xml:space="preserve"> YEAR(S1976)</f>
        <v>2015</v>
      </c>
    </row>
    <row r="1977" spans="1:21" ht="48" x14ac:dyDescent="0.2">
      <c r="A1977">
        <v>3265</v>
      </c>
      <c r="B1977" s="3" t="s">
        <v>3265</v>
      </c>
      <c r="C1977" s="3" t="s">
        <v>7375</v>
      </c>
      <c r="D1977" s="6">
        <v>2700</v>
      </c>
      <c r="E1977" s="6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>
        <f>ROUND(E1977/D1977*100,0)</f>
        <v>164</v>
      </c>
      <c r="P1977" s="8">
        <f>IFERROR(ROUND(E1977/L1977,2),"No donations")</f>
        <v>70.290000000000006</v>
      </c>
      <c r="Q1977" s="10" t="s">
        <v>8315</v>
      </c>
      <c r="R1977" t="s">
        <v>8316</v>
      </c>
      <c r="S1977" s="14">
        <f>(((J1977/60)/60)/24)+DATE(1970,1,1)</f>
        <v>42311.711979166663</v>
      </c>
      <c r="T1977" s="14">
        <f>(((I1977/60)/60)/24)+DATE(1970,1,1)</f>
        <v>42341.708333333328</v>
      </c>
      <c r="U1977">
        <f xml:space="preserve"> YEAR(S1977)</f>
        <v>2015</v>
      </c>
    </row>
    <row r="1978" spans="1:21" ht="48" x14ac:dyDescent="0.2">
      <c r="A1978">
        <v>793</v>
      </c>
      <c r="B1978" s="3" t="s">
        <v>794</v>
      </c>
      <c r="C1978" s="3" t="s">
        <v>4903</v>
      </c>
      <c r="D1978" s="6">
        <v>2750</v>
      </c>
      <c r="E1978" s="6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>
        <f>ROUND(E1978/D1978*100,0)</f>
        <v>103</v>
      </c>
      <c r="P1978" s="8">
        <f>IFERROR(ROUND(E1978/L1978,2),"No donations")</f>
        <v>88.33</v>
      </c>
      <c r="Q1978" s="10" t="s">
        <v>8323</v>
      </c>
      <c r="R1978" t="s">
        <v>8324</v>
      </c>
      <c r="S1978" s="14">
        <f>(((J1978/60)/60)/24)+DATE(1970,1,1)</f>
        <v>41442.741249999999</v>
      </c>
      <c r="T1978" s="14">
        <f>(((I1978/60)/60)/24)+DATE(1970,1,1)</f>
        <v>41458.207638888889</v>
      </c>
      <c r="U1978">
        <f xml:space="preserve"> YEAR(S1978)</f>
        <v>2013</v>
      </c>
    </row>
    <row r="1979" spans="1:21" ht="64" x14ac:dyDescent="0.2">
      <c r="A1979">
        <v>3419</v>
      </c>
      <c r="B1979" s="3" t="s">
        <v>3418</v>
      </c>
      <c r="C1979" s="3" t="s">
        <v>7529</v>
      </c>
      <c r="D1979" s="6">
        <v>2750</v>
      </c>
      <c r="E1979" s="6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>
        <f>ROUND(E1979/D1979*100,0)</f>
        <v>107</v>
      </c>
      <c r="P1979" s="8">
        <f>IFERROR(ROUND(E1979/L1979,2),"No donations")</f>
        <v>63.7</v>
      </c>
      <c r="Q1979" s="10" t="s">
        <v>8315</v>
      </c>
      <c r="R1979" t="s">
        <v>8316</v>
      </c>
      <c r="S1979" s="14">
        <f>(((J1979/60)/60)/24)+DATE(1970,1,1)</f>
        <v>42448.821585648147</v>
      </c>
      <c r="T1979" s="14">
        <f>(((I1979/60)/60)/24)+DATE(1970,1,1)</f>
        <v>42466.895833333328</v>
      </c>
      <c r="U1979">
        <f xml:space="preserve"> YEAR(S1979)</f>
        <v>2016</v>
      </c>
    </row>
    <row r="1980" spans="1:21" ht="48" x14ac:dyDescent="0.2">
      <c r="A1980">
        <v>3530</v>
      </c>
      <c r="B1980" s="3" t="s">
        <v>3529</v>
      </c>
      <c r="C1980" s="3" t="s">
        <v>7640</v>
      </c>
      <c r="D1980" s="6">
        <v>2750</v>
      </c>
      <c r="E1980" s="6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>
        <f>ROUND(E1980/D1980*100,0)</f>
        <v>100</v>
      </c>
      <c r="P1980" s="8">
        <f>IFERROR(ROUND(E1980/L1980,2),"No donations")</f>
        <v>125</v>
      </c>
      <c r="Q1980" s="10" t="s">
        <v>8315</v>
      </c>
      <c r="R1980" t="s">
        <v>8316</v>
      </c>
      <c r="S1980" s="14">
        <f>(((J1980/60)/60)/24)+DATE(1970,1,1)</f>
        <v>42442.623344907406</v>
      </c>
      <c r="T1980" s="14">
        <f>(((I1980/60)/60)/24)+DATE(1970,1,1)</f>
        <v>42470.833333333328</v>
      </c>
      <c r="U1980">
        <f xml:space="preserve"> YEAR(S1980)</f>
        <v>2016</v>
      </c>
    </row>
    <row r="1981" spans="1:21" ht="48" x14ac:dyDescent="0.2">
      <c r="A1981">
        <v>406</v>
      </c>
      <c r="B1981" s="3" t="s">
        <v>407</v>
      </c>
      <c r="C1981" s="3" t="s">
        <v>4516</v>
      </c>
      <c r="D1981" s="6">
        <v>2800</v>
      </c>
      <c r="E1981" s="6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>
        <f>ROUND(E1981/D1981*100,0)</f>
        <v>108</v>
      </c>
      <c r="P1981" s="8">
        <f>IFERROR(ROUND(E1981/L1981,2),"No donations")</f>
        <v>86.16</v>
      </c>
      <c r="Q1981" s="10" t="s">
        <v>8308</v>
      </c>
      <c r="R1981" t="s">
        <v>8313</v>
      </c>
      <c r="S1981" s="14">
        <f>(((J1981/60)/60)/24)+DATE(1970,1,1)</f>
        <v>40638.162465277775</v>
      </c>
      <c r="T1981" s="14">
        <f>(((I1981/60)/60)/24)+DATE(1970,1,1)</f>
        <v>40672.249305555553</v>
      </c>
      <c r="U1981">
        <f xml:space="preserve"> YEAR(S1981)</f>
        <v>2011</v>
      </c>
    </row>
    <row r="1982" spans="1:21" ht="48" x14ac:dyDescent="0.2">
      <c r="A1982">
        <v>1390</v>
      </c>
      <c r="B1982" s="3" t="s">
        <v>1391</v>
      </c>
      <c r="C1982" s="3" t="s">
        <v>5500</v>
      </c>
      <c r="D1982" s="6">
        <v>2800</v>
      </c>
      <c r="E1982" s="6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>
        <f>ROUND(E1982/D1982*100,0)</f>
        <v>109</v>
      </c>
      <c r="P1982" s="8">
        <f>IFERROR(ROUND(E1982/L1982,2),"No donations")</f>
        <v>160.79</v>
      </c>
      <c r="Q1982" s="10" t="s">
        <v>8323</v>
      </c>
      <c r="R1982" t="s">
        <v>8324</v>
      </c>
      <c r="S1982" s="14">
        <f>(((J1982/60)/60)/24)+DATE(1970,1,1)</f>
        <v>42087.803310185183</v>
      </c>
      <c r="T1982" s="14">
        <f>(((I1982/60)/60)/24)+DATE(1970,1,1)</f>
        <v>42121.716666666667</v>
      </c>
      <c r="U1982">
        <f xml:space="preserve"> YEAR(S1982)</f>
        <v>2015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8">
        <f>IFERROR(ROUND(E1983/L1983,2),"No donations")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 xml:space="preserve"> 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8" t="str">
        <f>IFERROR(ROUND(E1984/L1984,2),"No donations")</f>
        <v>No donations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 xml:space="preserve"> 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8">
        <f>IFERROR(ROUND(E1985/L1985,2),"No donations")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 xml:space="preserve"> 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8">
        <f>IFERROR(ROUND(E1986/L1986,2),"No donations")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 xml:space="preserve"> 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8">
        <f>IFERROR(ROUND(E1987/L1987,2),"No donations")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 xml:space="preserve"> 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8">
        <f>IFERROR(ROUND(E1988/L1988,2),"No donations")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 xml:space="preserve"> 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8">
        <f>IFERROR(ROUND(E1989/L1989,2),"No donations")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 xml:space="preserve"> 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8">
        <f>IFERROR(ROUND(E1990/L1990,2),"No donations")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 xml:space="preserve"> 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8">
        <f>IFERROR(ROUND(E1991/L1991,2),"No donations")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 xml:space="preserve"> 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8">
        <f>IFERROR(ROUND(E1992/L1992,2),"No donations")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 xml:space="preserve"> 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8">
        <f>IFERROR(ROUND(E1993/L1993,2),"No donations")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 xml:space="preserve"> 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8">
        <f>IFERROR(ROUND(E1994/L1994,2),"No donations")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 xml:space="preserve"> 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8" t="str">
        <f>IFERROR(ROUND(E1995/L1995,2),"No donations")</f>
        <v>No donations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 xml:space="preserve"> 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8" t="str">
        <f>IFERROR(ROUND(E1996/L1996,2),"No donations")</f>
        <v>No donations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 xml:space="preserve"> 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8">
        <f>IFERROR(ROUND(E1997/L1997,2),"No donations")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 xml:space="preserve"> 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8" t="str">
        <f>IFERROR(ROUND(E1998/L1998,2),"No donations")</f>
        <v>No donations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 xml:space="preserve"> 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8" t="str">
        <f>IFERROR(ROUND(E1999/L1999,2),"No donations")</f>
        <v>No donations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 xml:space="preserve"> 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8">
        <f>IFERROR(ROUND(E2000/L2000,2),"No donations")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 xml:space="preserve"> 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8">
        <f>IFERROR(ROUND(E2001/L2001,2),"No donations")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 xml:space="preserve"> 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8">
        <f>IFERROR(ROUND(E2002/L2002,2),"No donations")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 xml:space="preserve"> YEAR(S2002)</f>
        <v>2015</v>
      </c>
    </row>
    <row r="2003" spans="1:21" ht="48" x14ac:dyDescent="0.2">
      <c r="A2003">
        <v>1604</v>
      </c>
      <c r="B2003" s="3" t="s">
        <v>1605</v>
      </c>
      <c r="C2003" s="3" t="s">
        <v>5714</v>
      </c>
      <c r="D2003" s="6">
        <v>2800</v>
      </c>
      <c r="E2003" s="6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>
        <f>ROUND(E2003/D2003*100,0)</f>
        <v>122</v>
      </c>
      <c r="P2003" s="8">
        <f>IFERROR(ROUND(E2003/L2003,2),"No donations")</f>
        <v>48.84</v>
      </c>
      <c r="Q2003" s="10" t="s">
        <v>8323</v>
      </c>
      <c r="R2003" t="s">
        <v>8324</v>
      </c>
      <c r="S2003" s="14">
        <f>(((J2003/60)/60)/24)+DATE(1970,1,1)</f>
        <v>40945.845312500001</v>
      </c>
      <c r="T2003" s="14">
        <f>(((I2003/60)/60)/24)+DATE(1970,1,1)</f>
        <v>40985.80364583333</v>
      </c>
      <c r="U2003">
        <f xml:space="preserve"> YEAR(S2003)</f>
        <v>2012</v>
      </c>
    </row>
    <row r="2004" spans="1:21" ht="32" x14ac:dyDescent="0.2">
      <c r="A2004">
        <v>2236</v>
      </c>
      <c r="B2004" s="3" t="s">
        <v>2237</v>
      </c>
      <c r="C2004" s="3" t="s">
        <v>6346</v>
      </c>
      <c r="D2004" s="6">
        <v>2800</v>
      </c>
      <c r="E2004" s="6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>
        <f>ROUND(E2004/D2004*100,0)</f>
        <v>537</v>
      </c>
      <c r="P2004" s="8">
        <f>IFERROR(ROUND(E2004/L2004,2),"No donations")</f>
        <v>22.12</v>
      </c>
      <c r="Q2004" s="10" t="s">
        <v>8331</v>
      </c>
      <c r="R2004" t="s">
        <v>8349</v>
      </c>
      <c r="S2004" s="14">
        <f>(((J2004/60)/60)/24)+DATE(1970,1,1)</f>
        <v>42371.617164351846</v>
      </c>
      <c r="T2004" s="14">
        <f>(((I2004/60)/60)/24)+DATE(1970,1,1)</f>
        <v>42401.617164351846</v>
      </c>
      <c r="U2004">
        <f xml:space="preserve"> YEAR(S2004)</f>
        <v>2016</v>
      </c>
    </row>
    <row r="2005" spans="1:21" ht="48" x14ac:dyDescent="0.2">
      <c r="A2005">
        <v>2813</v>
      </c>
      <c r="B2005" s="3" t="s">
        <v>2813</v>
      </c>
      <c r="C2005" s="3" t="s">
        <v>6923</v>
      </c>
      <c r="D2005" s="6">
        <v>2800</v>
      </c>
      <c r="E2005" s="6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>
        <f>ROUND(E2005/D2005*100,0)</f>
        <v>128</v>
      </c>
      <c r="P2005" s="8">
        <f>IFERROR(ROUND(E2005/L2005,2),"No donations")</f>
        <v>37.21</v>
      </c>
      <c r="Q2005" s="10" t="s">
        <v>8315</v>
      </c>
      <c r="R2005" t="s">
        <v>8316</v>
      </c>
      <c r="S2005" s="14">
        <f>(((J2005/60)/60)/24)+DATE(1970,1,1)</f>
        <v>42693.742604166662</v>
      </c>
      <c r="T2005" s="14">
        <f>(((I2005/60)/60)/24)+DATE(1970,1,1)</f>
        <v>42718.742604166662</v>
      </c>
      <c r="U2005">
        <f xml:space="preserve"> YEAR(S2005)</f>
        <v>2016</v>
      </c>
    </row>
    <row r="2006" spans="1:21" ht="48" x14ac:dyDescent="0.2">
      <c r="A2006">
        <v>3238</v>
      </c>
      <c r="B2006" s="3" t="s">
        <v>3238</v>
      </c>
      <c r="C2006" s="3" t="s">
        <v>7348</v>
      </c>
      <c r="D2006" s="6">
        <v>2800</v>
      </c>
      <c r="E2006" s="6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>
        <f>ROUND(E2006/D2006*100,0)</f>
        <v>112</v>
      </c>
      <c r="P2006" s="8">
        <f>IFERROR(ROUND(E2006/L2006,2),"No donations")</f>
        <v>39.81</v>
      </c>
      <c r="Q2006" s="10" t="s">
        <v>8315</v>
      </c>
      <c r="R2006" t="s">
        <v>8316</v>
      </c>
      <c r="S2006" s="14">
        <f>(((J2006/60)/60)/24)+DATE(1970,1,1)</f>
        <v>42156.510393518518</v>
      </c>
      <c r="T2006" s="14">
        <f>(((I2006/60)/60)/24)+DATE(1970,1,1)</f>
        <v>42186.510393518518</v>
      </c>
      <c r="U2006">
        <f xml:space="preserve"> YEAR(S2006)</f>
        <v>2015</v>
      </c>
    </row>
    <row r="2007" spans="1:21" ht="48" x14ac:dyDescent="0.2">
      <c r="A2007">
        <v>3469</v>
      </c>
      <c r="B2007" s="3" t="s">
        <v>3468</v>
      </c>
      <c r="C2007" s="3" t="s">
        <v>7579</v>
      </c>
      <c r="D2007" s="6">
        <v>2800</v>
      </c>
      <c r="E2007" s="6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>
        <f>ROUND(E2007/D2007*100,0)</f>
        <v>113</v>
      </c>
      <c r="P2007" s="8">
        <f>IFERROR(ROUND(E2007/L2007,2),"No donations")</f>
        <v>50.4</v>
      </c>
      <c r="Q2007" s="10" t="s">
        <v>8315</v>
      </c>
      <c r="R2007" t="s">
        <v>8316</v>
      </c>
      <c r="S2007" s="14">
        <f>(((J2007/60)/60)/24)+DATE(1970,1,1)</f>
        <v>42458.641724537039</v>
      </c>
      <c r="T2007" s="14">
        <f>(((I2007/60)/60)/24)+DATE(1970,1,1)</f>
        <v>42488.641724537039</v>
      </c>
      <c r="U2007">
        <f xml:space="preserve"> YEAR(S2007)</f>
        <v>2016</v>
      </c>
    </row>
    <row r="2008" spans="1:21" ht="48" x14ac:dyDescent="0.2">
      <c r="A2008">
        <v>3513</v>
      </c>
      <c r="B2008" s="3" t="s">
        <v>3512</v>
      </c>
      <c r="C2008" s="3" t="s">
        <v>7623</v>
      </c>
      <c r="D2008" s="6">
        <v>2800</v>
      </c>
      <c r="E2008" s="6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>
        <f>ROUND(E2008/D2008*100,0)</f>
        <v>118</v>
      </c>
      <c r="P2008" s="8">
        <f>IFERROR(ROUND(E2008/L2008,2),"No donations")</f>
        <v>75.34</v>
      </c>
      <c r="Q2008" s="10" t="s">
        <v>8315</v>
      </c>
      <c r="R2008" t="s">
        <v>8316</v>
      </c>
      <c r="S2008" s="14">
        <f>(((J2008/60)/60)/24)+DATE(1970,1,1)</f>
        <v>41781.096203703702</v>
      </c>
      <c r="T2008" s="14">
        <f>(((I2008/60)/60)/24)+DATE(1970,1,1)</f>
        <v>41794.207638888889</v>
      </c>
      <c r="U2008">
        <f xml:space="preserve"> YEAR(S2008)</f>
        <v>2014</v>
      </c>
    </row>
    <row r="2009" spans="1:21" ht="32" x14ac:dyDescent="0.2">
      <c r="A2009">
        <v>405</v>
      </c>
      <c r="B2009" s="3" t="s">
        <v>406</v>
      </c>
      <c r="C2009" s="3" t="s">
        <v>4515</v>
      </c>
      <c r="D2009" s="6">
        <v>2820</v>
      </c>
      <c r="E2009" s="6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>
        <f>ROUND(E2009/D2009*100,0)</f>
        <v>108</v>
      </c>
      <c r="P2009" s="8">
        <f>IFERROR(ROUND(E2009/L2009,2),"No donations")</f>
        <v>55.2</v>
      </c>
      <c r="Q2009" s="10" t="s">
        <v>8308</v>
      </c>
      <c r="R2009" t="s">
        <v>8313</v>
      </c>
      <c r="S2009" s="14">
        <f>(((J2009/60)/60)/24)+DATE(1970,1,1)</f>
        <v>41674.08494212963</v>
      </c>
      <c r="T2009" s="14">
        <f>(((I2009/60)/60)/24)+DATE(1970,1,1)</f>
        <v>41704.08494212963</v>
      </c>
      <c r="U2009">
        <f xml:space="preserve"> YEAR(S2009)</f>
        <v>2014</v>
      </c>
    </row>
    <row r="2010" spans="1:21" ht="48" x14ac:dyDescent="0.2">
      <c r="A2010">
        <v>3705</v>
      </c>
      <c r="B2010" s="3" t="s">
        <v>3702</v>
      </c>
      <c r="C2010" s="3" t="s">
        <v>7815</v>
      </c>
      <c r="D2010" s="6">
        <v>2827</v>
      </c>
      <c r="E2010" s="6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>
        <f>ROUND(E2010/D2010*100,0)</f>
        <v>103</v>
      </c>
      <c r="P2010" s="8">
        <f>IFERROR(ROUND(E2010/L2010,2),"No donations")</f>
        <v>83.57</v>
      </c>
      <c r="Q2010" s="10" t="s">
        <v>8315</v>
      </c>
      <c r="R2010" t="s">
        <v>8316</v>
      </c>
      <c r="S2010" s="14">
        <f>(((J2010/60)/60)/24)+DATE(1970,1,1)</f>
        <v>41792.542986111112</v>
      </c>
      <c r="T2010" s="14">
        <f>(((I2010/60)/60)/24)+DATE(1970,1,1)</f>
        <v>41813.75</v>
      </c>
      <c r="U2010">
        <f xml:space="preserve"> YEAR(S2010)</f>
        <v>2014</v>
      </c>
    </row>
    <row r="2011" spans="1:21" ht="48" x14ac:dyDescent="0.2">
      <c r="A2011">
        <v>3401</v>
      </c>
      <c r="B2011" s="3" t="s">
        <v>3400</v>
      </c>
      <c r="C2011" s="3" t="s">
        <v>7511</v>
      </c>
      <c r="D2011" s="6">
        <v>2900</v>
      </c>
      <c r="E2011" s="6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>
        <f>ROUND(E2011/D2011*100,0)</f>
        <v>102</v>
      </c>
      <c r="P2011" s="8">
        <f>IFERROR(ROUND(E2011/L2011,2),"No donations")</f>
        <v>44.76</v>
      </c>
      <c r="Q2011" s="10" t="s">
        <v>8315</v>
      </c>
      <c r="R2011" t="s">
        <v>8316</v>
      </c>
      <c r="S2011" s="14">
        <f>(((J2011/60)/60)/24)+DATE(1970,1,1)</f>
        <v>42193.723912037036</v>
      </c>
      <c r="T2011" s="14">
        <f>(((I2011/60)/60)/24)+DATE(1970,1,1)</f>
        <v>42223.723912037036</v>
      </c>
      <c r="U2011">
        <f xml:space="preserve"> YEAR(S2011)</f>
        <v>2015</v>
      </c>
    </row>
    <row r="2012" spans="1:21" ht="16" x14ac:dyDescent="0.2">
      <c r="A2012">
        <v>746</v>
      </c>
      <c r="B2012" s="3" t="s">
        <v>747</v>
      </c>
      <c r="C2012" s="3" t="s">
        <v>4856</v>
      </c>
      <c r="D2012" s="6">
        <v>2987</v>
      </c>
      <c r="E2012" s="6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>ROUND(E2012/D2012*100,0)</f>
        <v>111</v>
      </c>
      <c r="P2012" s="8">
        <f>IFERROR(ROUND(E2012/L2012,2),"No donations")</f>
        <v>34.21</v>
      </c>
      <c r="Q2012" s="10" t="s">
        <v>8320</v>
      </c>
      <c r="R2012" t="s">
        <v>8321</v>
      </c>
      <c r="S2012" s="14">
        <f>(((J2012/60)/60)/24)+DATE(1970,1,1)</f>
        <v>41157.042928240742</v>
      </c>
      <c r="T2012" s="14">
        <f>(((I2012/60)/60)/24)+DATE(1970,1,1)</f>
        <v>41175.165972222225</v>
      </c>
      <c r="U2012">
        <f xml:space="preserve"> YEAR(S2012)</f>
        <v>2012</v>
      </c>
    </row>
    <row r="2013" spans="1:21" ht="48" x14ac:dyDescent="0.2">
      <c r="A2013">
        <v>10</v>
      </c>
      <c r="B2013" s="3" t="s">
        <v>12</v>
      </c>
      <c r="C2013" s="3" t="s">
        <v>4121</v>
      </c>
      <c r="D2013" s="6">
        <v>3000</v>
      </c>
      <c r="E2013" s="6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>
        <f>ROUND(E2013/D2013*100,0)</f>
        <v>101</v>
      </c>
      <c r="P2013" s="8">
        <f>IFERROR(ROUND(E2013/L2013,2),"No donations")</f>
        <v>158.68</v>
      </c>
      <c r="Q2013" s="10" t="s">
        <v>8308</v>
      </c>
      <c r="R2013" t="s">
        <v>8309</v>
      </c>
      <c r="S2013" s="14">
        <f>(((J2013/60)/60)/24)+DATE(1970,1,1)</f>
        <v>41780.068043981482</v>
      </c>
      <c r="T2013" s="14">
        <f>(((I2013/60)/60)/24)+DATE(1970,1,1)</f>
        <v>41815.068043981482</v>
      </c>
      <c r="U2013">
        <f xml:space="preserve"> YEAR(S2013)</f>
        <v>2014</v>
      </c>
    </row>
    <row r="2014" spans="1:21" ht="48" x14ac:dyDescent="0.2">
      <c r="A2014">
        <v>29</v>
      </c>
      <c r="B2014" s="3" t="s">
        <v>31</v>
      </c>
      <c r="C2014" s="3" t="s">
        <v>4140</v>
      </c>
      <c r="D2014" s="6">
        <v>3000</v>
      </c>
      <c r="E2014" s="6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>
        <f>ROUND(E2014/D2014*100,0)</f>
        <v>123</v>
      </c>
      <c r="P2014" s="8">
        <f>IFERROR(ROUND(E2014/L2014,2),"No donations")</f>
        <v>31.62</v>
      </c>
      <c r="Q2014" s="10" t="s">
        <v>8308</v>
      </c>
      <c r="R2014" t="s">
        <v>8309</v>
      </c>
      <c r="S2014" s="14">
        <f>(((J2014/60)/60)/24)+DATE(1970,1,1)</f>
        <v>41812.67324074074</v>
      </c>
      <c r="T2014" s="14">
        <f>(((I2014/60)/60)/24)+DATE(1970,1,1)</f>
        <v>41842.67324074074</v>
      </c>
      <c r="U2014">
        <f xml:space="preserve"> YEAR(S2014)</f>
        <v>2014</v>
      </c>
    </row>
    <row r="2015" spans="1:21" ht="32" x14ac:dyDescent="0.2">
      <c r="A2015">
        <v>53</v>
      </c>
      <c r="B2015" s="3" t="s">
        <v>55</v>
      </c>
      <c r="C2015" s="3" t="s">
        <v>4164</v>
      </c>
      <c r="D2015" s="6">
        <v>3000</v>
      </c>
      <c r="E2015" s="6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>
        <f>ROUND(E2015/D2015*100,0)</f>
        <v>110</v>
      </c>
      <c r="P2015" s="8">
        <f>IFERROR(ROUND(E2015/L2015,2),"No donations")</f>
        <v>28.11</v>
      </c>
      <c r="Q2015" s="10" t="s">
        <v>8308</v>
      </c>
      <c r="R2015" t="s">
        <v>8309</v>
      </c>
      <c r="S2015" s="14">
        <f>(((J2015/60)/60)/24)+DATE(1970,1,1)</f>
        <v>41719.549131944441</v>
      </c>
      <c r="T2015" s="14">
        <f>(((I2015/60)/60)/24)+DATE(1970,1,1)</f>
        <v>41733.916666666664</v>
      </c>
      <c r="U2015">
        <f xml:space="preserve"> YEAR(S2015)</f>
        <v>2014</v>
      </c>
    </row>
    <row r="2016" spans="1:21" ht="48" x14ac:dyDescent="0.2">
      <c r="A2016">
        <v>62</v>
      </c>
      <c r="B2016" s="3" t="s">
        <v>64</v>
      </c>
      <c r="C2016" s="3" t="s">
        <v>4173</v>
      </c>
      <c r="D2016" s="6">
        <v>3000</v>
      </c>
      <c r="E2016" s="6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>
        <f>ROUND(E2016/D2016*100,0)</f>
        <v>155</v>
      </c>
      <c r="P2016" s="8">
        <f>IFERROR(ROUND(E2016/L2016,2),"No donations")</f>
        <v>96.71</v>
      </c>
      <c r="Q2016" s="10" t="s">
        <v>8308</v>
      </c>
      <c r="R2016" t="s">
        <v>8310</v>
      </c>
      <c r="S2016" s="14">
        <f>(((J2016/60)/60)/24)+DATE(1970,1,1)</f>
        <v>41311.799513888887</v>
      </c>
      <c r="T2016" s="14">
        <f>(((I2016/60)/60)/24)+DATE(1970,1,1)</f>
        <v>41336.799513888887</v>
      </c>
      <c r="U2016">
        <f xml:space="preserve"> YEAR(S2016)</f>
        <v>2013</v>
      </c>
    </row>
    <row r="2017" spans="1:21" ht="48" x14ac:dyDescent="0.2">
      <c r="A2017">
        <v>91</v>
      </c>
      <c r="B2017" s="3" t="s">
        <v>93</v>
      </c>
      <c r="C2017" s="3" t="s">
        <v>4202</v>
      </c>
      <c r="D2017" s="6">
        <v>3000</v>
      </c>
      <c r="E2017" s="6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>
        <f>ROUND(E2017/D2017*100,0)</f>
        <v>120</v>
      </c>
      <c r="P2017" s="8">
        <f>IFERROR(ROUND(E2017/L2017,2),"No donations")</f>
        <v>78.260000000000005</v>
      </c>
      <c r="Q2017" s="10" t="s">
        <v>8308</v>
      </c>
      <c r="R2017" t="s">
        <v>8310</v>
      </c>
      <c r="S2017" s="14">
        <f>(((J2017/60)/60)/24)+DATE(1970,1,1)</f>
        <v>40619.402361111112</v>
      </c>
      <c r="T2017" s="14">
        <f>(((I2017/60)/60)/24)+DATE(1970,1,1)</f>
        <v>40680.402361111112</v>
      </c>
      <c r="U2017">
        <f xml:space="preserve"> YEAR(S2017)</f>
        <v>2011</v>
      </c>
    </row>
    <row r="2018" spans="1:21" ht="48" x14ac:dyDescent="0.2">
      <c r="A2018">
        <v>114</v>
      </c>
      <c r="B2018" s="3" t="s">
        <v>116</v>
      </c>
      <c r="C2018" s="3" t="s">
        <v>4225</v>
      </c>
      <c r="D2018" s="6">
        <v>3000</v>
      </c>
      <c r="E2018" s="6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>
        <f>ROUND(E2018/D2018*100,0)</f>
        <v>103</v>
      </c>
      <c r="P2018" s="8">
        <f>IFERROR(ROUND(E2018/L2018,2),"No donations")</f>
        <v>88.57</v>
      </c>
      <c r="Q2018" s="10" t="s">
        <v>8308</v>
      </c>
      <c r="R2018" t="s">
        <v>8310</v>
      </c>
      <c r="S2018" s="14">
        <f>(((J2018/60)/60)/24)+DATE(1970,1,1)</f>
        <v>40861.27416666667</v>
      </c>
      <c r="T2018" s="14">
        <f>(((I2018/60)/60)/24)+DATE(1970,1,1)</f>
        <v>40921.27416666667</v>
      </c>
      <c r="U2018">
        <f xml:space="preserve"> YEAR(S2018)</f>
        <v>2011</v>
      </c>
    </row>
    <row r="2019" spans="1:21" ht="48" x14ac:dyDescent="0.2">
      <c r="A2019">
        <v>272</v>
      </c>
      <c r="B2019" s="3" t="s">
        <v>273</v>
      </c>
      <c r="C2019" s="3" t="s">
        <v>4382</v>
      </c>
      <c r="D2019" s="6">
        <v>3000</v>
      </c>
      <c r="E2019" s="6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>
        <f>ROUND(E2019/D2019*100,0)</f>
        <v>177</v>
      </c>
      <c r="P2019" s="8">
        <f>IFERROR(ROUND(E2019/L2019,2),"No donations")</f>
        <v>81.89</v>
      </c>
      <c r="Q2019" s="10" t="s">
        <v>8308</v>
      </c>
      <c r="R2019" t="s">
        <v>8313</v>
      </c>
      <c r="S2019" s="14">
        <f>(((J2019/60)/60)/24)+DATE(1970,1,1)</f>
        <v>40235.900358796294</v>
      </c>
      <c r="T2019" s="14">
        <f>(((I2019/60)/60)/24)+DATE(1970,1,1)</f>
        <v>40296.78402777778</v>
      </c>
      <c r="U2019">
        <f xml:space="preserve"> YEAR(S2019)</f>
        <v>2010</v>
      </c>
    </row>
    <row r="2020" spans="1:21" ht="48" x14ac:dyDescent="0.2">
      <c r="A2020">
        <v>303</v>
      </c>
      <c r="B2020" s="3" t="s">
        <v>304</v>
      </c>
      <c r="C2020" s="3" t="s">
        <v>4413</v>
      </c>
      <c r="D2020" s="6">
        <v>3000</v>
      </c>
      <c r="E2020" s="6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>
        <f>ROUND(E2020/D2020*100,0)</f>
        <v>137</v>
      </c>
      <c r="P2020" s="8">
        <f>IFERROR(ROUND(E2020/L2020,2),"No donations")</f>
        <v>50.29</v>
      </c>
      <c r="Q2020" s="10" t="s">
        <v>8308</v>
      </c>
      <c r="R2020" t="s">
        <v>8313</v>
      </c>
      <c r="S2020" s="14">
        <f>(((J2020/60)/60)/24)+DATE(1970,1,1)</f>
        <v>41032.071134259262</v>
      </c>
      <c r="T2020" s="14">
        <f>(((I2020/60)/60)/24)+DATE(1970,1,1)</f>
        <v>41062.071134259262</v>
      </c>
      <c r="U2020">
        <f xml:space="preserve"> YEAR(S2020)</f>
        <v>2012</v>
      </c>
    </row>
    <row r="2021" spans="1:21" ht="48" x14ac:dyDescent="0.2">
      <c r="A2021">
        <v>337</v>
      </c>
      <c r="B2021" s="3" t="s">
        <v>338</v>
      </c>
      <c r="C2021" s="3" t="s">
        <v>4447</v>
      </c>
      <c r="D2021" s="6">
        <v>3000</v>
      </c>
      <c r="E2021" s="6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>
        <f>ROUND(E2021/D2021*100,0)</f>
        <v>101</v>
      </c>
      <c r="P2021" s="8">
        <f>IFERROR(ROUND(E2021/L2021,2),"No donations")</f>
        <v>97.9</v>
      </c>
      <c r="Q2021" s="10" t="s">
        <v>8308</v>
      </c>
      <c r="R2021" t="s">
        <v>8313</v>
      </c>
      <c r="S2021" s="14">
        <f>(((J2021/60)/60)/24)+DATE(1970,1,1)</f>
        <v>42047.128564814819</v>
      </c>
      <c r="T2021" s="14">
        <f>(((I2021/60)/60)/24)+DATE(1970,1,1)</f>
        <v>42077.086898148147</v>
      </c>
      <c r="U2021">
        <f xml:space="preserve"> YEAR(S2021)</f>
        <v>2015</v>
      </c>
    </row>
    <row r="2022" spans="1:21" ht="48" x14ac:dyDescent="0.2">
      <c r="A2022">
        <v>378</v>
      </c>
      <c r="B2022" s="3" t="s">
        <v>379</v>
      </c>
      <c r="C2022" s="3" t="s">
        <v>4488</v>
      </c>
      <c r="D2022" s="6">
        <v>3000</v>
      </c>
      <c r="E2022" s="6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>
        <f>ROUND(E2022/D2022*100,0)</f>
        <v>112</v>
      </c>
      <c r="P2022" s="8">
        <f>IFERROR(ROUND(E2022/L2022,2),"No donations")</f>
        <v>40.4</v>
      </c>
      <c r="Q2022" s="10" t="s">
        <v>8308</v>
      </c>
      <c r="R2022" t="s">
        <v>8313</v>
      </c>
      <c r="S2022" s="14">
        <f>(((J2022/60)/60)/24)+DATE(1970,1,1)</f>
        <v>42370.571851851855</v>
      </c>
      <c r="T2022" s="14">
        <f>(((I2022/60)/60)/24)+DATE(1970,1,1)</f>
        <v>42394.994444444441</v>
      </c>
      <c r="U2022">
        <f xml:space="preserve"> YEAR(S2022)</f>
        <v>2016</v>
      </c>
    </row>
    <row r="2023" spans="1:21" ht="48" x14ac:dyDescent="0.2">
      <c r="A2023">
        <v>522</v>
      </c>
      <c r="B2023" s="3" t="s">
        <v>523</v>
      </c>
      <c r="C2023" s="3" t="s">
        <v>4632</v>
      </c>
      <c r="D2023" s="6">
        <v>3000</v>
      </c>
      <c r="E2023" s="6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>
        <f>ROUND(E2023/D2023*100,0)</f>
        <v>115</v>
      </c>
      <c r="P2023" s="8">
        <f>IFERROR(ROUND(E2023/L2023,2),"No donations")</f>
        <v>110.97</v>
      </c>
      <c r="Q2023" s="10" t="s">
        <v>8315</v>
      </c>
      <c r="R2023" t="s">
        <v>8316</v>
      </c>
      <c r="S2023" s="14">
        <f>(((J2023/60)/60)/24)+DATE(1970,1,1)</f>
        <v>42430.040798611109</v>
      </c>
      <c r="T2023" s="14">
        <f>(((I2023/60)/60)/24)+DATE(1970,1,1)</f>
        <v>42449.999131944445</v>
      </c>
      <c r="U2023">
        <f xml:space="preserve"> YEAR(S2023)</f>
        <v>2016</v>
      </c>
    </row>
    <row r="2024" spans="1:21" ht="48" x14ac:dyDescent="0.2">
      <c r="A2024">
        <v>652</v>
      </c>
      <c r="B2024" s="3" t="s">
        <v>653</v>
      </c>
      <c r="C2024" s="3" t="s">
        <v>4762</v>
      </c>
      <c r="D2024" s="6">
        <v>3000</v>
      </c>
      <c r="E2024" s="6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>
        <f>ROUND(E2024/D2024*100,0)</f>
        <v>100</v>
      </c>
      <c r="P2024" s="8">
        <f>IFERROR(ROUND(E2024/L2024,2),"No donations")</f>
        <v>107.64</v>
      </c>
      <c r="Q2024" s="10" t="s">
        <v>8317</v>
      </c>
      <c r="R2024" t="s">
        <v>8319</v>
      </c>
      <c r="S2024" s="14">
        <f>(((J2024/60)/60)/24)+DATE(1970,1,1)</f>
        <v>42675.690393518518</v>
      </c>
      <c r="T2024" s="14">
        <f>(((I2024/60)/60)/24)+DATE(1970,1,1)</f>
        <v>42705.732060185182</v>
      </c>
      <c r="U2024">
        <f xml:space="preserve"> YEAR(S2024)</f>
        <v>2016</v>
      </c>
    </row>
    <row r="2025" spans="1:21" ht="16" x14ac:dyDescent="0.2">
      <c r="A2025">
        <v>659</v>
      </c>
      <c r="B2025" s="3" t="s">
        <v>660</v>
      </c>
      <c r="C2025" s="3" t="s">
        <v>4769</v>
      </c>
      <c r="D2025" s="6">
        <v>3000</v>
      </c>
      <c r="E2025" s="6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>
        <f>ROUND(E2025/D2025*100,0)</f>
        <v>101</v>
      </c>
      <c r="P2025" s="8">
        <f>IFERROR(ROUND(E2025/L2025,2),"No donations")</f>
        <v>143.66999999999999</v>
      </c>
      <c r="Q2025" s="10" t="s">
        <v>8317</v>
      </c>
      <c r="R2025" t="s">
        <v>8319</v>
      </c>
      <c r="S2025" s="14">
        <f>(((J2025/60)/60)/24)+DATE(1970,1,1)</f>
        <v>42209.593692129631</v>
      </c>
      <c r="T2025" s="14">
        <f>(((I2025/60)/60)/24)+DATE(1970,1,1)</f>
        <v>42239.593692129631</v>
      </c>
      <c r="U2025">
        <f xml:space="preserve"> YEAR(S2025)</f>
        <v>2015</v>
      </c>
    </row>
    <row r="2026" spans="1:21" ht="48" x14ac:dyDescent="0.2">
      <c r="A2026">
        <v>740</v>
      </c>
      <c r="B2026" s="3" t="s">
        <v>741</v>
      </c>
      <c r="C2026" s="3" t="s">
        <v>4850</v>
      </c>
      <c r="D2026" s="6">
        <v>3000</v>
      </c>
      <c r="E2026" s="6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>
        <f>ROUND(E2026/D2026*100,0)</f>
        <v>107</v>
      </c>
      <c r="P2026" s="8">
        <f>IFERROR(ROUND(E2026/L2026,2),"No donations")</f>
        <v>169.58</v>
      </c>
      <c r="Q2026" s="10" t="s">
        <v>8320</v>
      </c>
      <c r="R2026" t="s">
        <v>8321</v>
      </c>
      <c r="S2026" s="14">
        <f>(((J2026/60)/60)/24)+DATE(1970,1,1)</f>
        <v>42162.146782407406</v>
      </c>
      <c r="T2026" s="14">
        <f>(((I2026/60)/60)/24)+DATE(1970,1,1)</f>
        <v>42176.146782407406</v>
      </c>
      <c r="U2026">
        <f xml:space="preserve"> YEAR(S2026)</f>
        <v>2015</v>
      </c>
    </row>
    <row r="2027" spans="1:21" ht="48" x14ac:dyDescent="0.2">
      <c r="A2027">
        <v>751</v>
      </c>
      <c r="B2027" s="3" t="s">
        <v>752</v>
      </c>
      <c r="C2027" s="3" t="s">
        <v>4861</v>
      </c>
      <c r="D2027" s="6">
        <v>3000</v>
      </c>
      <c r="E2027" s="6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>
        <f>ROUND(E2027/D2027*100,0)</f>
        <v>119</v>
      </c>
      <c r="P2027" s="8">
        <f>IFERROR(ROUND(E2027/L2027,2),"No donations")</f>
        <v>57.34</v>
      </c>
      <c r="Q2027" s="10" t="s">
        <v>8320</v>
      </c>
      <c r="R2027" t="s">
        <v>8321</v>
      </c>
      <c r="S2027" s="14">
        <f>(((J2027/60)/60)/24)+DATE(1970,1,1)</f>
        <v>40713.630497685182</v>
      </c>
      <c r="T2027" s="14">
        <f>(((I2027/60)/60)/24)+DATE(1970,1,1)</f>
        <v>40759.630497685182</v>
      </c>
      <c r="U2027">
        <f xml:space="preserve"> YEAR(S2027)</f>
        <v>2011</v>
      </c>
    </row>
    <row r="2028" spans="1:21" ht="48" x14ac:dyDescent="0.2">
      <c r="A2028">
        <v>797</v>
      </c>
      <c r="B2028" s="3" t="s">
        <v>798</v>
      </c>
      <c r="C2028" s="3" t="s">
        <v>4907</v>
      </c>
      <c r="D2028" s="6">
        <v>3000</v>
      </c>
      <c r="E2028" s="6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>
        <f>ROUND(E2028/D2028*100,0)</f>
        <v>108</v>
      </c>
      <c r="P2028" s="8">
        <f>IFERROR(ROUND(E2028/L2028,2),"No donations")</f>
        <v>45.44</v>
      </c>
      <c r="Q2028" s="10" t="s">
        <v>8323</v>
      </c>
      <c r="R2028" t="s">
        <v>8324</v>
      </c>
      <c r="S2028" s="14">
        <f>(((J2028/60)/60)/24)+DATE(1970,1,1)</f>
        <v>40996.994074074071</v>
      </c>
      <c r="T2028" s="14">
        <f>(((I2028/60)/60)/24)+DATE(1970,1,1)</f>
        <v>41028.166666666664</v>
      </c>
      <c r="U2028">
        <f xml:space="preserve"> YEAR(S2028)</f>
        <v>2012</v>
      </c>
    </row>
    <row r="2029" spans="1:21" ht="48" x14ac:dyDescent="0.2">
      <c r="A2029">
        <v>805</v>
      </c>
      <c r="B2029" s="3" t="s">
        <v>806</v>
      </c>
      <c r="C2029" s="3" t="s">
        <v>4915</v>
      </c>
      <c r="D2029" s="6">
        <v>3000</v>
      </c>
      <c r="E2029" s="6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>
        <f>ROUND(E2029/D2029*100,0)</f>
        <v>105</v>
      </c>
      <c r="P2029" s="8">
        <f>IFERROR(ROUND(E2029/L2029,2),"No donations")</f>
        <v>58.33</v>
      </c>
      <c r="Q2029" s="10" t="s">
        <v>8323</v>
      </c>
      <c r="R2029" t="s">
        <v>8324</v>
      </c>
      <c r="S2029" s="14">
        <f>(((J2029/60)/60)/24)+DATE(1970,1,1)</f>
        <v>40690.823055555556</v>
      </c>
      <c r="T2029" s="14">
        <f>(((I2029/60)/60)/24)+DATE(1970,1,1)</f>
        <v>40740.958333333336</v>
      </c>
      <c r="U2029">
        <f xml:space="preserve"> YEAR(S2029)</f>
        <v>2011</v>
      </c>
    </row>
    <row r="2030" spans="1:21" ht="32" x14ac:dyDescent="0.2">
      <c r="A2030">
        <v>822</v>
      </c>
      <c r="B2030" s="3" t="s">
        <v>823</v>
      </c>
      <c r="C2030" s="3" t="s">
        <v>4932</v>
      </c>
      <c r="D2030" s="6">
        <v>3000</v>
      </c>
      <c r="E2030" s="6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>
        <f>ROUND(E2030/D2030*100,0)</f>
        <v>119</v>
      </c>
      <c r="P2030" s="8">
        <f>IFERROR(ROUND(E2030/L2030,2),"No donations")</f>
        <v>51.81</v>
      </c>
      <c r="Q2030" s="10" t="s">
        <v>8323</v>
      </c>
      <c r="R2030" t="s">
        <v>8324</v>
      </c>
      <c r="S2030" s="14">
        <f>(((J2030/60)/60)/24)+DATE(1970,1,1)</f>
        <v>41157.947337962964</v>
      </c>
      <c r="T2030" s="14">
        <f>(((I2030/60)/60)/24)+DATE(1970,1,1)</f>
        <v>41187.947337962964</v>
      </c>
      <c r="U2030">
        <f xml:space="preserve"> YEAR(S2030)</f>
        <v>2012</v>
      </c>
    </row>
    <row r="2031" spans="1:21" ht="48" x14ac:dyDescent="0.2">
      <c r="A2031">
        <v>843</v>
      </c>
      <c r="B2031" s="3" t="s">
        <v>844</v>
      </c>
      <c r="C2031" s="3" t="s">
        <v>4953</v>
      </c>
      <c r="D2031" s="6">
        <v>3000</v>
      </c>
      <c r="E2031" s="6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>
        <f>ROUND(E2031/D2031*100,0)</f>
        <v>267</v>
      </c>
      <c r="P2031" s="8">
        <f>IFERROR(ROUND(E2031/L2031,2),"No donations")</f>
        <v>63.1</v>
      </c>
      <c r="Q2031" s="10" t="s">
        <v>8323</v>
      </c>
      <c r="R2031" t="s">
        <v>8325</v>
      </c>
      <c r="S2031" s="14">
        <f>(((J2031/60)/60)/24)+DATE(1970,1,1)</f>
        <v>42695.257870370369</v>
      </c>
      <c r="T2031" s="14">
        <f>(((I2031/60)/60)/24)+DATE(1970,1,1)</f>
        <v>42712.333333333328</v>
      </c>
      <c r="U2031">
        <f xml:space="preserve"> YEAR(S2031)</f>
        <v>2016</v>
      </c>
    </row>
    <row r="2032" spans="1:21" ht="48" x14ac:dyDescent="0.2">
      <c r="A2032">
        <v>844</v>
      </c>
      <c r="B2032" s="3" t="s">
        <v>845</v>
      </c>
      <c r="C2032" s="3" t="s">
        <v>4954</v>
      </c>
      <c r="D2032" s="6">
        <v>3000</v>
      </c>
      <c r="E2032" s="6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>
        <f>ROUND(E2032/D2032*100,0)</f>
        <v>194</v>
      </c>
      <c r="P2032" s="8">
        <f>IFERROR(ROUND(E2032/L2032,2),"No donations")</f>
        <v>36.630000000000003</v>
      </c>
      <c r="Q2032" s="10" t="s">
        <v>8323</v>
      </c>
      <c r="R2032" t="s">
        <v>8325</v>
      </c>
      <c r="S2032" s="14">
        <f>(((J2032/60)/60)/24)+DATE(1970,1,1)</f>
        <v>41905.684629629628</v>
      </c>
      <c r="T2032" s="14">
        <f>(((I2032/60)/60)/24)+DATE(1970,1,1)</f>
        <v>41944.207638888889</v>
      </c>
      <c r="U2032">
        <f xml:space="preserve"> YEAR(S2032)</f>
        <v>2014</v>
      </c>
    </row>
    <row r="2033" spans="1:21" ht="48" x14ac:dyDescent="0.2">
      <c r="A2033">
        <v>1021</v>
      </c>
      <c r="B2033" s="3" t="s">
        <v>1022</v>
      </c>
      <c r="C2033" s="3" t="s">
        <v>5131</v>
      </c>
      <c r="D2033" s="6">
        <v>3000</v>
      </c>
      <c r="E2033" s="6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>
        <f>ROUND(E2033/D2033*100,0)</f>
        <v>352</v>
      </c>
      <c r="P2033" s="8">
        <f>IFERROR(ROUND(E2033/L2033,2),"No donations")</f>
        <v>22.08</v>
      </c>
      <c r="Q2033" s="10" t="s">
        <v>8323</v>
      </c>
      <c r="R2033" t="s">
        <v>8328</v>
      </c>
      <c r="S2033" s="14">
        <f>(((J2033/60)/60)/24)+DATE(1970,1,1)</f>
        <v>42271.251979166671</v>
      </c>
      <c r="T2033" s="14">
        <f>(((I2033/60)/60)/24)+DATE(1970,1,1)</f>
        <v>42294.166666666672</v>
      </c>
      <c r="U2033">
        <f xml:space="preserve"> YEAR(S2033)</f>
        <v>2015</v>
      </c>
    </row>
    <row r="2034" spans="1:21" ht="48" x14ac:dyDescent="0.2">
      <c r="A2034">
        <v>1255</v>
      </c>
      <c r="B2034" s="3" t="s">
        <v>1256</v>
      </c>
      <c r="C2034" s="3" t="s">
        <v>5365</v>
      </c>
      <c r="D2034" s="6">
        <v>3000</v>
      </c>
      <c r="E2034" s="6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>
        <f>ROUND(E2034/D2034*100,0)</f>
        <v>202</v>
      </c>
      <c r="P2034" s="8">
        <f>IFERROR(ROUND(E2034/L2034,2),"No donations")</f>
        <v>55.7</v>
      </c>
      <c r="Q2034" s="10" t="s">
        <v>8323</v>
      </c>
      <c r="R2034" t="s">
        <v>8324</v>
      </c>
      <c r="S2034" s="14">
        <f>(((J2034/60)/60)/24)+DATE(1970,1,1)</f>
        <v>41579.845509259263</v>
      </c>
      <c r="T2034" s="14">
        <f>(((I2034/60)/60)/24)+DATE(1970,1,1)</f>
        <v>41609.887175925927</v>
      </c>
      <c r="U2034">
        <f xml:space="preserve"> YEAR(S2034)</f>
        <v>2013</v>
      </c>
    </row>
    <row r="2035" spans="1:21" ht="32" x14ac:dyDescent="0.2">
      <c r="A2035">
        <v>1276</v>
      </c>
      <c r="B2035" s="3" t="s">
        <v>1277</v>
      </c>
      <c r="C2035" s="3" t="s">
        <v>5386</v>
      </c>
      <c r="D2035" s="6">
        <v>3000</v>
      </c>
      <c r="E2035" s="6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>
        <f>ROUND(E2035/D2035*100,0)</f>
        <v>104</v>
      </c>
      <c r="P2035" s="8">
        <f>IFERROR(ROUND(E2035/L2035,2),"No donations")</f>
        <v>46.07</v>
      </c>
      <c r="Q2035" s="10" t="s">
        <v>8323</v>
      </c>
      <c r="R2035" t="s">
        <v>8324</v>
      </c>
      <c r="S2035" s="14">
        <f>(((J2035/60)/60)/24)+DATE(1970,1,1)</f>
        <v>40007.704247685186</v>
      </c>
      <c r="T2035" s="14">
        <f>(((I2035/60)/60)/24)+DATE(1970,1,1)</f>
        <v>40057.166666666664</v>
      </c>
      <c r="U2035">
        <f xml:space="preserve"> YEAR(S2035)</f>
        <v>2009</v>
      </c>
    </row>
    <row r="2036" spans="1:21" ht="48" x14ac:dyDescent="0.2">
      <c r="A2036">
        <v>1291</v>
      </c>
      <c r="B2036" s="3" t="s">
        <v>1292</v>
      </c>
      <c r="C2036" s="3" t="s">
        <v>5401</v>
      </c>
      <c r="D2036" s="6">
        <v>3000</v>
      </c>
      <c r="E2036" s="6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>
        <f>ROUND(E2036/D2036*100,0)</f>
        <v>146</v>
      </c>
      <c r="P2036" s="8">
        <f>IFERROR(ROUND(E2036/L2036,2),"No donations")</f>
        <v>104.07</v>
      </c>
      <c r="Q2036" s="10" t="s">
        <v>8315</v>
      </c>
      <c r="R2036" t="s">
        <v>8316</v>
      </c>
      <c r="S2036" s="14">
        <f>(((J2036/60)/60)/24)+DATE(1970,1,1)</f>
        <v>42064.652673611112</v>
      </c>
      <c r="T2036" s="14">
        <f>(((I2036/60)/60)/24)+DATE(1970,1,1)</f>
        <v>42101.291666666672</v>
      </c>
      <c r="U2036">
        <f xml:space="preserve"> YEAR(S2036)</f>
        <v>2015</v>
      </c>
    </row>
    <row r="2037" spans="1:21" ht="48" x14ac:dyDescent="0.2">
      <c r="A2037">
        <v>1300</v>
      </c>
      <c r="B2037" s="3" t="s">
        <v>1301</v>
      </c>
      <c r="C2037" s="3" t="s">
        <v>5410</v>
      </c>
      <c r="D2037" s="6">
        <v>3000</v>
      </c>
      <c r="E2037" s="6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>
        <f>ROUND(E2037/D2037*100,0)</f>
        <v>135</v>
      </c>
      <c r="P2037" s="8">
        <f>IFERROR(ROUND(E2037/L2037,2),"No donations")</f>
        <v>168.75</v>
      </c>
      <c r="Q2037" s="10" t="s">
        <v>8315</v>
      </c>
      <c r="R2037" t="s">
        <v>8316</v>
      </c>
      <c r="S2037" s="14">
        <f>(((J2037/60)/60)/24)+DATE(1970,1,1)</f>
        <v>42483.675208333334</v>
      </c>
      <c r="T2037" s="14">
        <f>(((I2037/60)/60)/24)+DATE(1970,1,1)</f>
        <v>42522.789583333331</v>
      </c>
      <c r="U2037">
        <f xml:space="preserve"> YEAR(S2037)</f>
        <v>2016</v>
      </c>
    </row>
    <row r="2038" spans="1:21" ht="48" x14ac:dyDescent="0.2">
      <c r="A2038">
        <v>1358</v>
      </c>
      <c r="B2038" s="3" t="s">
        <v>1359</v>
      </c>
      <c r="C2038" s="3" t="s">
        <v>5468</v>
      </c>
      <c r="D2038" s="6">
        <v>3000</v>
      </c>
      <c r="E2038" s="6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>
        <f>ROUND(E2038/D2038*100,0)</f>
        <v>112</v>
      </c>
      <c r="P2038" s="8">
        <f>IFERROR(ROUND(E2038/L2038,2),"No donations")</f>
        <v>68.37</v>
      </c>
      <c r="Q2038" s="10" t="s">
        <v>8320</v>
      </c>
      <c r="R2038" t="s">
        <v>8321</v>
      </c>
      <c r="S2038" s="14">
        <f>(((J2038/60)/60)/24)+DATE(1970,1,1)</f>
        <v>40689.570868055554</v>
      </c>
      <c r="T2038" s="14">
        <f>(((I2038/60)/60)/24)+DATE(1970,1,1)</f>
        <v>40719.570868055554</v>
      </c>
      <c r="U2038">
        <f xml:space="preserve"> YEAR(S2038)</f>
        <v>2011</v>
      </c>
    </row>
    <row r="2039" spans="1:21" ht="48" x14ac:dyDescent="0.2">
      <c r="A2039">
        <v>1474</v>
      </c>
      <c r="B2039" s="3" t="s">
        <v>1475</v>
      </c>
      <c r="C2039" s="3" t="s">
        <v>5584</v>
      </c>
      <c r="D2039" s="6">
        <v>3000</v>
      </c>
      <c r="E2039" s="6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>
        <f>ROUND(E2039/D2039*100,0)</f>
        <v>112</v>
      </c>
      <c r="P2039" s="8">
        <f>IFERROR(ROUND(E2039/L2039,2),"No donations")</f>
        <v>44.32</v>
      </c>
      <c r="Q2039" s="10" t="s">
        <v>8320</v>
      </c>
      <c r="R2039" t="s">
        <v>8340</v>
      </c>
      <c r="S2039" s="14">
        <f>(((J2039/60)/60)/24)+DATE(1970,1,1)</f>
        <v>41500.727916666663</v>
      </c>
      <c r="T2039" s="14">
        <f>(((I2039/60)/60)/24)+DATE(1970,1,1)</f>
        <v>41530.727916666663</v>
      </c>
      <c r="U2039">
        <f xml:space="preserve"> YEAR(S2039)</f>
        <v>2013</v>
      </c>
    </row>
    <row r="2040" spans="1:21" ht="48" x14ac:dyDescent="0.2">
      <c r="A2040">
        <v>1524</v>
      </c>
      <c r="B2040" s="3" t="s">
        <v>1525</v>
      </c>
      <c r="C2040" s="3" t="s">
        <v>5634</v>
      </c>
      <c r="D2040" s="6">
        <v>3000</v>
      </c>
      <c r="E2040" s="6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>
        <f>ROUND(E2040/D2040*100,0)</f>
        <v>207</v>
      </c>
      <c r="P2040" s="8">
        <f>IFERROR(ROUND(E2040/L2040,2),"No donations")</f>
        <v>221.79</v>
      </c>
      <c r="Q2040" s="10" t="s">
        <v>8336</v>
      </c>
      <c r="R2040" t="s">
        <v>8337</v>
      </c>
      <c r="S2040" s="14">
        <f>(((J2040/60)/60)/24)+DATE(1970,1,1)</f>
        <v>42756.501041666663</v>
      </c>
      <c r="T2040" s="14">
        <f>(((I2040/60)/60)/24)+DATE(1970,1,1)</f>
        <v>42786.501041666663</v>
      </c>
      <c r="U2040">
        <f xml:space="preserve"> YEAR(S2040)</f>
        <v>2017</v>
      </c>
    </row>
    <row r="2041" spans="1:21" ht="32" x14ac:dyDescent="0.2">
      <c r="A2041">
        <v>1528</v>
      </c>
      <c r="B2041" s="3" t="s">
        <v>1529</v>
      </c>
      <c r="C2041" s="3" t="s">
        <v>5638</v>
      </c>
      <c r="D2041" s="6">
        <v>3000</v>
      </c>
      <c r="E2041" s="6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>
        <f>ROUND(E2041/D2041*100,0)</f>
        <v>282</v>
      </c>
      <c r="P2041" s="8">
        <f>IFERROR(ROUND(E2041/L2041,2),"No donations")</f>
        <v>52.79</v>
      </c>
      <c r="Q2041" s="10" t="s">
        <v>8336</v>
      </c>
      <c r="R2041" t="s">
        <v>8337</v>
      </c>
      <c r="S2041" s="14">
        <f>(((J2041/60)/60)/24)+DATE(1970,1,1)</f>
        <v>42736.732893518521</v>
      </c>
      <c r="T2041" s="14">
        <f>(((I2041/60)/60)/24)+DATE(1970,1,1)</f>
        <v>42767</v>
      </c>
      <c r="U2041">
        <f xml:space="preserve"> YEAR(S2041)</f>
        <v>2017</v>
      </c>
    </row>
    <row r="2042" spans="1:21" ht="32" x14ac:dyDescent="0.2">
      <c r="A2042">
        <v>1676</v>
      </c>
      <c r="B2042" s="3" t="s">
        <v>1677</v>
      </c>
      <c r="C2042" s="3" t="s">
        <v>5786</v>
      </c>
      <c r="D2042" s="6">
        <v>3000</v>
      </c>
      <c r="E2042" s="6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>
        <f>ROUND(E2042/D2042*100,0)</f>
        <v>115</v>
      </c>
      <c r="P2042" s="8">
        <f>IFERROR(ROUND(E2042/L2042,2),"No donations")</f>
        <v>82.38</v>
      </c>
      <c r="Q2042" s="10" t="s">
        <v>8323</v>
      </c>
      <c r="R2042" t="s">
        <v>8344</v>
      </c>
      <c r="S2042" s="14">
        <f>(((J2042/60)/60)/24)+DATE(1970,1,1)</f>
        <v>40973.72623842593</v>
      </c>
      <c r="T2042" s="14">
        <f>(((I2042/60)/60)/24)+DATE(1970,1,1)</f>
        <v>41020.165972222225</v>
      </c>
      <c r="U2042">
        <f xml:space="preserve"> YEAR(S2042)</f>
        <v>2012</v>
      </c>
    </row>
    <row r="2043" spans="1:21" ht="16" x14ac:dyDescent="0.2">
      <c r="A2043">
        <v>1824</v>
      </c>
      <c r="B2043" s="3" t="s">
        <v>1825</v>
      </c>
      <c r="C2043" s="3" t="s">
        <v>5934</v>
      </c>
      <c r="D2043" s="6">
        <v>3000</v>
      </c>
      <c r="E2043" s="6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>
        <f>ROUND(E2043/D2043*100,0)</f>
        <v>100</v>
      </c>
      <c r="P2043" s="8">
        <f>IFERROR(ROUND(E2043/L2043,2),"No donations")</f>
        <v>75.05</v>
      </c>
      <c r="Q2043" s="10" t="s">
        <v>8323</v>
      </c>
      <c r="R2043" t="s">
        <v>8324</v>
      </c>
      <c r="S2043" s="14">
        <f>(((J2043/60)/60)/24)+DATE(1970,1,1)</f>
        <v>41626.916284722225</v>
      </c>
      <c r="T2043" s="14">
        <f>(((I2043/60)/60)/24)+DATE(1970,1,1)</f>
        <v>41647.088888888888</v>
      </c>
      <c r="U2043">
        <f xml:space="preserve"> YEAR(S2043)</f>
        <v>2013</v>
      </c>
    </row>
    <row r="2044" spans="1:21" ht="48" x14ac:dyDescent="0.2">
      <c r="A2044">
        <v>1848</v>
      </c>
      <c r="B2044" s="3" t="s">
        <v>1849</v>
      </c>
      <c r="C2044" s="3" t="s">
        <v>5958</v>
      </c>
      <c r="D2044" s="6">
        <v>3000</v>
      </c>
      <c r="E2044" s="6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>
        <f>ROUND(E2044/D2044*100,0)</f>
        <v>107</v>
      </c>
      <c r="P2044" s="8">
        <f>IFERROR(ROUND(E2044/L2044,2),"No donations")</f>
        <v>134.21</v>
      </c>
      <c r="Q2044" s="10" t="s">
        <v>8323</v>
      </c>
      <c r="R2044" t="s">
        <v>8324</v>
      </c>
      <c r="S2044" s="14">
        <f>(((J2044/60)/60)/24)+DATE(1970,1,1)</f>
        <v>40691.788055555553</v>
      </c>
      <c r="T2044" s="14">
        <f>(((I2044/60)/60)/24)+DATE(1970,1,1)</f>
        <v>40755.290972222225</v>
      </c>
      <c r="U2044">
        <f xml:space="preserve"> YEAR(S2044)</f>
        <v>2011</v>
      </c>
    </row>
    <row r="2045" spans="1:21" ht="48" x14ac:dyDescent="0.2">
      <c r="A2045">
        <v>1857</v>
      </c>
      <c r="B2045" s="3" t="s">
        <v>1858</v>
      </c>
      <c r="C2045" s="3" t="s">
        <v>5967</v>
      </c>
      <c r="D2045" s="6">
        <v>3000</v>
      </c>
      <c r="E2045" s="6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>
        <f>ROUND(E2045/D2045*100,0)</f>
        <v>100</v>
      </c>
      <c r="P2045" s="8">
        <f>IFERROR(ROUND(E2045/L2045,2),"No donations")</f>
        <v>136.36000000000001</v>
      </c>
      <c r="Q2045" s="10" t="s">
        <v>8323</v>
      </c>
      <c r="R2045" t="s">
        <v>8324</v>
      </c>
      <c r="S2045" s="14">
        <f>(((J2045/60)/60)/24)+DATE(1970,1,1)</f>
        <v>41864.76866898148</v>
      </c>
      <c r="T2045" s="14">
        <f>(((I2045/60)/60)/24)+DATE(1970,1,1)</f>
        <v>41894.76866898148</v>
      </c>
      <c r="U2045">
        <f xml:space="preserve"> YEAR(S2045)</f>
        <v>2014</v>
      </c>
    </row>
    <row r="2046" spans="1:21" ht="32" x14ac:dyDescent="0.2">
      <c r="A2046">
        <v>1859</v>
      </c>
      <c r="B2046" s="3" t="s">
        <v>1860</v>
      </c>
      <c r="C2046" s="3" t="s">
        <v>5969</v>
      </c>
      <c r="D2046" s="6">
        <v>3000</v>
      </c>
      <c r="E2046" s="6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>
        <f>ROUND(E2046/D2046*100,0)</f>
        <v>132</v>
      </c>
      <c r="P2046" s="8">
        <f>IFERROR(ROUND(E2046/L2046,2),"No donations")</f>
        <v>70.63</v>
      </c>
      <c r="Q2046" s="10" t="s">
        <v>8323</v>
      </c>
      <c r="R2046" t="s">
        <v>8324</v>
      </c>
      <c r="S2046" s="14">
        <f>(((J2046/60)/60)/24)+DATE(1970,1,1)</f>
        <v>40778.770011574074</v>
      </c>
      <c r="T2046" s="14">
        <f>(((I2046/60)/60)/24)+DATE(1970,1,1)</f>
        <v>40808.770011574074</v>
      </c>
      <c r="U2046">
        <f xml:space="preserve"> YEAR(S2046)</f>
        <v>2011</v>
      </c>
    </row>
    <row r="2047" spans="1:21" ht="48" x14ac:dyDescent="0.2">
      <c r="A2047">
        <v>1887</v>
      </c>
      <c r="B2047" s="3" t="s">
        <v>1888</v>
      </c>
      <c r="C2047" s="3" t="s">
        <v>5997</v>
      </c>
      <c r="D2047" s="6">
        <v>3000</v>
      </c>
      <c r="E2047" s="6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>
        <f>ROUND(E2047/D2047*100,0)</f>
        <v>111</v>
      </c>
      <c r="P2047" s="8">
        <f>IFERROR(ROUND(E2047/L2047,2),"No donations")</f>
        <v>416.88</v>
      </c>
      <c r="Q2047" s="10" t="s">
        <v>8323</v>
      </c>
      <c r="R2047" t="s">
        <v>8327</v>
      </c>
      <c r="S2047" s="14">
        <f>(((J2047/60)/60)/24)+DATE(1970,1,1)</f>
        <v>42323.800138888888</v>
      </c>
      <c r="T2047" s="14">
        <f>(((I2047/60)/60)/24)+DATE(1970,1,1)</f>
        <v>42341.895833333328</v>
      </c>
      <c r="U2047">
        <f xml:space="preserve"> YEAR(S2047)</f>
        <v>2015</v>
      </c>
    </row>
    <row r="2048" spans="1:21" ht="48" x14ac:dyDescent="0.2">
      <c r="A2048">
        <v>1924</v>
      </c>
      <c r="B2048" s="3" t="s">
        <v>1925</v>
      </c>
      <c r="C2048" s="3" t="s">
        <v>6034</v>
      </c>
      <c r="D2048" s="6">
        <v>3000</v>
      </c>
      <c r="E2048" s="6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>
        <f>ROUND(E2048/D2048*100,0)</f>
        <v>114</v>
      </c>
      <c r="P2048" s="8">
        <f>IFERROR(ROUND(E2048/L2048,2),"No donations")</f>
        <v>104</v>
      </c>
      <c r="Q2048" s="10" t="s">
        <v>8323</v>
      </c>
      <c r="R2048" t="s">
        <v>8327</v>
      </c>
      <c r="S2048" s="14">
        <f>(((J2048/60)/60)/24)+DATE(1970,1,1)</f>
        <v>41626.761053240742</v>
      </c>
      <c r="T2048" s="14">
        <f>(((I2048/60)/60)/24)+DATE(1970,1,1)</f>
        <v>41654.814583333333</v>
      </c>
      <c r="U2048">
        <f xml:space="preserve"> YEAR(S2048)</f>
        <v>2013</v>
      </c>
    </row>
    <row r="2049" spans="1:21" ht="32" x14ac:dyDescent="0.2">
      <c r="A2049">
        <v>2028</v>
      </c>
      <c r="B2049" s="3" t="s">
        <v>2029</v>
      </c>
      <c r="C2049" s="3" t="s">
        <v>6138</v>
      </c>
      <c r="D2049" s="6">
        <v>3000</v>
      </c>
      <c r="E2049" s="6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>
        <f>ROUND(E2049/D2049*100,0)</f>
        <v>126</v>
      </c>
      <c r="P2049" s="8">
        <f>IFERROR(ROUND(E2049/L2049,2),"No donations")</f>
        <v>47.91</v>
      </c>
      <c r="Q2049" s="10" t="s">
        <v>8317</v>
      </c>
      <c r="R2049" t="s">
        <v>8347</v>
      </c>
      <c r="S2049" s="14">
        <f>(((J2049/60)/60)/24)+DATE(1970,1,1)</f>
        <v>40215.919050925928</v>
      </c>
      <c r="T2049" s="14">
        <f>(((I2049/60)/60)/24)+DATE(1970,1,1)</f>
        <v>40252.913194444445</v>
      </c>
      <c r="U2049">
        <f xml:space="preserve"> YEAR(S2049)</f>
        <v>2010</v>
      </c>
    </row>
    <row r="2050" spans="1:21" ht="32" x14ac:dyDescent="0.2">
      <c r="A2050">
        <v>2040</v>
      </c>
      <c r="B2050" s="3" t="s">
        <v>2041</v>
      </c>
      <c r="C2050" s="3" t="s">
        <v>6150</v>
      </c>
      <c r="D2050" s="6">
        <v>3000</v>
      </c>
      <c r="E2050" s="6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>
        <f>ROUND(E2050/D2050*100,0)</f>
        <v>248</v>
      </c>
      <c r="P2050" s="8">
        <f>IFERROR(ROUND(E2050/L2050,2),"No donations")</f>
        <v>27.47</v>
      </c>
      <c r="Q2050" s="10" t="s">
        <v>8317</v>
      </c>
      <c r="R2050" t="s">
        <v>8347</v>
      </c>
      <c r="S2050" s="14">
        <f>(((J2050/60)/60)/24)+DATE(1970,1,1)</f>
        <v>41578.927118055559</v>
      </c>
      <c r="T2050" s="14">
        <f>(((I2050/60)/60)/24)+DATE(1970,1,1)</f>
        <v>41593.968784722223</v>
      </c>
      <c r="U2050">
        <f xml:space="preserve"> YEAR(S2050)</f>
        <v>2013</v>
      </c>
    </row>
    <row r="2051" spans="1:21" ht="48" x14ac:dyDescent="0.2">
      <c r="A2051">
        <v>2084</v>
      </c>
      <c r="B2051" s="3" t="s">
        <v>2085</v>
      </c>
      <c r="C2051" s="3" t="s">
        <v>6194</v>
      </c>
      <c r="D2051" s="6">
        <v>3000</v>
      </c>
      <c r="E2051" s="6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>
        <f>ROUND(E2051/D2051*100,0)</f>
        <v>108</v>
      </c>
      <c r="P2051" s="8">
        <f>IFERROR(ROUND(E2051/L2051,2),"No donations")</f>
        <v>70.650000000000006</v>
      </c>
      <c r="Q2051" s="10" t="s">
        <v>8323</v>
      </c>
      <c r="R2051" t="s">
        <v>8327</v>
      </c>
      <c r="S2051" s="14">
        <f>(((J2051/60)/60)/24)+DATE(1970,1,1)</f>
        <v>41731.833124999997</v>
      </c>
      <c r="T2051" s="14">
        <f>(((I2051/60)/60)/24)+DATE(1970,1,1)</f>
        <v>41763.290972222225</v>
      </c>
      <c r="U2051">
        <f xml:space="preserve"> YEAR(S2051)</f>
        <v>2014</v>
      </c>
    </row>
    <row r="2052" spans="1:21" ht="48" x14ac:dyDescent="0.2">
      <c r="A2052">
        <v>2088</v>
      </c>
      <c r="B2052" s="3" t="s">
        <v>2089</v>
      </c>
      <c r="C2052" s="3" t="s">
        <v>6198</v>
      </c>
      <c r="D2052" s="6">
        <v>3000</v>
      </c>
      <c r="E2052" s="6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>
        <f>ROUND(E2052/D2052*100,0)</f>
        <v>116</v>
      </c>
      <c r="P2052" s="8">
        <f>IFERROR(ROUND(E2052/L2052,2),"No donations")</f>
        <v>46.2</v>
      </c>
      <c r="Q2052" s="10" t="s">
        <v>8323</v>
      </c>
      <c r="R2052" t="s">
        <v>8327</v>
      </c>
      <c r="S2052" s="14">
        <f>(((J2052/60)/60)/24)+DATE(1970,1,1)</f>
        <v>40395.714722222219</v>
      </c>
      <c r="T2052" s="14">
        <f>(((I2052/60)/60)/24)+DATE(1970,1,1)</f>
        <v>40432.165972222225</v>
      </c>
      <c r="U2052">
        <f xml:space="preserve"> YEAR(S2052)</f>
        <v>2010</v>
      </c>
    </row>
    <row r="2053" spans="1:21" ht="48" x14ac:dyDescent="0.2">
      <c r="A2053">
        <v>2097</v>
      </c>
      <c r="B2053" s="3" t="s">
        <v>2098</v>
      </c>
      <c r="C2053" s="3" t="s">
        <v>6207</v>
      </c>
      <c r="D2053" s="6">
        <v>3000</v>
      </c>
      <c r="E2053" s="6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>
        <f>ROUND(E2053/D2053*100,0)</f>
        <v>100</v>
      </c>
      <c r="P2053" s="8">
        <f>IFERROR(ROUND(E2053/L2053,2),"No donations")</f>
        <v>78.95</v>
      </c>
      <c r="Q2053" s="10" t="s">
        <v>8323</v>
      </c>
      <c r="R2053" t="s">
        <v>8327</v>
      </c>
      <c r="S2053" s="14">
        <f>(((J2053/60)/60)/24)+DATE(1970,1,1)</f>
        <v>40818.58489583333</v>
      </c>
      <c r="T2053" s="14">
        <f>(((I2053/60)/60)/24)+DATE(1970,1,1)</f>
        <v>40878.626562500001</v>
      </c>
      <c r="U2053">
        <f xml:space="preserve"> YEAR(S2053)</f>
        <v>2011</v>
      </c>
    </row>
    <row r="2054" spans="1:21" ht="16" x14ac:dyDescent="0.2">
      <c r="A2054">
        <v>2099</v>
      </c>
      <c r="B2054" s="3" t="s">
        <v>2100</v>
      </c>
      <c r="C2054" s="3" t="s">
        <v>6209</v>
      </c>
      <c r="D2054" s="6">
        <v>3000</v>
      </c>
      <c r="E2054" s="6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>
        <f>ROUND(E2054/D2054*100,0)</f>
        <v>132</v>
      </c>
      <c r="P2054" s="8">
        <f>IFERROR(ROUND(E2054/L2054,2),"No donations")</f>
        <v>63.03</v>
      </c>
      <c r="Q2054" s="10" t="s">
        <v>8323</v>
      </c>
      <c r="R2054" t="s">
        <v>8327</v>
      </c>
      <c r="S2054" s="14">
        <f>(((J2054/60)/60)/24)+DATE(1970,1,1)</f>
        <v>42173.746342592596</v>
      </c>
      <c r="T2054" s="14">
        <f>(((I2054/60)/60)/24)+DATE(1970,1,1)</f>
        <v>42187.152777777781</v>
      </c>
      <c r="U2054">
        <f xml:space="preserve"> YEAR(S2054)</f>
        <v>2015</v>
      </c>
    </row>
    <row r="2055" spans="1:21" ht="32" x14ac:dyDescent="0.2">
      <c r="A2055">
        <v>2182</v>
      </c>
      <c r="B2055" s="3" t="s">
        <v>2183</v>
      </c>
      <c r="C2055" s="3" t="s">
        <v>6292</v>
      </c>
      <c r="D2055" s="6">
        <v>3000</v>
      </c>
      <c r="E2055" s="6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>
        <f>ROUND(E2055/D2055*100,0)</f>
        <v>524</v>
      </c>
      <c r="P2055" s="8">
        <f>IFERROR(ROUND(E2055/L2055,2),"No donations")</f>
        <v>44.17</v>
      </c>
      <c r="Q2055" s="10" t="s">
        <v>8331</v>
      </c>
      <c r="R2055" t="s">
        <v>8349</v>
      </c>
      <c r="S2055" s="14">
        <f>(((J2055/60)/60)/24)+DATE(1970,1,1)</f>
        <v>41879.900752314818</v>
      </c>
      <c r="T2055" s="14">
        <f>(((I2055/60)/60)/24)+DATE(1970,1,1)</f>
        <v>41914.900752314818</v>
      </c>
      <c r="U2055">
        <f xml:space="preserve"> YEAR(S2055)</f>
        <v>2014</v>
      </c>
    </row>
    <row r="2056" spans="1:21" ht="48" x14ac:dyDescent="0.2">
      <c r="A2056">
        <v>2283</v>
      </c>
      <c r="B2056" s="3" t="s">
        <v>2284</v>
      </c>
      <c r="C2056" s="3" t="s">
        <v>6393</v>
      </c>
      <c r="D2056" s="6">
        <v>3000</v>
      </c>
      <c r="E2056" s="6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>
        <f>ROUND(E2056/D2056*100,0)</f>
        <v>101</v>
      </c>
      <c r="P2056" s="8">
        <f>IFERROR(ROUND(E2056/L2056,2),"No donations")</f>
        <v>63.03</v>
      </c>
      <c r="Q2056" s="10" t="s">
        <v>8323</v>
      </c>
      <c r="R2056" t="s">
        <v>8324</v>
      </c>
      <c r="S2056" s="14">
        <f>(((J2056/60)/60)/24)+DATE(1970,1,1)</f>
        <v>40978.125046296293</v>
      </c>
      <c r="T2056" s="14">
        <f>(((I2056/60)/60)/24)+DATE(1970,1,1)</f>
        <v>41038.083379629628</v>
      </c>
      <c r="U2056">
        <f xml:space="preserve"> YEAR(S2056)</f>
        <v>2012</v>
      </c>
    </row>
    <row r="2057" spans="1:21" ht="48" x14ac:dyDescent="0.2">
      <c r="A2057">
        <v>2285</v>
      </c>
      <c r="B2057" s="3" t="s">
        <v>2286</v>
      </c>
      <c r="C2057" s="3" t="s">
        <v>6395</v>
      </c>
      <c r="D2057" s="6">
        <v>3000</v>
      </c>
      <c r="E2057" s="6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>
        <f>ROUND(E2057/D2057*100,0)</f>
        <v>121</v>
      </c>
      <c r="P2057" s="8">
        <f>IFERROR(ROUND(E2057/L2057,2),"No donations")</f>
        <v>46.09</v>
      </c>
      <c r="Q2057" s="10" t="s">
        <v>8323</v>
      </c>
      <c r="R2057" t="s">
        <v>8324</v>
      </c>
      <c r="S2057" s="14">
        <f>(((J2057/60)/60)/24)+DATE(1970,1,1)</f>
        <v>41059.185682870368</v>
      </c>
      <c r="T2057" s="14">
        <f>(((I2057/60)/60)/24)+DATE(1970,1,1)</f>
        <v>41089.185682870368</v>
      </c>
      <c r="U2057">
        <f xml:space="preserve"> YEAR(S2057)</f>
        <v>2012</v>
      </c>
    </row>
    <row r="2058" spans="1:21" ht="48" x14ac:dyDescent="0.2">
      <c r="A2058">
        <v>2312</v>
      </c>
      <c r="B2058" s="3" t="s">
        <v>2313</v>
      </c>
      <c r="C2058" s="3" t="s">
        <v>6422</v>
      </c>
      <c r="D2058" s="6">
        <v>3000</v>
      </c>
      <c r="E2058" s="6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>
        <f>ROUND(E2058/D2058*100,0)</f>
        <v>108</v>
      </c>
      <c r="P2058" s="8">
        <f>IFERROR(ROUND(E2058/L2058,2),"No donations")</f>
        <v>40.96</v>
      </c>
      <c r="Q2058" s="10" t="s">
        <v>8323</v>
      </c>
      <c r="R2058" t="s">
        <v>8327</v>
      </c>
      <c r="S2058" s="14">
        <f>(((J2058/60)/60)/24)+DATE(1970,1,1)</f>
        <v>41716.632847222223</v>
      </c>
      <c r="T2058" s="14">
        <f>(((I2058/60)/60)/24)+DATE(1970,1,1)</f>
        <v>41747.958333333336</v>
      </c>
      <c r="U2058">
        <f xml:space="preserve"> YEAR(S2058)</f>
        <v>2014</v>
      </c>
    </row>
    <row r="2059" spans="1:21" ht="48" x14ac:dyDescent="0.2">
      <c r="A2059">
        <v>2319</v>
      </c>
      <c r="B2059" s="3" t="s">
        <v>2320</v>
      </c>
      <c r="C2059" s="3" t="s">
        <v>6429</v>
      </c>
      <c r="D2059" s="6">
        <v>3000</v>
      </c>
      <c r="E2059" s="6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>
        <f>ROUND(E2059/D2059*100,0)</f>
        <v>108</v>
      </c>
      <c r="P2059" s="8">
        <f>IFERROR(ROUND(E2059/L2059,2),"No donations")</f>
        <v>41.96</v>
      </c>
      <c r="Q2059" s="10" t="s">
        <v>8323</v>
      </c>
      <c r="R2059" t="s">
        <v>8327</v>
      </c>
      <c r="S2059" s="14">
        <f>(((J2059/60)/60)/24)+DATE(1970,1,1)</f>
        <v>41593.082002314812</v>
      </c>
      <c r="T2059" s="14">
        <f>(((I2059/60)/60)/24)+DATE(1970,1,1)</f>
        <v>41623.082002314812</v>
      </c>
      <c r="U2059">
        <f xml:space="preserve"> YEAR(S2059)</f>
        <v>2013</v>
      </c>
    </row>
    <row r="2060" spans="1:21" ht="48" x14ac:dyDescent="0.2">
      <c r="A2060">
        <v>2444</v>
      </c>
      <c r="B2060" s="3" t="s">
        <v>2445</v>
      </c>
      <c r="C2060" s="3" t="s">
        <v>6554</v>
      </c>
      <c r="D2060" s="6">
        <v>3000</v>
      </c>
      <c r="E2060" s="6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>
        <f>ROUND(E2060/D2060*100,0)</f>
        <v>109</v>
      </c>
      <c r="P2060" s="8">
        <f>IFERROR(ROUND(E2060/L2060,2),"No donations")</f>
        <v>53.41</v>
      </c>
      <c r="Q2060" s="10" t="s">
        <v>8334</v>
      </c>
      <c r="R2060" t="s">
        <v>8350</v>
      </c>
      <c r="S2060" s="14">
        <f>(((J2060/60)/60)/24)+DATE(1970,1,1)</f>
        <v>42485.754525462966</v>
      </c>
      <c r="T2060" s="14">
        <f>(((I2060/60)/60)/24)+DATE(1970,1,1)</f>
        <v>42515.754525462966</v>
      </c>
      <c r="U2060">
        <f xml:space="preserve"> YEAR(S2060)</f>
        <v>2016</v>
      </c>
    </row>
    <row r="2061" spans="1:21" ht="48" x14ac:dyDescent="0.2">
      <c r="A2061">
        <v>2453</v>
      </c>
      <c r="B2061" s="3" t="s">
        <v>2454</v>
      </c>
      <c r="C2061" s="3" t="s">
        <v>6563</v>
      </c>
      <c r="D2061" s="6">
        <v>3000</v>
      </c>
      <c r="E2061" s="6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f>ROUND(E2061/D2061*100,0)</f>
        <v>155</v>
      </c>
      <c r="P2061" s="8">
        <f>IFERROR(ROUND(E2061/L2061,2),"No donations")</f>
        <v>69.27</v>
      </c>
      <c r="Q2061" s="10" t="s">
        <v>8334</v>
      </c>
      <c r="R2061" t="s">
        <v>8350</v>
      </c>
      <c r="S2061" s="14">
        <f>(((J2061/60)/60)/24)+DATE(1970,1,1)</f>
        <v>42738.692233796297</v>
      </c>
      <c r="T2061" s="14">
        <f>(((I2061/60)/60)/24)+DATE(1970,1,1)</f>
        <v>42768.692233796297</v>
      </c>
      <c r="U2061">
        <f xml:space="preserve"> YEAR(S2061)</f>
        <v>2017</v>
      </c>
    </row>
    <row r="2062" spans="1:21" ht="48" x14ac:dyDescent="0.2">
      <c r="A2062">
        <v>2462</v>
      </c>
      <c r="B2062" s="3" t="s">
        <v>2463</v>
      </c>
      <c r="C2062" s="3" t="s">
        <v>6572</v>
      </c>
      <c r="D2062" s="6">
        <v>3000</v>
      </c>
      <c r="E2062" s="6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>
        <f>ROUND(E2062/D2062*100,0)</f>
        <v>111</v>
      </c>
      <c r="P2062" s="8">
        <f>IFERROR(ROUND(E2062/L2062,2),"No donations")</f>
        <v>28.88</v>
      </c>
      <c r="Q2062" s="10" t="s">
        <v>8323</v>
      </c>
      <c r="R2062" t="s">
        <v>8327</v>
      </c>
      <c r="S2062" s="14">
        <f>(((J2062/60)/60)/24)+DATE(1970,1,1)</f>
        <v>41089.186296296299</v>
      </c>
      <c r="T2062" s="14">
        <f>(((I2062/60)/60)/24)+DATE(1970,1,1)</f>
        <v>41109.186296296299</v>
      </c>
      <c r="U2062">
        <f xml:space="preserve"> YEAR(S2062)</f>
        <v>2012</v>
      </c>
    </row>
    <row r="2063" spans="1:21" ht="48" x14ac:dyDescent="0.2">
      <c r="A2063">
        <v>2488</v>
      </c>
      <c r="B2063" s="3" t="s">
        <v>2488</v>
      </c>
      <c r="C2063" s="3" t="s">
        <v>6598</v>
      </c>
      <c r="D2063" s="6">
        <v>3000</v>
      </c>
      <c r="E2063" s="6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>
        <f>ROUND(E2063/D2063*100,0)</f>
        <v>107</v>
      </c>
      <c r="P2063" s="8">
        <f>IFERROR(ROUND(E2063/L2063,2),"No donations")</f>
        <v>49.25</v>
      </c>
      <c r="Q2063" s="10" t="s">
        <v>8323</v>
      </c>
      <c r="R2063" t="s">
        <v>8327</v>
      </c>
      <c r="S2063" s="14">
        <f>(((J2063/60)/60)/24)+DATE(1970,1,1)</f>
        <v>40833.633194444446</v>
      </c>
      <c r="T2063" s="14">
        <f>(((I2063/60)/60)/24)+DATE(1970,1,1)</f>
        <v>40863.674861111111</v>
      </c>
      <c r="U2063">
        <f xml:space="preserve"> YEAR(S2063)</f>
        <v>2011</v>
      </c>
    </row>
    <row r="2064" spans="1:21" ht="48" x14ac:dyDescent="0.2">
      <c r="A2064">
        <v>2552</v>
      </c>
      <c r="B2064" s="3" t="s">
        <v>2552</v>
      </c>
      <c r="C2064" s="3" t="s">
        <v>6662</v>
      </c>
      <c r="D2064" s="6">
        <v>3000</v>
      </c>
      <c r="E2064" s="6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>
        <f>ROUND(E2064/D2064*100,0)</f>
        <v>107</v>
      </c>
      <c r="P2064" s="8">
        <f>IFERROR(ROUND(E2064/L2064,2),"No donations")</f>
        <v>177.5</v>
      </c>
      <c r="Q2064" s="10" t="s">
        <v>8323</v>
      </c>
      <c r="R2064" t="s">
        <v>8352</v>
      </c>
      <c r="S2064" s="14">
        <f>(((J2064/60)/60)/24)+DATE(1970,1,1)</f>
        <v>42769.809965277775</v>
      </c>
      <c r="T2064" s="14">
        <f>(((I2064/60)/60)/24)+DATE(1970,1,1)</f>
        <v>42799.809965277775</v>
      </c>
      <c r="U2064">
        <f xml:space="preserve"> YEAR(S2064)</f>
        <v>2017</v>
      </c>
    </row>
    <row r="2065" spans="1:21" ht="48" x14ac:dyDescent="0.2">
      <c r="A2065">
        <v>2554</v>
      </c>
      <c r="B2065" s="3" t="s">
        <v>2554</v>
      </c>
      <c r="C2065" s="3" t="s">
        <v>6664</v>
      </c>
      <c r="D2065" s="6">
        <v>3000</v>
      </c>
      <c r="E2065" s="6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>
        <f>ROUND(E2065/D2065*100,0)</f>
        <v>123</v>
      </c>
      <c r="P2065" s="8">
        <f>IFERROR(ROUND(E2065/L2065,2),"No donations")</f>
        <v>54.99</v>
      </c>
      <c r="Q2065" s="10" t="s">
        <v>8323</v>
      </c>
      <c r="R2065" t="s">
        <v>8352</v>
      </c>
      <c r="S2065" s="14">
        <f>(((J2065/60)/60)/24)+DATE(1970,1,1)</f>
        <v>42125.078275462962</v>
      </c>
      <c r="T2065" s="14">
        <f>(((I2065/60)/60)/24)+DATE(1970,1,1)</f>
        <v>42156.165972222225</v>
      </c>
      <c r="U2065">
        <f xml:space="preserve"> YEAR(S2065)</f>
        <v>2015</v>
      </c>
    </row>
    <row r="2066" spans="1:21" ht="48" x14ac:dyDescent="0.2">
      <c r="A2066">
        <v>2560</v>
      </c>
      <c r="B2066" s="3" t="s">
        <v>2560</v>
      </c>
      <c r="C2066" s="3" t="s">
        <v>6670</v>
      </c>
      <c r="D2066" s="6">
        <v>3000</v>
      </c>
      <c r="E2066" s="6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>
        <f>ROUND(E2066/D2066*100,0)</f>
        <v>100</v>
      </c>
      <c r="P2066" s="8">
        <f>IFERROR(ROUND(E2066/L2066,2),"No donations")</f>
        <v>143</v>
      </c>
      <c r="Q2066" s="10" t="s">
        <v>8323</v>
      </c>
      <c r="R2066" t="s">
        <v>8352</v>
      </c>
      <c r="S2066" s="14">
        <f>(((J2066/60)/60)/24)+DATE(1970,1,1)</f>
        <v>42039.951087962967</v>
      </c>
      <c r="T2066" s="14">
        <f>(((I2066/60)/60)/24)+DATE(1970,1,1)</f>
        <v>42069.951087962967</v>
      </c>
      <c r="U2066">
        <f xml:space="preserve"> YEAR(S2066)</f>
        <v>2015</v>
      </c>
    </row>
    <row r="2067" spans="1:21" ht="64" x14ac:dyDescent="0.2">
      <c r="A2067">
        <v>2640</v>
      </c>
      <c r="B2067" s="3" t="s">
        <v>2640</v>
      </c>
      <c r="C2067" s="3" t="s">
        <v>6750</v>
      </c>
      <c r="D2067" s="6">
        <v>3000</v>
      </c>
      <c r="E2067" s="6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>
        <f>ROUND(E2067/D2067*100,0)</f>
        <v>106</v>
      </c>
      <c r="P2067" s="8">
        <f>IFERROR(ROUND(E2067/L2067,2),"No donations")</f>
        <v>45.94</v>
      </c>
      <c r="Q2067" s="10" t="s">
        <v>8317</v>
      </c>
      <c r="R2067" t="s">
        <v>8353</v>
      </c>
      <c r="S2067" s="14">
        <f>(((J2067/60)/60)/24)+DATE(1970,1,1)</f>
        <v>42103.160578703704</v>
      </c>
      <c r="T2067" s="14">
        <f>(((I2067/60)/60)/24)+DATE(1970,1,1)</f>
        <v>42163.160578703704</v>
      </c>
      <c r="U2067">
        <f xml:space="preserve"> YEAR(S2067)</f>
        <v>2015</v>
      </c>
    </row>
    <row r="2068" spans="1:21" ht="32" x14ac:dyDescent="0.2">
      <c r="A2068">
        <v>2789</v>
      </c>
      <c r="B2068" s="3" t="s">
        <v>2789</v>
      </c>
      <c r="C2068" s="3" t="s">
        <v>6899</v>
      </c>
      <c r="D2068" s="6">
        <v>3000</v>
      </c>
      <c r="E2068" s="6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>
        <f>ROUND(E2068/D2068*100,0)</f>
        <v>101</v>
      </c>
      <c r="P2068" s="8">
        <f>IFERROR(ROUND(E2068/L2068,2),"No donations")</f>
        <v>126.46</v>
      </c>
      <c r="Q2068" s="10" t="s">
        <v>8315</v>
      </c>
      <c r="R2068" t="s">
        <v>8316</v>
      </c>
      <c r="S2068" s="14">
        <f>(((J2068/60)/60)/24)+DATE(1970,1,1)</f>
        <v>42056.013124999998</v>
      </c>
      <c r="T2068" s="14">
        <f>(((I2068/60)/60)/24)+DATE(1970,1,1)</f>
        <v>42075.166666666672</v>
      </c>
      <c r="U2068">
        <f xml:space="preserve"> YEAR(S2068)</f>
        <v>2015</v>
      </c>
    </row>
    <row r="2069" spans="1:21" ht="48" x14ac:dyDescent="0.2">
      <c r="A2069">
        <v>2790</v>
      </c>
      <c r="B2069" s="3" t="s">
        <v>2790</v>
      </c>
      <c r="C2069" s="3" t="s">
        <v>6900</v>
      </c>
      <c r="D2069" s="6">
        <v>3000</v>
      </c>
      <c r="E2069" s="6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>
        <f>ROUND(E2069/D2069*100,0)</f>
        <v>105</v>
      </c>
      <c r="P2069" s="8">
        <f>IFERROR(ROUND(E2069/L2069,2),"No donations")</f>
        <v>47.88</v>
      </c>
      <c r="Q2069" s="10" t="s">
        <v>8315</v>
      </c>
      <c r="R2069" t="s">
        <v>8316</v>
      </c>
      <c r="S2069" s="14">
        <f>(((J2069/60)/60)/24)+DATE(1970,1,1)</f>
        <v>42016.938692129625</v>
      </c>
      <c r="T2069" s="14">
        <f>(((I2069/60)/60)/24)+DATE(1970,1,1)</f>
        <v>42046.938692129625</v>
      </c>
      <c r="U2069">
        <f xml:space="preserve"> YEAR(S2069)</f>
        <v>2015</v>
      </c>
    </row>
    <row r="2070" spans="1:21" ht="48" x14ac:dyDescent="0.2">
      <c r="A2070">
        <v>2802</v>
      </c>
      <c r="B2070" s="3" t="s">
        <v>2802</v>
      </c>
      <c r="C2070" s="3" t="s">
        <v>6912</v>
      </c>
      <c r="D2070" s="6">
        <v>3000</v>
      </c>
      <c r="E2070" s="6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>
        <f>ROUND(E2070/D2070*100,0)</f>
        <v>102</v>
      </c>
      <c r="P2070" s="8">
        <f>IFERROR(ROUND(E2070/L2070,2),"No donations")</f>
        <v>33.94</v>
      </c>
      <c r="Q2070" s="10" t="s">
        <v>8315</v>
      </c>
      <c r="R2070" t="s">
        <v>8316</v>
      </c>
      <c r="S2070" s="14">
        <f>(((J2070/60)/60)/24)+DATE(1970,1,1)</f>
        <v>42192.64707175926</v>
      </c>
      <c r="T2070" s="14">
        <f>(((I2070/60)/60)/24)+DATE(1970,1,1)</f>
        <v>42222.64707175926</v>
      </c>
      <c r="U2070">
        <f xml:space="preserve"> YEAR(S2070)</f>
        <v>2015</v>
      </c>
    </row>
    <row r="2071" spans="1:21" ht="48" x14ac:dyDescent="0.2">
      <c r="A2071">
        <v>2806</v>
      </c>
      <c r="B2071" s="3" t="s">
        <v>2806</v>
      </c>
      <c r="C2071" s="3" t="s">
        <v>6916</v>
      </c>
      <c r="D2071" s="6">
        <v>3000</v>
      </c>
      <c r="E2071" s="6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>
        <f>ROUND(E2071/D2071*100,0)</f>
        <v>112</v>
      </c>
      <c r="P2071" s="8">
        <f>IFERROR(ROUND(E2071/L2071,2),"No donations")</f>
        <v>44.25</v>
      </c>
      <c r="Q2071" s="10" t="s">
        <v>8315</v>
      </c>
      <c r="R2071" t="s">
        <v>8316</v>
      </c>
      <c r="S2071" s="14">
        <f>(((J2071/60)/60)/24)+DATE(1970,1,1)</f>
        <v>42185.267245370371</v>
      </c>
      <c r="T2071" s="14">
        <f>(((I2071/60)/60)/24)+DATE(1970,1,1)</f>
        <v>42221.458333333328</v>
      </c>
      <c r="U2071">
        <f xml:space="preserve"> YEAR(S2071)</f>
        <v>2015</v>
      </c>
    </row>
    <row r="2072" spans="1:21" ht="48" x14ac:dyDescent="0.2">
      <c r="A2072">
        <v>2816</v>
      </c>
      <c r="B2072" s="3" t="s">
        <v>2816</v>
      </c>
      <c r="C2072" s="3" t="s">
        <v>6926</v>
      </c>
      <c r="D2072" s="6">
        <v>3000</v>
      </c>
      <c r="E2072" s="6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>
        <f>ROUND(E2072/D2072*100,0)</f>
        <v>142</v>
      </c>
      <c r="P2072" s="8">
        <f>IFERROR(ROUND(E2072/L2072,2),"No donations")</f>
        <v>25.13</v>
      </c>
      <c r="Q2072" s="10" t="s">
        <v>8315</v>
      </c>
      <c r="R2072" t="s">
        <v>8316</v>
      </c>
      <c r="S2072" s="14">
        <f>(((J2072/60)/60)/24)+DATE(1970,1,1)</f>
        <v>42188.467499999999</v>
      </c>
      <c r="T2072" s="14">
        <f>(((I2072/60)/60)/24)+DATE(1970,1,1)</f>
        <v>42218.666666666672</v>
      </c>
      <c r="U2072">
        <f xml:space="preserve"> YEAR(S2072)</f>
        <v>2015</v>
      </c>
    </row>
    <row r="2073" spans="1:21" ht="48" x14ac:dyDescent="0.2">
      <c r="A2073">
        <v>2825</v>
      </c>
      <c r="B2073" s="3" t="s">
        <v>2825</v>
      </c>
      <c r="C2073" s="3" t="s">
        <v>6935</v>
      </c>
      <c r="D2073" s="6">
        <v>3000</v>
      </c>
      <c r="E2073" s="6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>
        <f>ROUND(E2073/D2073*100,0)</f>
        <v>103</v>
      </c>
      <c r="P2073" s="8">
        <f>IFERROR(ROUND(E2073/L2073,2),"No donations")</f>
        <v>60.78</v>
      </c>
      <c r="Q2073" s="10" t="s">
        <v>8315</v>
      </c>
      <c r="R2073" t="s">
        <v>8316</v>
      </c>
      <c r="S2073" s="14">
        <f>(((J2073/60)/60)/24)+DATE(1970,1,1)</f>
        <v>42312.792662037042</v>
      </c>
      <c r="T2073" s="14">
        <f>(((I2073/60)/60)/24)+DATE(1970,1,1)</f>
        <v>42342.792662037042</v>
      </c>
      <c r="U2073">
        <f xml:space="preserve"> YEAR(S2073)</f>
        <v>2015</v>
      </c>
    </row>
    <row r="2074" spans="1:21" ht="32" x14ac:dyDescent="0.2">
      <c r="A2074">
        <v>2830</v>
      </c>
      <c r="B2074" s="3" t="s">
        <v>2830</v>
      </c>
      <c r="C2074" s="3" t="s">
        <v>6940</v>
      </c>
      <c r="D2074" s="6">
        <v>3000</v>
      </c>
      <c r="E2074" s="6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>
        <f>ROUND(E2074/D2074*100,0)</f>
        <v>100</v>
      </c>
      <c r="P2074" s="8">
        <f>IFERROR(ROUND(E2074/L2074,2),"No donations")</f>
        <v>272.73</v>
      </c>
      <c r="Q2074" s="10" t="s">
        <v>8315</v>
      </c>
      <c r="R2074" t="s">
        <v>8316</v>
      </c>
      <c r="S2074" s="14">
        <f>(((J2074/60)/60)/24)+DATE(1970,1,1)</f>
        <v>41758.839675925927</v>
      </c>
      <c r="T2074" s="14">
        <f>(((I2074/60)/60)/24)+DATE(1970,1,1)</f>
        <v>41771.165972222225</v>
      </c>
      <c r="U2074">
        <f xml:space="preserve"> YEAR(S2074)</f>
        <v>2014</v>
      </c>
    </row>
    <row r="2075" spans="1:21" ht="32" x14ac:dyDescent="0.2">
      <c r="A2075">
        <v>2831</v>
      </c>
      <c r="B2075" s="3" t="s">
        <v>2831</v>
      </c>
      <c r="C2075" s="3" t="s">
        <v>6941</v>
      </c>
      <c r="D2075" s="6">
        <v>3000</v>
      </c>
      <c r="E2075" s="6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>
        <f>ROUND(E2075/D2075*100,0)</f>
        <v>111</v>
      </c>
      <c r="P2075" s="8">
        <f>IFERROR(ROUND(E2075/L2075,2),"No donations")</f>
        <v>63.85</v>
      </c>
      <c r="Q2075" s="10" t="s">
        <v>8315</v>
      </c>
      <c r="R2075" t="s">
        <v>8316</v>
      </c>
      <c r="S2075" s="14">
        <f>(((J2075/60)/60)/24)+DATE(1970,1,1)</f>
        <v>42171.824884259258</v>
      </c>
      <c r="T2075" s="14">
        <f>(((I2075/60)/60)/24)+DATE(1970,1,1)</f>
        <v>42201.824884259258</v>
      </c>
      <c r="U2075">
        <f xml:space="preserve"> YEAR(S2075)</f>
        <v>2015</v>
      </c>
    </row>
    <row r="2076" spans="1:21" ht="48" x14ac:dyDescent="0.2">
      <c r="A2076">
        <v>2926</v>
      </c>
      <c r="B2076" s="3" t="s">
        <v>2926</v>
      </c>
      <c r="C2076" s="3" t="s">
        <v>7036</v>
      </c>
      <c r="D2076" s="6">
        <v>3000</v>
      </c>
      <c r="E2076" s="6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>
        <f>ROUND(E2076/D2076*100,0)</f>
        <v>125</v>
      </c>
      <c r="P2076" s="8">
        <f>IFERROR(ROUND(E2076/L2076,2),"No donations")</f>
        <v>75</v>
      </c>
      <c r="Q2076" s="10" t="s">
        <v>8315</v>
      </c>
      <c r="R2076" t="s">
        <v>8357</v>
      </c>
      <c r="S2076" s="14">
        <f>(((J2076/60)/60)/24)+DATE(1970,1,1)</f>
        <v>42044.765960648147</v>
      </c>
      <c r="T2076" s="14">
        <f>(((I2076/60)/60)/24)+DATE(1970,1,1)</f>
        <v>42058.765960648147</v>
      </c>
      <c r="U2076">
        <f xml:space="preserve"> YEAR(S2076)</f>
        <v>2015</v>
      </c>
    </row>
    <row r="2077" spans="1:21" ht="64" x14ac:dyDescent="0.2">
      <c r="A2077">
        <v>2977</v>
      </c>
      <c r="B2077" s="3" t="s">
        <v>2977</v>
      </c>
      <c r="C2077" s="3" t="s">
        <v>7087</v>
      </c>
      <c r="D2077" s="6">
        <v>3000</v>
      </c>
      <c r="E2077" s="6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>
        <f>ROUND(E2077/D2077*100,0)</f>
        <v>114</v>
      </c>
      <c r="P2077" s="8">
        <f>IFERROR(ROUND(E2077/L2077,2),"No donations")</f>
        <v>113.57</v>
      </c>
      <c r="Q2077" s="10" t="s">
        <v>8315</v>
      </c>
      <c r="R2077" t="s">
        <v>8316</v>
      </c>
      <c r="S2077" s="14">
        <f>(((J2077/60)/60)/24)+DATE(1970,1,1)</f>
        <v>42026.88118055556</v>
      </c>
      <c r="T2077" s="14">
        <f>(((I2077/60)/60)/24)+DATE(1970,1,1)</f>
        <v>42086.093055555553</v>
      </c>
      <c r="U2077">
        <f xml:space="preserve"> YEAR(S2077)</f>
        <v>2015</v>
      </c>
    </row>
    <row r="2078" spans="1:21" ht="48" x14ac:dyDescent="0.2">
      <c r="A2078">
        <v>2980</v>
      </c>
      <c r="B2078" s="3" t="s">
        <v>2980</v>
      </c>
      <c r="C2078" s="3" t="s">
        <v>7090</v>
      </c>
      <c r="D2078" s="6">
        <v>3000</v>
      </c>
      <c r="E2078" s="6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>
        <f>ROUND(E2078/D2078*100,0)</f>
        <v>109</v>
      </c>
      <c r="P2078" s="8">
        <f>IFERROR(ROUND(E2078/L2078,2),"No donations")</f>
        <v>136.46</v>
      </c>
      <c r="Q2078" s="10" t="s">
        <v>8315</v>
      </c>
      <c r="R2078" t="s">
        <v>8316</v>
      </c>
      <c r="S2078" s="14">
        <f>(((J2078/60)/60)/24)+DATE(1970,1,1)</f>
        <v>42219.915856481486</v>
      </c>
      <c r="T2078" s="14">
        <f>(((I2078/60)/60)/24)+DATE(1970,1,1)</f>
        <v>42240.083333333328</v>
      </c>
      <c r="U2078">
        <f xml:space="preserve"> YEAR(S2078)</f>
        <v>2015</v>
      </c>
    </row>
    <row r="2079" spans="1:21" ht="48" x14ac:dyDescent="0.2">
      <c r="A2079">
        <v>2992</v>
      </c>
      <c r="B2079" s="3" t="s">
        <v>2992</v>
      </c>
      <c r="C2079" s="3" t="s">
        <v>7102</v>
      </c>
      <c r="D2079" s="6">
        <v>3000</v>
      </c>
      <c r="E2079" s="6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>ROUND(E2079/D2079*100,0)</f>
        <v>105</v>
      </c>
      <c r="P2079" s="8">
        <f>IFERROR(ROUND(E2079/L2079,2),"No donations")</f>
        <v>48.98</v>
      </c>
      <c r="Q2079" s="10" t="s">
        <v>8315</v>
      </c>
      <c r="R2079" t="s">
        <v>8355</v>
      </c>
      <c r="S2079" s="14">
        <f>(((J2079/60)/60)/24)+DATE(1970,1,1)</f>
        <v>42622.767476851848</v>
      </c>
      <c r="T2079" s="14">
        <f>(((I2079/60)/60)/24)+DATE(1970,1,1)</f>
        <v>42652.767476851848</v>
      </c>
      <c r="U2079">
        <f xml:space="preserve"> YEAR(S2079)</f>
        <v>2016</v>
      </c>
    </row>
    <row r="2080" spans="1:21" ht="48" x14ac:dyDescent="0.2">
      <c r="A2080">
        <v>3003</v>
      </c>
      <c r="B2080" s="3" t="s">
        <v>3003</v>
      </c>
      <c r="C2080" s="3" t="s">
        <v>7113</v>
      </c>
      <c r="D2080" s="6">
        <v>3000</v>
      </c>
      <c r="E2080" s="6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>ROUND(E2080/D2080*100,0)</f>
        <v>101</v>
      </c>
      <c r="P2080" s="8">
        <f>IFERROR(ROUND(E2080/L2080,2),"No donations")</f>
        <v>178.53</v>
      </c>
      <c r="Q2080" s="10" t="s">
        <v>8315</v>
      </c>
      <c r="R2080" t="s">
        <v>8355</v>
      </c>
      <c r="S2080" s="14">
        <f>(((J2080/60)/60)/24)+DATE(1970,1,1)</f>
        <v>42398.849259259259</v>
      </c>
      <c r="T2080" s="14">
        <f>(((I2080/60)/60)/24)+DATE(1970,1,1)</f>
        <v>42430.249305555553</v>
      </c>
      <c r="U2080">
        <f xml:space="preserve"> YEAR(S2080)</f>
        <v>2016</v>
      </c>
    </row>
    <row r="2081" spans="1:21" ht="48" x14ac:dyDescent="0.2">
      <c r="A2081">
        <v>3008</v>
      </c>
      <c r="B2081" s="3" t="s">
        <v>3008</v>
      </c>
      <c r="C2081" s="3" t="s">
        <v>7118</v>
      </c>
      <c r="D2081" s="6">
        <v>3000</v>
      </c>
      <c r="E2081" s="6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>ROUND(E2081/D2081*100,0)</f>
        <v>101</v>
      </c>
      <c r="P2081" s="8">
        <f>IFERROR(ROUND(E2081/L2081,2),"No donations")</f>
        <v>116.73</v>
      </c>
      <c r="Q2081" s="10" t="s">
        <v>8315</v>
      </c>
      <c r="R2081" t="s">
        <v>8355</v>
      </c>
      <c r="S2081" s="14">
        <f>(((J2081/60)/60)/24)+DATE(1970,1,1)</f>
        <v>42360.212025462963</v>
      </c>
      <c r="T2081" s="14">
        <f>(((I2081/60)/60)/24)+DATE(1970,1,1)</f>
        <v>42390.212025462963</v>
      </c>
      <c r="U2081">
        <f xml:space="preserve"> YEAR(S2081)</f>
        <v>2015</v>
      </c>
    </row>
    <row r="2082" spans="1:21" ht="48" x14ac:dyDescent="0.2">
      <c r="A2082">
        <v>3033</v>
      </c>
      <c r="B2082" s="3" t="s">
        <v>3033</v>
      </c>
      <c r="C2082" s="3" t="s">
        <v>7143</v>
      </c>
      <c r="D2082" s="6">
        <v>3000</v>
      </c>
      <c r="E2082" s="6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>ROUND(E2082/D2082*100,0)</f>
        <v>147</v>
      </c>
      <c r="P2082" s="8">
        <f>IFERROR(ROUND(E2082/L2082,2),"No donations")</f>
        <v>191.13</v>
      </c>
      <c r="Q2082" s="10" t="s">
        <v>8315</v>
      </c>
      <c r="R2082" t="s">
        <v>8355</v>
      </c>
      <c r="S2082" s="14">
        <f>(((J2082/60)/60)/24)+DATE(1970,1,1)</f>
        <v>42570.110243055555</v>
      </c>
      <c r="T2082" s="14">
        <f>(((I2082/60)/60)/24)+DATE(1970,1,1)</f>
        <v>42600.110243055555</v>
      </c>
      <c r="U2082">
        <f xml:space="preserve"> YEAR(S2082)</f>
        <v>2016</v>
      </c>
    </row>
    <row r="2083" spans="1:21" ht="48" x14ac:dyDescent="0.2">
      <c r="A2083">
        <v>3040</v>
      </c>
      <c r="B2083" s="3" t="s">
        <v>3040</v>
      </c>
      <c r="C2083" s="3" t="s">
        <v>7150</v>
      </c>
      <c r="D2083" s="6">
        <v>3000</v>
      </c>
      <c r="E2083" s="6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>ROUND(E2083/D2083*100,0)</f>
        <v>108</v>
      </c>
      <c r="P2083" s="8">
        <f>IFERROR(ROUND(E2083/L2083,2),"No donations")</f>
        <v>76.790000000000006</v>
      </c>
      <c r="Q2083" s="10" t="s">
        <v>8315</v>
      </c>
      <c r="R2083" t="s">
        <v>8355</v>
      </c>
      <c r="S2083" s="14">
        <f>(((J2083/60)/60)/24)+DATE(1970,1,1)</f>
        <v>42177.791909722218</v>
      </c>
      <c r="T2083" s="14">
        <f>(((I2083/60)/60)/24)+DATE(1970,1,1)</f>
        <v>42181.958333333328</v>
      </c>
      <c r="U2083">
        <f xml:space="preserve"> YEAR(S2083)</f>
        <v>2015</v>
      </c>
    </row>
    <row r="2084" spans="1:21" ht="48" x14ac:dyDescent="0.2">
      <c r="A2084">
        <v>3153</v>
      </c>
      <c r="B2084" s="3" t="s">
        <v>3153</v>
      </c>
      <c r="C2084" s="3" t="s">
        <v>7263</v>
      </c>
      <c r="D2084" s="6">
        <v>3000</v>
      </c>
      <c r="E2084" s="6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>
        <f>ROUND(E2084/D2084*100,0)</f>
        <v>336</v>
      </c>
      <c r="P2084" s="8">
        <f>IFERROR(ROUND(E2084/L2084,2),"No donations")</f>
        <v>41.77</v>
      </c>
      <c r="Q2084" s="10" t="s">
        <v>8315</v>
      </c>
      <c r="R2084" t="s">
        <v>8316</v>
      </c>
      <c r="S2084" s="14">
        <f>(((J2084/60)/60)/24)+DATE(1970,1,1)</f>
        <v>40633.154363425929</v>
      </c>
      <c r="T2084" s="14">
        <f>(((I2084/60)/60)/24)+DATE(1970,1,1)</f>
        <v>40664.207638888889</v>
      </c>
      <c r="U2084">
        <f xml:space="preserve"> YEAR(S2084)</f>
        <v>2011</v>
      </c>
    </row>
    <row r="2085" spans="1:21" ht="32" x14ac:dyDescent="0.2">
      <c r="A2085">
        <v>3167</v>
      </c>
      <c r="B2085" s="3" t="s">
        <v>3167</v>
      </c>
      <c r="C2085" s="3" t="s">
        <v>7277</v>
      </c>
      <c r="D2085" s="6">
        <v>3000</v>
      </c>
      <c r="E2085" s="6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>
        <f>ROUND(E2085/D2085*100,0)</f>
        <v>116</v>
      </c>
      <c r="P2085" s="8">
        <f>IFERROR(ROUND(E2085/L2085,2),"No donations")</f>
        <v>63.36</v>
      </c>
      <c r="Q2085" s="10" t="s">
        <v>8315</v>
      </c>
      <c r="R2085" t="s">
        <v>8316</v>
      </c>
      <c r="S2085" s="14">
        <f>(((J2085/60)/60)/24)+DATE(1970,1,1)</f>
        <v>41839.175706018519</v>
      </c>
      <c r="T2085" s="14">
        <f>(((I2085/60)/60)/24)+DATE(1970,1,1)</f>
        <v>41853.175706018519</v>
      </c>
      <c r="U2085">
        <f xml:space="preserve"> YEAR(S2085)</f>
        <v>2014</v>
      </c>
    </row>
    <row r="2086" spans="1:21" ht="48" x14ac:dyDescent="0.2">
      <c r="A2086">
        <v>3174</v>
      </c>
      <c r="B2086" s="3" t="s">
        <v>3174</v>
      </c>
      <c r="C2086" s="3" t="s">
        <v>7284</v>
      </c>
      <c r="D2086" s="6">
        <v>3000</v>
      </c>
      <c r="E2086" s="6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>
        <f>ROUND(E2086/D2086*100,0)</f>
        <v>101</v>
      </c>
      <c r="P2086" s="8">
        <f>IFERROR(ROUND(E2086/L2086,2),"No donations")</f>
        <v>131.91</v>
      </c>
      <c r="Q2086" s="10" t="s">
        <v>8315</v>
      </c>
      <c r="R2086" t="s">
        <v>8316</v>
      </c>
      <c r="S2086" s="14">
        <f>(((J2086/60)/60)/24)+DATE(1970,1,1)</f>
        <v>41862.864675925928</v>
      </c>
      <c r="T2086" s="14">
        <f>(((I2086/60)/60)/24)+DATE(1970,1,1)</f>
        <v>41876.864675925928</v>
      </c>
      <c r="U2086">
        <f xml:space="preserve"> YEAR(S2086)</f>
        <v>2014</v>
      </c>
    </row>
    <row r="2087" spans="1:21" ht="48" x14ac:dyDescent="0.2">
      <c r="A2087">
        <v>3210</v>
      </c>
      <c r="B2087" s="3" t="s">
        <v>3210</v>
      </c>
      <c r="C2087" s="3" t="s">
        <v>7320</v>
      </c>
      <c r="D2087" s="6">
        <v>3000</v>
      </c>
      <c r="E2087" s="6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>
        <f>ROUND(E2087/D2087*100,0)</f>
        <v>126</v>
      </c>
      <c r="P2087" s="8">
        <f>IFERROR(ROUND(E2087/L2087,2),"No donations")</f>
        <v>62.88</v>
      </c>
      <c r="Q2087" s="10" t="s">
        <v>8315</v>
      </c>
      <c r="R2087" t="s">
        <v>8316</v>
      </c>
      <c r="S2087" s="14">
        <f>(((J2087/60)/60)/24)+DATE(1970,1,1)</f>
        <v>41013.936562499999</v>
      </c>
      <c r="T2087" s="14">
        <f>(((I2087/60)/60)/24)+DATE(1970,1,1)</f>
        <v>41061.165972222225</v>
      </c>
      <c r="U2087">
        <f xml:space="preserve"> YEAR(S2087)</f>
        <v>2012</v>
      </c>
    </row>
    <row r="2088" spans="1:21" ht="48" x14ac:dyDescent="0.2">
      <c r="A2088">
        <v>3240</v>
      </c>
      <c r="B2088" s="3" t="s">
        <v>3240</v>
      </c>
      <c r="C2088" s="3" t="s">
        <v>7350</v>
      </c>
      <c r="D2088" s="6">
        <v>3000</v>
      </c>
      <c r="E2088" s="6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>
        <f>ROUND(E2088/D2088*100,0)</f>
        <v>101</v>
      </c>
      <c r="P2088" s="8">
        <f>IFERROR(ROUND(E2088/L2088,2),"No donations")</f>
        <v>88.74</v>
      </c>
      <c r="Q2088" s="10" t="s">
        <v>8315</v>
      </c>
      <c r="R2088" t="s">
        <v>8316</v>
      </c>
      <c r="S2088" s="14">
        <f>(((J2088/60)/60)/24)+DATE(1970,1,1)</f>
        <v>42754.693842592591</v>
      </c>
      <c r="T2088" s="14">
        <f>(((I2088/60)/60)/24)+DATE(1970,1,1)</f>
        <v>42782.958333333328</v>
      </c>
      <c r="U2088">
        <f xml:space="preserve"> YEAR(S2088)</f>
        <v>2017</v>
      </c>
    </row>
    <row r="2089" spans="1:21" ht="48" x14ac:dyDescent="0.2">
      <c r="A2089">
        <v>3284</v>
      </c>
      <c r="B2089" s="3" t="s">
        <v>3284</v>
      </c>
      <c r="C2089" s="3" t="s">
        <v>7394</v>
      </c>
      <c r="D2089" s="6">
        <v>3000</v>
      </c>
      <c r="E2089" s="6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>
        <f>ROUND(E2089/D2089*100,0)</f>
        <v>102</v>
      </c>
      <c r="P2089" s="8">
        <f>IFERROR(ROUND(E2089/L2089,2),"No donations")</f>
        <v>203.2</v>
      </c>
      <c r="Q2089" s="10" t="s">
        <v>8315</v>
      </c>
      <c r="R2089" t="s">
        <v>8316</v>
      </c>
      <c r="S2089" s="14">
        <f>(((J2089/60)/60)/24)+DATE(1970,1,1)</f>
        <v>42380.884872685187</v>
      </c>
      <c r="T2089" s="14">
        <f>(((I2089/60)/60)/24)+DATE(1970,1,1)</f>
        <v>42398.249305555553</v>
      </c>
      <c r="U2089">
        <f xml:space="preserve"> YEAR(S2089)</f>
        <v>2016</v>
      </c>
    </row>
    <row r="2090" spans="1:21" ht="48" x14ac:dyDescent="0.2">
      <c r="A2090">
        <v>3299</v>
      </c>
      <c r="B2090" s="3" t="s">
        <v>3299</v>
      </c>
      <c r="C2090" s="3" t="s">
        <v>7409</v>
      </c>
      <c r="D2090" s="6">
        <v>3000</v>
      </c>
      <c r="E2090" s="6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>
        <f>ROUND(E2090/D2090*100,0)</f>
        <v>116</v>
      </c>
      <c r="P2090" s="8">
        <f>IFERROR(ROUND(E2090/L2090,2),"No donations")</f>
        <v>55.33</v>
      </c>
      <c r="Q2090" s="10" t="s">
        <v>8315</v>
      </c>
      <c r="R2090" t="s">
        <v>8316</v>
      </c>
      <c r="S2090" s="14">
        <f>(((J2090/60)/60)/24)+DATE(1970,1,1)</f>
        <v>42261.917395833334</v>
      </c>
      <c r="T2090" s="14">
        <f>(((I2090/60)/60)/24)+DATE(1970,1,1)</f>
        <v>42291.917395833334</v>
      </c>
      <c r="U2090">
        <f xml:space="preserve"> YEAR(S2090)</f>
        <v>2015</v>
      </c>
    </row>
    <row r="2091" spans="1:21" ht="48" x14ac:dyDescent="0.2">
      <c r="A2091">
        <v>3300</v>
      </c>
      <c r="B2091" s="3" t="s">
        <v>3300</v>
      </c>
      <c r="C2091" s="3" t="s">
        <v>7410</v>
      </c>
      <c r="D2091" s="6">
        <v>3000</v>
      </c>
      <c r="E2091" s="6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>
        <f>ROUND(E2091/D2091*100,0)</f>
        <v>136</v>
      </c>
      <c r="P2091" s="8">
        <f>IFERROR(ROUND(E2091/L2091,2),"No donations")</f>
        <v>46.42</v>
      </c>
      <c r="Q2091" s="10" t="s">
        <v>8315</v>
      </c>
      <c r="R2091" t="s">
        <v>8316</v>
      </c>
      <c r="S2091" s="14">
        <f>(((J2091/60)/60)/24)+DATE(1970,1,1)</f>
        <v>42102.743773148148</v>
      </c>
      <c r="T2091" s="14">
        <f>(((I2091/60)/60)/24)+DATE(1970,1,1)</f>
        <v>42123.743773148148</v>
      </c>
      <c r="U2091">
        <f xml:space="preserve"> YEAR(S2091)</f>
        <v>2015</v>
      </c>
    </row>
    <row r="2092" spans="1:21" ht="48" x14ac:dyDescent="0.2">
      <c r="A2092">
        <v>3301</v>
      </c>
      <c r="B2092" s="3" t="s">
        <v>3301</v>
      </c>
      <c r="C2092" s="3" t="s">
        <v>7411</v>
      </c>
      <c r="D2092" s="6">
        <v>3000</v>
      </c>
      <c r="E2092" s="6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>
        <f>ROUND(E2092/D2092*100,0)</f>
        <v>133</v>
      </c>
      <c r="P2092" s="8">
        <f>IFERROR(ROUND(E2092/L2092,2),"No donations")</f>
        <v>57.2</v>
      </c>
      <c r="Q2092" s="10" t="s">
        <v>8315</v>
      </c>
      <c r="R2092" t="s">
        <v>8316</v>
      </c>
      <c r="S2092" s="14">
        <f>(((J2092/60)/60)/24)+DATE(1970,1,1)</f>
        <v>42538.73583333334</v>
      </c>
      <c r="T2092" s="14">
        <f>(((I2092/60)/60)/24)+DATE(1970,1,1)</f>
        <v>42583.290972222225</v>
      </c>
      <c r="U2092">
        <f xml:space="preserve"> YEAR(S2092)</f>
        <v>2016</v>
      </c>
    </row>
    <row r="2093" spans="1:21" ht="48" x14ac:dyDescent="0.2">
      <c r="A2093">
        <v>3340</v>
      </c>
      <c r="B2093" s="3" t="s">
        <v>3340</v>
      </c>
      <c r="C2093" s="3" t="s">
        <v>7450</v>
      </c>
      <c r="D2093" s="6">
        <v>3000</v>
      </c>
      <c r="E2093" s="6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>
        <f>ROUND(E2093/D2093*100,0)</f>
        <v>138</v>
      </c>
      <c r="P2093" s="8">
        <f>IFERROR(ROUND(E2093/L2093,2),"No donations")</f>
        <v>109.08</v>
      </c>
      <c r="Q2093" s="10" t="s">
        <v>8315</v>
      </c>
      <c r="R2093" t="s">
        <v>8316</v>
      </c>
      <c r="S2093" s="14">
        <f>(((J2093/60)/60)/24)+DATE(1970,1,1)</f>
        <v>42685.974004629628</v>
      </c>
      <c r="T2093" s="14">
        <f>(((I2093/60)/60)/24)+DATE(1970,1,1)</f>
        <v>42710.974004629628</v>
      </c>
      <c r="U2093">
        <f xml:space="preserve"> YEAR(S2093)</f>
        <v>2016</v>
      </c>
    </row>
    <row r="2094" spans="1:21" ht="32" x14ac:dyDescent="0.2">
      <c r="A2094">
        <v>3354</v>
      </c>
      <c r="B2094" s="3" t="s">
        <v>3353</v>
      </c>
      <c r="C2094" s="3" t="s">
        <v>7464</v>
      </c>
      <c r="D2094" s="6">
        <v>3000</v>
      </c>
      <c r="E2094" s="6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>
        <f>ROUND(E2094/D2094*100,0)</f>
        <v>102</v>
      </c>
      <c r="P2094" s="8">
        <f>IFERROR(ROUND(E2094/L2094,2),"No donations")</f>
        <v>55.6</v>
      </c>
      <c r="Q2094" s="10" t="s">
        <v>8315</v>
      </c>
      <c r="R2094" t="s">
        <v>8316</v>
      </c>
      <c r="S2094" s="14">
        <f>(((J2094/60)/60)/24)+DATE(1970,1,1)</f>
        <v>42270.7269212963</v>
      </c>
      <c r="T2094" s="14">
        <f>(((I2094/60)/60)/24)+DATE(1970,1,1)</f>
        <v>42306.167361111111</v>
      </c>
      <c r="U2094">
        <f xml:space="preserve"> YEAR(S2094)</f>
        <v>2015</v>
      </c>
    </row>
    <row r="2095" spans="1:21" ht="48" x14ac:dyDescent="0.2">
      <c r="A2095">
        <v>3364</v>
      </c>
      <c r="B2095" s="3" t="s">
        <v>3363</v>
      </c>
      <c r="C2095" s="3" t="s">
        <v>7474</v>
      </c>
      <c r="D2095" s="6">
        <v>3000</v>
      </c>
      <c r="E2095" s="6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>
        <f>ROUND(E2095/D2095*100,0)</f>
        <v>106</v>
      </c>
      <c r="P2095" s="8">
        <f>IFERROR(ROUND(E2095/L2095,2),"No donations")</f>
        <v>44.14</v>
      </c>
      <c r="Q2095" s="10" t="s">
        <v>8315</v>
      </c>
      <c r="R2095" t="s">
        <v>8316</v>
      </c>
      <c r="S2095" s="14">
        <f>(((J2095/60)/60)/24)+DATE(1970,1,1)</f>
        <v>42422.977418981478</v>
      </c>
      <c r="T2095" s="14">
        <f>(((I2095/60)/60)/24)+DATE(1970,1,1)</f>
        <v>42444.875</v>
      </c>
      <c r="U2095">
        <f xml:space="preserve"> YEAR(S2095)</f>
        <v>2016</v>
      </c>
    </row>
    <row r="2096" spans="1:21" ht="48" x14ac:dyDescent="0.2">
      <c r="A2096">
        <v>3375</v>
      </c>
      <c r="B2096" s="3" t="s">
        <v>3374</v>
      </c>
      <c r="C2096" s="3" t="s">
        <v>7485</v>
      </c>
      <c r="D2096" s="6">
        <v>3000</v>
      </c>
      <c r="E2096" s="6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>
        <f>ROUND(E2096/D2096*100,0)</f>
        <v>100</v>
      </c>
      <c r="P2096" s="8">
        <f>IFERROR(ROUND(E2096/L2096,2),"No donations")</f>
        <v>176.47</v>
      </c>
      <c r="Q2096" s="10" t="s">
        <v>8315</v>
      </c>
      <c r="R2096" t="s">
        <v>8316</v>
      </c>
      <c r="S2096" s="14">
        <f>(((J2096/60)/60)/24)+DATE(1970,1,1)</f>
        <v>41765.610798611109</v>
      </c>
      <c r="T2096" s="14">
        <f>(((I2096/60)/60)/24)+DATE(1970,1,1)</f>
        <v>41777.610798611109</v>
      </c>
      <c r="U2096">
        <f xml:space="preserve"> YEAR(S2096)</f>
        <v>2014</v>
      </c>
    </row>
    <row r="2097" spans="1:21" ht="48" x14ac:dyDescent="0.2">
      <c r="A2097">
        <v>3380</v>
      </c>
      <c r="B2097" s="3" t="s">
        <v>3379</v>
      </c>
      <c r="C2097" s="3" t="s">
        <v>7490</v>
      </c>
      <c r="D2097" s="6">
        <v>3000</v>
      </c>
      <c r="E2097" s="6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>
        <f>ROUND(E2097/D2097*100,0)</f>
        <v>104</v>
      </c>
      <c r="P2097" s="8">
        <f>IFERROR(ROUND(E2097/L2097,2),"No donations")</f>
        <v>111.89</v>
      </c>
      <c r="Q2097" s="10" t="s">
        <v>8315</v>
      </c>
      <c r="R2097" t="s">
        <v>8316</v>
      </c>
      <c r="S2097" s="14">
        <f>(((J2097/60)/60)/24)+DATE(1970,1,1)</f>
        <v>41937.95344907407</v>
      </c>
      <c r="T2097" s="14">
        <f>(((I2097/60)/60)/24)+DATE(1970,1,1)</f>
        <v>41972.995115740734</v>
      </c>
      <c r="U2097">
        <f xml:space="preserve"> YEAR(S2097)</f>
        <v>2014</v>
      </c>
    </row>
    <row r="2098" spans="1:21" ht="48" x14ac:dyDescent="0.2">
      <c r="A2098">
        <v>3387</v>
      </c>
      <c r="B2098" s="3" t="s">
        <v>3386</v>
      </c>
      <c r="C2098" s="3" t="s">
        <v>7497</v>
      </c>
      <c r="D2098" s="6">
        <v>3000</v>
      </c>
      <c r="E2098" s="6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>
        <f>ROUND(E2098/D2098*100,0)</f>
        <v>117</v>
      </c>
      <c r="P2098" s="8">
        <f>IFERROR(ROUND(E2098/L2098,2),"No donations")</f>
        <v>100.17</v>
      </c>
      <c r="Q2098" s="10" t="s">
        <v>8315</v>
      </c>
      <c r="R2098" t="s">
        <v>8316</v>
      </c>
      <c r="S2098" s="14">
        <f>(((J2098/60)/60)/24)+DATE(1970,1,1)</f>
        <v>41947.762592592589</v>
      </c>
      <c r="T2098" s="14">
        <f>(((I2098/60)/60)/24)+DATE(1970,1,1)</f>
        <v>41987.762592592597</v>
      </c>
      <c r="U2098">
        <f xml:space="preserve"> YEAR(S2098)</f>
        <v>2014</v>
      </c>
    </row>
    <row r="2099" spans="1:21" ht="48" x14ac:dyDescent="0.2">
      <c r="A2099">
        <v>3410</v>
      </c>
      <c r="B2099" s="3" t="s">
        <v>3409</v>
      </c>
      <c r="C2099" s="3" t="s">
        <v>7520</v>
      </c>
      <c r="D2099" s="6">
        <v>3000</v>
      </c>
      <c r="E2099" s="6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>
        <f>ROUND(E2099/D2099*100,0)</f>
        <v>109</v>
      </c>
      <c r="P2099" s="8">
        <f>IFERROR(ROUND(E2099/L2099,2),"No donations")</f>
        <v>81.38</v>
      </c>
      <c r="Q2099" s="10" t="s">
        <v>8315</v>
      </c>
      <c r="R2099" t="s">
        <v>8316</v>
      </c>
      <c r="S2099" s="14">
        <f>(((J2099/60)/60)/24)+DATE(1970,1,1)</f>
        <v>42500.041550925926</v>
      </c>
      <c r="T2099" s="14">
        <f>(((I2099/60)/60)/24)+DATE(1970,1,1)</f>
        <v>42527.291666666672</v>
      </c>
      <c r="U2099">
        <f xml:space="preserve"> YEAR(S2099)</f>
        <v>2016</v>
      </c>
    </row>
    <row r="2100" spans="1:21" ht="48" x14ac:dyDescent="0.2">
      <c r="A2100">
        <v>3412</v>
      </c>
      <c r="B2100" s="3" t="s">
        <v>3411</v>
      </c>
      <c r="C2100" s="3" t="s">
        <v>7522</v>
      </c>
      <c r="D2100" s="6">
        <v>3000</v>
      </c>
      <c r="E2100" s="6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>
        <f>ROUND(E2100/D2100*100,0)</f>
        <v>100</v>
      </c>
      <c r="P2100" s="8">
        <f>IFERROR(ROUND(E2100/L2100,2),"No donations")</f>
        <v>115.38</v>
      </c>
      <c r="Q2100" s="10" t="s">
        <v>8315</v>
      </c>
      <c r="R2100" t="s">
        <v>8316</v>
      </c>
      <c r="S2100" s="14">
        <f>(((J2100/60)/60)/24)+DATE(1970,1,1)</f>
        <v>41879.959050925929</v>
      </c>
      <c r="T2100" s="14">
        <f>(((I2100/60)/60)/24)+DATE(1970,1,1)</f>
        <v>41909.959050925929</v>
      </c>
      <c r="U2100">
        <f xml:space="preserve"> YEAR(S2100)</f>
        <v>2014</v>
      </c>
    </row>
    <row r="2101" spans="1:21" ht="48" x14ac:dyDescent="0.2">
      <c r="A2101">
        <v>3414</v>
      </c>
      <c r="B2101" s="3" t="s">
        <v>3413</v>
      </c>
      <c r="C2101" s="3" t="s">
        <v>7524</v>
      </c>
      <c r="D2101" s="6">
        <v>3000</v>
      </c>
      <c r="E2101" s="6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>
        <f>ROUND(E2101/D2101*100,0)</f>
        <v>104</v>
      </c>
      <c r="P2101" s="8">
        <f>IFERROR(ROUND(E2101/L2101,2),"No donations")</f>
        <v>70.569999999999993</v>
      </c>
      <c r="Q2101" s="10" t="s">
        <v>8315</v>
      </c>
      <c r="R2101" t="s">
        <v>8316</v>
      </c>
      <c r="S2101" s="14">
        <f>(((J2101/60)/60)/24)+DATE(1970,1,1)</f>
        <v>42675.832465277781</v>
      </c>
      <c r="T2101" s="14">
        <f>(((I2101/60)/60)/24)+DATE(1970,1,1)</f>
        <v>42705.332638888889</v>
      </c>
      <c r="U2101">
        <f xml:space="preserve"> YEAR(S2101)</f>
        <v>2016</v>
      </c>
    </row>
    <row r="2102" spans="1:21" ht="48" x14ac:dyDescent="0.2">
      <c r="A2102">
        <v>3422</v>
      </c>
      <c r="B2102" s="3" t="s">
        <v>3421</v>
      </c>
      <c r="C2102" s="3" t="s">
        <v>7532</v>
      </c>
      <c r="D2102" s="6">
        <v>3000</v>
      </c>
      <c r="E2102" s="6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>
        <f>ROUND(E2102/D2102*100,0)</f>
        <v>109</v>
      </c>
      <c r="P2102" s="8">
        <f>IFERROR(ROUND(E2102/L2102,2),"No donations")</f>
        <v>71.150000000000006</v>
      </c>
      <c r="Q2102" s="10" t="s">
        <v>8315</v>
      </c>
      <c r="R2102" t="s">
        <v>8316</v>
      </c>
      <c r="S2102" s="14">
        <f>(((J2102/60)/60)/24)+DATE(1970,1,1)</f>
        <v>42323.562222222223</v>
      </c>
      <c r="T2102" s="14">
        <f>(((I2102/60)/60)/24)+DATE(1970,1,1)</f>
        <v>42352</v>
      </c>
      <c r="U2102">
        <f xml:space="preserve"> YEAR(S2102)</f>
        <v>2015</v>
      </c>
    </row>
    <row r="2103" spans="1:21" ht="48" x14ac:dyDescent="0.2">
      <c r="A2103">
        <v>3437</v>
      </c>
      <c r="B2103" s="3" t="s">
        <v>3436</v>
      </c>
      <c r="C2103" s="3" t="s">
        <v>7547</v>
      </c>
      <c r="D2103" s="6">
        <v>3000</v>
      </c>
      <c r="E2103" s="6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>
        <f>ROUND(E2103/D2103*100,0)</f>
        <v>101</v>
      </c>
      <c r="P2103" s="8">
        <f>IFERROR(ROUND(E2103/L2103,2),"No donations")</f>
        <v>84.17</v>
      </c>
      <c r="Q2103" s="10" t="s">
        <v>8315</v>
      </c>
      <c r="R2103" t="s">
        <v>8316</v>
      </c>
      <c r="S2103" s="14">
        <f>(((J2103/60)/60)/24)+DATE(1970,1,1)</f>
        <v>42205.710879629631</v>
      </c>
      <c r="T2103" s="14">
        <f>(((I2103/60)/60)/24)+DATE(1970,1,1)</f>
        <v>42235.710879629631</v>
      </c>
      <c r="U2103">
        <f xml:space="preserve"> YEAR(S2103)</f>
        <v>2015</v>
      </c>
    </row>
    <row r="2104" spans="1:21" ht="48" x14ac:dyDescent="0.2">
      <c r="A2104">
        <v>3456</v>
      </c>
      <c r="B2104" s="3" t="s">
        <v>3455</v>
      </c>
      <c r="C2104" s="3" t="s">
        <v>7566</v>
      </c>
      <c r="D2104" s="6">
        <v>3000</v>
      </c>
      <c r="E2104" s="6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>
        <f>ROUND(E2104/D2104*100,0)</f>
        <v>191</v>
      </c>
      <c r="P2104" s="8">
        <f>IFERROR(ROUND(E2104/L2104,2),"No donations")</f>
        <v>358.69</v>
      </c>
      <c r="Q2104" s="10" t="s">
        <v>8315</v>
      </c>
      <c r="R2104" t="s">
        <v>8316</v>
      </c>
      <c r="S2104" s="14">
        <f>(((J2104/60)/60)/24)+DATE(1970,1,1)</f>
        <v>41821.205636574072</v>
      </c>
      <c r="T2104" s="14">
        <f>(((I2104/60)/60)/24)+DATE(1970,1,1)</f>
        <v>41852.290972222225</v>
      </c>
      <c r="U2104">
        <f xml:space="preserve"> YEAR(S2104)</f>
        <v>2014</v>
      </c>
    </row>
    <row r="2105" spans="1:21" ht="16" x14ac:dyDescent="0.2">
      <c r="A2105">
        <v>3467</v>
      </c>
      <c r="B2105" s="3" t="s">
        <v>3466</v>
      </c>
      <c r="C2105" s="3" t="s">
        <v>7577</v>
      </c>
      <c r="D2105" s="6">
        <v>3000</v>
      </c>
      <c r="E2105" s="6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>
        <f>ROUND(E2105/D2105*100,0)</f>
        <v>101</v>
      </c>
      <c r="P2105" s="8">
        <f>IFERROR(ROUND(E2105/L2105,2),"No donations")</f>
        <v>64.47</v>
      </c>
      <c r="Q2105" s="10" t="s">
        <v>8315</v>
      </c>
      <c r="R2105" t="s">
        <v>8316</v>
      </c>
      <c r="S2105" s="14">
        <f>(((J2105/60)/60)/24)+DATE(1970,1,1)</f>
        <v>42053.671666666662</v>
      </c>
      <c r="T2105" s="14">
        <f>(((I2105/60)/60)/24)+DATE(1970,1,1)</f>
        <v>42083.630000000005</v>
      </c>
      <c r="U2105">
        <f xml:space="preserve"> YEAR(S2105)</f>
        <v>2015</v>
      </c>
    </row>
    <row r="2106" spans="1:21" ht="48" x14ac:dyDescent="0.2">
      <c r="A2106">
        <v>3482</v>
      </c>
      <c r="B2106" s="3" t="s">
        <v>3481</v>
      </c>
      <c r="C2106" s="3" t="s">
        <v>7592</v>
      </c>
      <c r="D2106" s="6">
        <v>3000</v>
      </c>
      <c r="E2106" s="6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>
        <f>ROUND(E2106/D2106*100,0)</f>
        <v>138</v>
      </c>
      <c r="P2106" s="8">
        <f>IFERROR(ROUND(E2106/L2106,2),"No donations")</f>
        <v>51.88</v>
      </c>
      <c r="Q2106" s="10" t="s">
        <v>8315</v>
      </c>
      <c r="R2106" t="s">
        <v>8316</v>
      </c>
      <c r="S2106" s="14">
        <f>(((J2106/60)/60)/24)+DATE(1970,1,1)</f>
        <v>41796.771597222221</v>
      </c>
      <c r="T2106" s="14">
        <f>(((I2106/60)/60)/24)+DATE(1970,1,1)</f>
        <v>41826.771597222221</v>
      </c>
      <c r="U2106">
        <f xml:space="preserve"> YEAR(S2106)</f>
        <v>2014</v>
      </c>
    </row>
    <row r="2107" spans="1:21" ht="48" x14ac:dyDescent="0.2">
      <c r="A2107">
        <v>3486</v>
      </c>
      <c r="B2107" s="3" t="s">
        <v>3485</v>
      </c>
      <c r="C2107" s="3" t="s">
        <v>7596</v>
      </c>
      <c r="D2107" s="6">
        <v>3000</v>
      </c>
      <c r="E2107" s="6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>
        <f>ROUND(E2107/D2107*100,0)</f>
        <v>155</v>
      </c>
      <c r="P2107" s="8">
        <f>IFERROR(ROUND(E2107/L2107,2),"No donations")</f>
        <v>83.14</v>
      </c>
      <c r="Q2107" s="10" t="s">
        <v>8315</v>
      </c>
      <c r="R2107" t="s">
        <v>8316</v>
      </c>
      <c r="S2107" s="14">
        <f>(((J2107/60)/60)/24)+DATE(1970,1,1)</f>
        <v>42126.87501157407</v>
      </c>
      <c r="T2107" s="14">
        <f>(((I2107/60)/60)/24)+DATE(1970,1,1)</f>
        <v>42158.290972222225</v>
      </c>
      <c r="U2107">
        <f xml:space="preserve"> YEAR(S2107)</f>
        <v>2015</v>
      </c>
    </row>
    <row r="2108" spans="1:21" ht="48" x14ac:dyDescent="0.2">
      <c r="A2108">
        <v>3488</v>
      </c>
      <c r="B2108" s="3" t="s">
        <v>3487</v>
      </c>
      <c r="C2108" s="3" t="s">
        <v>7598</v>
      </c>
      <c r="D2108" s="6">
        <v>3000</v>
      </c>
      <c r="E2108" s="6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>
        <f>ROUND(E2108/D2108*100,0)</f>
        <v>121</v>
      </c>
      <c r="P2108" s="8">
        <f>IFERROR(ROUND(E2108/L2108,2),"No donations")</f>
        <v>125.38</v>
      </c>
      <c r="Q2108" s="10" t="s">
        <v>8315</v>
      </c>
      <c r="R2108" t="s">
        <v>8316</v>
      </c>
      <c r="S2108" s="14">
        <f>(((J2108/60)/60)/24)+DATE(1970,1,1)</f>
        <v>42087.768055555556</v>
      </c>
      <c r="T2108" s="14">
        <f>(((I2108/60)/60)/24)+DATE(1970,1,1)</f>
        <v>42111.666666666672</v>
      </c>
      <c r="U2108">
        <f xml:space="preserve"> YEAR(S2108)</f>
        <v>2015</v>
      </c>
    </row>
    <row r="2109" spans="1:21" ht="48" x14ac:dyDescent="0.2">
      <c r="A2109">
        <v>3496</v>
      </c>
      <c r="B2109" s="3" t="s">
        <v>3495</v>
      </c>
      <c r="C2109" s="3" t="s">
        <v>7606</v>
      </c>
      <c r="D2109" s="6">
        <v>3000</v>
      </c>
      <c r="E2109" s="6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>
        <f>ROUND(E2109/D2109*100,0)</f>
        <v>124</v>
      </c>
      <c r="P2109" s="8">
        <f>IFERROR(ROUND(E2109/L2109,2),"No donations")</f>
        <v>47.85</v>
      </c>
      <c r="Q2109" s="10" t="s">
        <v>8315</v>
      </c>
      <c r="R2109" t="s">
        <v>8316</v>
      </c>
      <c r="S2109" s="14">
        <f>(((J2109/60)/60)/24)+DATE(1970,1,1)</f>
        <v>42584.846828703703</v>
      </c>
      <c r="T2109" s="14">
        <f>(((I2109/60)/60)/24)+DATE(1970,1,1)</f>
        <v>42624.846828703703</v>
      </c>
      <c r="U2109">
        <f xml:space="preserve"> YEAR(S2109)</f>
        <v>2016</v>
      </c>
    </row>
    <row r="2110" spans="1:21" ht="48" x14ac:dyDescent="0.2">
      <c r="A2110">
        <v>3506</v>
      </c>
      <c r="B2110" s="3" t="s">
        <v>3505</v>
      </c>
      <c r="C2110" s="3" t="s">
        <v>7616</v>
      </c>
      <c r="D2110" s="6">
        <v>3000</v>
      </c>
      <c r="E2110" s="6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>
        <f>ROUND(E2110/D2110*100,0)</f>
        <v>102</v>
      </c>
      <c r="P2110" s="8">
        <f>IFERROR(ROUND(E2110/L2110,2),"No donations")</f>
        <v>105</v>
      </c>
      <c r="Q2110" s="10" t="s">
        <v>8315</v>
      </c>
      <c r="R2110" t="s">
        <v>8316</v>
      </c>
      <c r="S2110" s="14">
        <f>(((J2110/60)/60)/24)+DATE(1970,1,1)</f>
        <v>41829.734259259261</v>
      </c>
      <c r="T2110" s="14">
        <f>(((I2110/60)/60)/24)+DATE(1970,1,1)</f>
        <v>41874.734259259261</v>
      </c>
      <c r="U2110">
        <f xml:space="preserve"> YEAR(S2110)</f>
        <v>2014</v>
      </c>
    </row>
    <row r="2111" spans="1:21" ht="48" x14ac:dyDescent="0.2">
      <c r="A2111">
        <v>3509</v>
      </c>
      <c r="B2111" s="3" t="s">
        <v>3508</v>
      </c>
      <c r="C2111" s="3" t="s">
        <v>7619</v>
      </c>
      <c r="D2111" s="6">
        <v>3000</v>
      </c>
      <c r="E2111" s="6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>
        <f>ROUND(E2111/D2111*100,0)</f>
        <v>106</v>
      </c>
      <c r="P2111" s="8">
        <f>IFERROR(ROUND(E2111/L2111,2),"No donations")</f>
        <v>96.67</v>
      </c>
      <c r="Q2111" s="10" t="s">
        <v>8315</v>
      </c>
      <c r="R2111" t="s">
        <v>8316</v>
      </c>
      <c r="S2111" s="14">
        <f>(((J2111/60)/60)/24)+DATE(1970,1,1)</f>
        <v>41950.859560185185</v>
      </c>
      <c r="T2111" s="14">
        <f>(((I2111/60)/60)/24)+DATE(1970,1,1)</f>
        <v>41964.204861111109</v>
      </c>
      <c r="U2111">
        <f xml:space="preserve"> YEAR(S2111)</f>
        <v>2014</v>
      </c>
    </row>
    <row r="2112" spans="1:21" ht="48" x14ac:dyDescent="0.2">
      <c r="A2112">
        <v>3515</v>
      </c>
      <c r="B2112" s="3" t="s">
        <v>3514</v>
      </c>
      <c r="C2112" s="3" t="s">
        <v>7625</v>
      </c>
      <c r="D2112" s="6">
        <v>3000</v>
      </c>
      <c r="E2112" s="6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>
        <f>ROUND(E2112/D2112*100,0)</f>
        <v>103</v>
      </c>
      <c r="P2112" s="8">
        <f>IFERROR(ROUND(E2112/L2112,2),"No donations")</f>
        <v>66.959999999999994</v>
      </c>
      <c r="Q2112" s="10" t="s">
        <v>8315</v>
      </c>
      <c r="R2112" t="s">
        <v>8316</v>
      </c>
      <c r="S2112" s="14">
        <f>(((J2112/60)/60)/24)+DATE(1970,1,1)</f>
        <v>42125.772812499999</v>
      </c>
      <c r="T2112" s="14">
        <f>(((I2112/60)/60)/24)+DATE(1970,1,1)</f>
        <v>42155.772812499999</v>
      </c>
      <c r="U2112">
        <f xml:space="preserve"> YEAR(S2112)</f>
        <v>2015</v>
      </c>
    </row>
    <row r="2113" spans="1:21" ht="32" x14ac:dyDescent="0.2">
      <c r="A2113">
        <v>3573</v>
      </c>
      <c r="B2113" s="3" t="s">
        <v>3572</v>
      </c>
      <c r="C2113" s="3" t="s">
        <v>7683</v>
      </c>
      <c r="D2113" s="6">
        <v>3000</v>
      </c>
      <c r="E2113" s="6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>
        <f>ROUND(E2113/D2113*100,0)</f>
        <v>103</v>
      </c>
      <c r="P2113" s="8">
        <f>IFERROR(ROUND(E2113/L2113,2),"No donations")</f>
        <v>39.54</v>
      </c>
      <c r="Q2113" s="10" t="s">
        <v>8315</v>
      </c>
      <c r="R2113" t="s">
        <v>8316</v>
      </c>
      <c r="S2113" s="14">
        <f>(((J2113/60)/60)/24)+DATE(1970,1,1)</f>
        <v>41921.375532407408</v>
      </c>
      <c r="T2113" s="14">
        <f>(((I2113/60)/60)/24)+DATE(1970,1,1)</f>
        <v>41951.417199074072</v>
      </c>
      <c r="U2113">
        <f xml:space="preserve"> YEAR(S2113)</f>
        <v>2014</v>
      </c>
    </row>
    <row r="2114" spans="1:21" ht="48" x14ac:dyDescent="0.2">
      <c r="A2114">
        <v>3583</v>
      </c>
      <c r="B2114" s="3" t="s">
        <v>3582</v>
      </c>
      <c r="C2114" s="3" t="s">
        <v>7693</v>
      </c>
      <c r="D2114" s="6">
        <v>3000</v>
      </c>
      <c r="E2114" s="6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>
        <f>ROUND(E2114/D2114*100,0)</f>
        <v>109</v>
      </c>
      <c r="P2114" s="8">
        <f>IFERROR(ROUND(E2114/L2114,2),"No donations")</f>
        <v>135.63</v>
      </c>
      <c r="Q2114" s="10" t="s">
        <v>8315</v>
      </c>
      <c r="R2114" t="s">
        <v>8316</v>
      </c>
      <c r="S2114" s="14">
        <f>(((J2114/60)/60)/24)+DATE(1970,1,1)</f>
        <v>42418.425983796296</v>
      </c>
      <c r="T2114" s="14">
        <f>(((I2114/60)/60)/24)+DATE(1970,1,1)</f>
        <v>42478.384317129632</v>
      </c>
      <c r="U2114">
        <f xml:space="preserve"> YEAR(S2114)</f>
        <v>2016</v>
      </c>
    </row>
    <row r="2115" spans="1:21" ht="96" x14ac:dyDescent="0.2">
      <c r="A2115">
        <v>3584</v>
      </c>
      <c r="B2115" s="3" t="s">
        <v>3583</v>
      </c>
      <c r="C2115" s="3" t="s">
        <v>7694</v>
      </c>
      <c r="D2115" s="6">
        <v>3000</v>
      </c>
      <c r="E2115" s="6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>
        <f>ROUND(E2115/D2115*100,0)</f>
        <v>116</v>
      </c>
      <c r="P2115" s="8">
        <f>IFERROR(ROUND(E2115/L2115,2),"No donations")</f>
        <v>30.94</v>
      </c>
      <c r="Q2115" s="10" t="s">
        <v>8315</v>
      </c>
      <c r="R2115" t="s">
        <v>8316</v>
      </c>
      <c r="S2115" s="14">
        <f>(((J2115/60)/60)/24)+DATE(1970,1,1)</f>
        <v>42168.316481481481</v>
      </c>
      <c r="T2115" s="14">
        <f>(((I2115/60)/60)/24)+DATE(1970,1,1)</f>
        <v>42198.316481481481</v>
      </c>
      <c r="U2115">
        <f xml:space="preserve"> YEAR(S2115)</f>
        <v>2015</v>
      </c>
    </row>
    <row r="2116" spans="1:21" ht="48" x14ac:dyDescent="0.2">
      <c r="A2116">
        <v>3593</v>
      </c>
      <c r="B2116" s="3" t="s">
        <v>3592</v>
      </c>
      <c r="C2116" s="3" t="s">
        <v>7703</v>
      </c>
      <c r="D2116" s="6">
        <v>3000</v>
      </c>
      <c r="E2116" s="6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>
        <f>ROUND(E2116/D2116*100,0)</f>
        <v>111</v>
      </c>
      <c r="P2116" s="8">
        <f>IFERROR(ROUND(E2116/L2116,2),"No donations")</f>
        <v>77.19</v>
      </c>
      <c r="Q2116" s="10" t="s">
        <v>8315</v>
      </c>
      <c r="R2116" t="s">
        <v>8316</v>
      </c>
      <c r="S2116" s="14">
        <f>(((J2116/60)/60)/24)+DATE(1970,1,1)</f>
        <v>41974.898599537039</v>
      </c>
      <c r="T2116" s="14">
        <f>(((I2116/60)/60)/24)+DATE(1970,1,1)</f>
        <v>42009.851388888885</v>
      </c>
      <c r="U2116">
        <f xml:space="preserve"> YEAR(S2116)</f>
        <v>2014</v>
      </c>
    </row>
    <row r="2117" spans="1:21" ht="48" x14ac:dyDescent="0.2">
      <c r="A2117">
        <v>3604</v>
      </c>
      <c r="B2117" s="3" t="s">
        <v>3603</v>
      </c>
      <c r="C2117" s="3" t="s">
        <v>7714</v>
      </c>
      <c r="D2117" s="6">
        <v>3000</v>
      </c>
      <c r="E2117" s="6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>
        <f>ROUND(E2117/D2117*100,0)</f>
        <v>113</v>
      </c>
      <c r="P2117" s="8">
        <f>IFERROR(ROUND(E2117/L2117,2),"No donations")</f>
        <v>49.06</v>
      </c>
      <c r="Q2117" s="10" t="s">
        <v>8315</v>
      </c>
      <c r="R2117" t="s">
        <v>8316</v>
      </c>
      <c r="S2117" s="14">
        <f>(((J2117/60)/60)/24)+DATE(1970,1,1)</f>
        <v>42483.015694444446</v>
      </c>
      <c r="T2117" s="14">
        <f>(((I2117/60)/60)/24)+DATE(1970,1,1)</f>
        <v>42489.290972222225</v>
      </c>
      <c r="U2117">
        <f xml:space="preserve"> YEAR(S2117)</f>
        <v>2016</v>
      </c>
    </row>
    <row r="2118" spans="1:21" ht="48" x14ac:dyDescent="0.2">
      <c r="A2118">
        <v>3606</v>
      </c>
      <c r="B2118" s="3" t="s">
        <v>3605</v>
      </c>
      <c r="C2118" s="3" t="s">
        <v>7716</v>
      </c>
      <c r="D2118" s="6">
        <v>3000</v>
      </c>
      <c r="E2118" s="6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>ROUND(E2118/D2118*100,0)</f>
        <v>130</v>
      </c>
      <c r="P2118" s="8">
        <f>IFERROR(ROUND(E2118/L2118,2),"No donations")</f>
        <v>61.06</v>
      </c>
      <c r="Q2118" s="10" t="s">
        <v>8315</v>
      </c>
      <c r="R2118" t="s">
        <v>8316</v>
      </c>
      <c r="S2118" s="14">
        <f>(((J2118/60)/60)/24)+DATE(1970,1,1)</f>
        <v>42566.604826388888</v>
      </c>
      <c r="T2118" s="14">
        <f>(((I2118/60)/60)/24)+DATE(1970,1,1)</f>
        <v>42596.604826388888</v>
      </c>
      <c r="U2118">
        <f xml:space="preserve"> YEAR(S2118)</f>
        <v>2016</v>
      </c>
    </row>
    <row r="2119" spans="1:21" ht="48" x14ac:dyDescent="0.2">
      <c r="A2119">
        <v>3621</v>
      </c>
      <c r="B2119" s="3" t="s">
        <v>3619</v>
      </c>
      <c r="C2119" s="3" t="s">
        <v>7731</v>
      </c>
      <c r="D2119" s="6">
        <v>3000</v>
      </c>
      <c r="E2119" s="6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>
        <f>ROUND(E2119/D2119*100,0)</f>
        <v>110</v>
      </c>
      <c r="P2119" s="8">
        <f>IFERROR(ROUND(E2119/L2119,2),"No donations")</f>
        <v>47.03</v>
      </c>
      <c r="Q2119" s="10" t="s">
        <v>8315</v>
      </c>
      <c r="R2119" t="s">
        <v>8316</v>
      </c>
      <c r="S2119" s="14">
        <f>(((J2119/60)/60)/24)+DATE(1970,1,1)</f>
        <v>42619.935694444444</v>
      </c>
      <c r="T2119" s="14">
        <f>(((I2119/60)/60)/24)+DATE(1970,1,1)</f>
        <v>42643.875</v>
      </c>
      <c r="U2119">
        <f xml:space="preserve"> YEAR(S2119)</f>
        <v>2016</v>
      </c>
    </row>
    <row r="2120" spans="1:21" ht="80" x14ac:dyDescent="0.2">
      <c r="A2120">
        <v>3624</v>
      </c>
      <c r="B2120" s="3" t="s">
        <v>3622</v>
      </c>
      <c r="C2120" s="3" t="s">
        <v>7734</v>
      </c>
      <c r="D2120" s="6">
        <v>3000</v>
      </c>
      <c r="E2120" s="6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>
        <f>ROUND(E2120/D2120*100,0)</f>
        <v>105</v>
      </c>
      <c r="P2120" s="8">
        <f>IFERROR(ROUND(E2120/L2120,2),"No donations")</f>
        <v>80.72</v>
      </c>
      <c r="Q2120" s="10" t="s">
        <v>8315</v>
      </c>
      <c r="R2120" t="s">
        <v>8316</v>
      </c>
      <c r="S2120" s="14">
        <f>(((J2120/60)/60)/24)+DATE(1970,1,1)</f>
        <v>42545.774189814809</v>
      </c>
      <c r="T2120" s="14">
        <f>(((I2120/60)/60)/24)+DATE(1970,1,1)</f>
        <v>42605.774189814809</v>
      </c>
      <c r="U2120">
        <f xml:space="preserve"> YEAR(S2120)</f>
        <v>2016</v>
      </c>
    </row>
    <row r="2121" spans="1:21" ht="48" x14ac:dyDescent="0.2">
      <c r="A2121">
        <v>3625</v>
      </c>
      <c r="B2121" s="3" t="s">
        <v>3623</v>
      </c>
      <c r="C2121" s="3" t="s">
        <v>7735</v>
      </c>
      <c r="D2121" s="6">
        <v>3000</v>
      </c>
      <c r="E2121" s="6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>
        <f>ROUND(E2121/D2121*100,0)</f>
        <v>103</v>
      </c>
      <c r="P2121" s="8">
        <f>IFERROR(ROUND(E2121/L2121,2),"No donations")</f>
        <v>39.49</v>
      </c>
      <c r="Q2121" s="10" t="s">
        <v>8315</v>
      </c>
      <c r="R2121" t="s">
        <v>8316</v>
      </c>
      <c r="S2121" s="14">
        <f>(((J2121/60)/60)/24)+DATE(1970,1,1)</f>
        <v>42157.652511574073</v>
      </c>
      <c r="T2121" s="14">
        <f>(((I2121/60)/60)/24)+DATE(1970,1,1)</f>
        <v>42187.652511574073</v>
      </c>
      <c r="U2121">
        <f xml:space="preserve"> YEAR(S2121)</f>
        <v>2015</v>
      </c>
    </row>
    <row r="2122" spans="1:21" ht="48" x14ac:dyDescent="0.2">
      <c r="A2122">
        <v>3659</v>
      </c>
      <c r="B2122" s="3" t="s">
        <v>3656</v>
      </c>
      <c r="C2122" s="3" t="s">
        <v>7769</v>
      </c>
      <c r="D2122" s="6">
        <v>3000</v>
      </c>
      <c r="E2122" s="6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>
        <f>ROUND(E2122/D2122*100,0)</f>
        <v>102</v>
      </c>
      <c r="P2122" s="8">
        <f>IFERROR(ROUND(E2122/L2122,2),"No donations")</f>
        <v>235.46</v>
      </c>
      <c r="Q2122" s="10" t="s">
        <v>8315</v>
      </c>
      <c r="R2122" t="s">
        <v>8316</v>
      </c>
      <c r="S2122" s="14">
        <f>(((J2122/60)/60)/24)+DATE(1970,1,1)</f>
        <v>42055.277199074073</v>
      </c>
      <c r="T2122" s="14">
        <f>(((I2122/60)/60)/24)+DATE(1970,1,1)</f>
        <v>42082.610416666663</v>
      </c>
      <c r="U2122">
        <f xml:space="preserve"> YEAR(S2122)</f>
        <v>2015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8">
        <f>IFERROR(ROUND(E2123/L2123,2),"No donations")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 xml:space="preserve"> 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8">
        <f>IFERROR(ROUND(E2124/L2124,2),"No donations")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 xml:space="preserve"> 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8">
        <f>IFERROR(ROUND(E2125/L2125,2),"No donations")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 xml:space="preserve"> 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8">
        <f>IFERROR(ROUND(E2126/L2126,2),"No donations")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 xml:space="preserve"> 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8">
        <f>IFERROR(ROUND(E2127/L2127,2),"No donations")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 xml:space="preserve"> 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8">
        <f>IFERROR(ROUND(E2128/L2128,2),"No donations")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 xml:space="preserve"> 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8">
        <f>IFERROR(ROUND(E2129/L2129,2),"No donations")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 xml:space="preserve"> 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8">
        <f>IFERROR(ROUND(E2130/L2130,2),"No donations")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 xml:space="preserve"> 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8">
        <f>IFERROR(ROUND(E2131/L2131,2),"No donations")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 xml:space="preserve"> 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8">
        <f>IFERROR(ROUND(E2132/L2132,2),"No donations")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 xml:space="preserve"> 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8">
        <f>IFERROR(ROUND(E2133/L2133,2),"No donations")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 xml:space="preserve"> 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8">
        <f>IFERROR(ROUND(E2134/L2134,2),"No donations")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 xml:space="preserve"> 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8">
        <f>IFERROR(ROUND(E2135/L2135,2),"No donations")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 xml:space="preserve"> 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8">
        <f>IFERROR(ROUND(E2136/L2136,2),"No donations")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 xml:space="preserve"> 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8">
        <f>IFERROR(ROUND(E2137/L2137,2),"No donations")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 xml:space="preserve"> 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8">
        <f>IFERROR(ROUND(E2138/L2138,2),"No donations")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 xml:space="preserve"> 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8">
        <f>IFERROR(ROUND(E2139/L2139,2),"No donations")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 xml:space="preserve"> 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8">
        <f>IFERROR(ROUND(E2140/L2140,2),"No donations")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 xml:space="preserve"> 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8">
        <f>IFERROR(ROUND(E2141/L2141,2),"No donations")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 xml:space="preserve"> 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8">
        <f>IFERROR(ROUND(E2142/L2142,2),"No donations")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 xml:space="preserve"> 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8" t="str">
        <f>IFERROR(ROUND(E2143/L2143,2),"No donations")</f>
        <v>No donations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 xml:space="preserve"> 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8">
        <f>IFERROR(ROUND(E2144/L2144,2),"No donations")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 xml:space="preserve"> 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8">
        <f>IFERROR(ROUND(E2145/L2145,2),"No donations")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 xml:space="preserve"> 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8">
        <f>IFERROR(ROUND(E2146/L2146,2),"No donations")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 xml:space="preserve"> 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8">
        <f>IFERROR(ROUND(E2147/L2147,2),"No donations")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 xml:space="preserve"> 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8">
        <f>IFERROR(ROUND(E2148/L2148,2),"No donations")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 xml:space="preserve"> 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8">
        <f>IFERROR(ROUND(E2149/L2149,2),"No donations")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 xml:space="preserve"> 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8">
        <f>IFERROR(ROUND(E2150/L2150,2),"No donations")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 xml:space="preserve"> 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8" t="str">
        <f>IFERROR(ROUND(E2151/L2151,2),"No donations")</f>
        <v>No donations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 xml:space="preserve"> 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8">
        <f>IFERROR(ROUND(E2152/L2152,2),"No donations")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 xml:space="preserve"> 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8">
        <f>IFERROR(ROUND(E2153/L2153,2),"No donations")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 xml:space="preserve"> 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8">
        <f>IFERROR(ROUND(E2154/L2154,2),"No donations")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 xml:space="preserve"> 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8">
        <f>IFERROR(ROUND(E2155/L2155,2),"No donations")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 xml:space="preserve"> 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8">
        <f>IFERROR(ROUND(E2156/L2156,2),"No donations")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 xml:space="preserve"> 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8">
        <f>IFERROR(ROUND(E2157/L2157,2),"No donations")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 xml:space="preserve"> 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8">
        <f>IFERROR(ROUND(E2158/L2158,2),"No donations")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 xml:space="preserve"> 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8">
        <f>IFERROR(ROUND(E2159/L2159,2),"No donations")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 xml:space="preserve"> 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8">
        <f>IFERROR(ROUND(E2160/L2160,2),"No donations")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 xml:space="preserve"> 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8">
        <f>IFERROR(ROUND(E2161/L2161,2),"No donations")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 xml:space="preserve"> 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8">
        <f>IFERROR(ROUND(E2162/L2162,2),"No donations")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 xml:space="preserve"> YEAR(S2162)</f>
        <v>2012</v>
      </c>
    </row>
    <row r="2163" spans="1:21" ht="48" x14ac:dyDescent="0.2">
      <c r="A2163">
        <v>3661</v>
      </c>
      <c r="B2163" s="3" t="s">
        <v>3658</v>
      </c>
      <c r="C2163" s="3" t="s">
        <v>7771</v>
      </c>
      <c r="D2163" s="6">
        <v>3000</v>
      </c>
      <c r="E2163" s="6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>
        <f>ROUND(E2163/D2163*100,0)</f>
        <v>111</v>
      </c>
      <c r="P2163" s="8">
        <f>IFERROR(ROUND(E2163/L2163,2),"No donations")</f>
        <v>92.5</v>
      </c>
      <c r="Q2163" s="10" t="s">
        <v>8315</v>
      </c>
      <c r="R2163" t="s">
        <v>8316</v>
      </c>
      <c r="S2163" s="14">
        <f>(((J2163/60)/60)/24)+DATE(1970,1,1)</f>
        <v>42447.896666666667</v>
      </c>
      <c r="T2163" s="14">
        <f>(((I2163/60)/60)/24)+DATE(1970,1,1)</f>
        <v>42470.166666666672</v>
      </c>
      <c r="U2163">
        <f xml:space="preserve"> YEAR(S2163)</f>
        <v>2016</v>
      </c>
    </row>
    <row r="2164" spans="1:21" ht="48" x14ac:dyDescent="0.2">
      <c r="A2164">
        <v>3667</v>
      </c>
      <c r="B2164" s="3" t="s">
        <v>3664</v>
      </c>
      <c r="C2164" s="3" t="s">
        <v>7777</v>
      </c>
      <c r="D2164" s="6">
        <v>3000</v>
      </c>
      <c r="E2164" s="6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>ROUND(E2164/D2164*100,0)</f>
        <v>103</v>
      </c>
      <c r="P2164" s="8">
        <f>IFERROR(ROUND(E2164/L2164,2),"No donations")</f>
        <v>53.36</v>
      </c>
      <c r="Q2164" s="10" t="s">
        <v>8315</v>
      </c>
      <c r="R2164" t="s">
        <v>8316</v>
      </c>
      <c r="S2164" s="14">
        <f>(((J2164/60)/60)/24)+DATE(1970,1,1)</f>
        <v>42173.970127314817</v>
      </c>
      <c r="T2164" s="14">
        <f>(((I2164/60)/60)/24)+DATE(1970,1,1)</f>
        <v>42203.970127314817</v>
      </c>
      <c r="U2164">
        <f xml:space="preserve"> YEAR(S2164)</f>
        <v>2015</v>
      </c>
    </row>
    <row r="2165" spans="1:21" ht="48" x14ac:dyDescent="0.2">
      <c r="A2165">
        <v>3672</v>
      </c>
      <c r="B2165" s="3" t="s">
        <v>3669</v>
      </c>
      <c r="C2165" s="3" t="s">
        <v>7782</v>
      </c>
      <c r="D2165" s="6">
        <v>3000</v>
      </c>
      <c r="E2165" s="6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>ROUND(E2165/D2165*100,0)</f>
        <v>102</v>
      </c>
      <c r="P2165" s="8">
        <f>IFERROR(ROUND(E2165/L2165,2),"No donations")</f>
        <v>53.44</v>
      </c>
      <c r="Q2165" s="10" t="s">
        <v>8315</v>
      </c>
      <c r="R2165" t="s">
        <v>8316</v>
      </c>
      <c r="S2165" s="14">
        <f>(((J2165/60)/60)/24)+DATE(1970,1,1)</f>
        <v>41878.946574074071</v>
      </c>
      <c r="T2165" s="14">
        <f>(((I2165/60)/60)/24)+DATE(1970,1,1)</f>
        <v>41908.946574074071</v>
      </c>
      <c r="U2165">
        <f xml:space="preserve"> YEAR(S2165)</f>
        <v>2014</v>
      </c>
    </row>
    <row r="2166" spans="1:21" ht="32" x14ac:dyDescent="0.2">
      <c r="A2166">
        <v>3680</v>
      </c>
      <c r="B2166" s="3" t="s">
        <v>3677</v>
      </c>
      <c r="C2166" s="3" t="s">
        <v>7790</v>
      </c>
      <c r="D2166" s="6">
        <v>3000</v>
      </c>
      <c r="E2166" s="6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>
        <f>ROUND(E2166/D2166*100,0)</f>
        <v>113</v>
      </c>
      <c r="P2166" s="8">
        <f>IFERROR(ROUND(E2166/L2166,2),"No donations")</f>
        <v>99.5</v>
      </c>
      <c r="Q2166" s="10" t="s">
        <v>8315</v>
      </c>
      <c r="R2166" t="s">
        <v>8316</v>
      </c>
      <c r="S2166" s="14">
        <f>(((J2166/60)/60)/24)+DATE(1970,1,1)</f>
        <v>42627.454097222217</v>
      </c>
      <c r="T2166" s="14">
        <f>(((I2166/60)/60)/24)+DATE(1970,1,1)</f>
        <v>42648.454097222217</v>
      </c>
      <c r="U2166">
        <f xml:space="preserve"> YEAR(S2166)</f>
        <v>2016</v>
      </c>
    </row>
    <row r="2167" spans="1:21" ht="48" x14ac:dyDescent="0.2">
      <c r="A2167">
        <v>3682</v>
      </c>
      <c r="B2167" s="3" t="s">
        <v>3679</v>
      </c>
      <c r="C2167" s="3" t="s">
        <v>7792</v>
      </c>
      <c r="D2167" s="6">
        <v>3000</v>
      </c>
      <c r="E2167" s="6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>
        <f>ROUND(E2167/D2167*100,0)</f>
        <v>139</v>
      </c>
      <c r="P2167" s="8">
        <f>IFERROR(ROUND(E2167/L2167,2),"No donations")</f>
        <v>62.33</v>
      </c>
      <c r="Q2167" s="10" t="s">
        <v>8315</v>
      </c>
      <c r="R2167" t="s">
        <v>8316</v>
      </c>
      <c r="S2167" s="14">
        <f>(((J2167/60)/60)/24)+DATE(1970,1,1)</f>
        <v>41772.685393518521</v>
      </c>
      <c r="T2167" s="14">
        <f>(((I2167/60)/60)/24)+DATE(1970,1,1)</f>
        <v>41806.290972222225</v>
      </c>
      <c r="U2167">
        <f xml:space="preserve"> YEAR(S2167)</f>
        <v>2014</v>
      </c>
    </row>
    <row r="2168" spans="1:21" ht="48" x14ac:dyDescent="0.2">
      <c r="A2168">
        <v>3688</v>
      </c>
      <c r="B2168" s="3" t="s">
        <v>3685</v>
      </c>
      <c r="C2168" s="3" t="s">
        <v>7798</v>
      </c>
      <c r="D2168" s="6">
        <v>3000</v>
      </c>
      <c r="E2168" s="6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>
        <f>ROUND(E2168/D2168*100,0)</f>
        <v>109</v>
      </c>
      <c r="P2168" s="8">
        <f>IFERROR(ROUND(E2168/L2168,2),"No donations")</f>
        <v>83.97</v>
      </c>
      <c r="Q2168" s="10" t="s">
        <v>8315</v>
      </c>
      <c r="R2168" t="s">
        <v>8316</v>
      </c>
      <c r="S2168" s="14">
        <f>(((J2168/60)/60)/24)+DATE(1970,1,1)</f>
        <v>41829.787083333329</v>
      </c>
      <c r="T2168" s="14">
        <f>(((I2168/60)/60)/24)+DATE(1970,1,1)</f>
        <v>41859.787083333329</v>
      </c>
      <c r="U2168">
        <f xml:space="preserve"> YEAR(S2168)</f>
        <v>2014</v>
      </c>
    </row>
    <row r="2169" spans="1:21" ht="48" x14ac:dyDescent="0.2">
      <c r="A2169">
        <v>3689</v>
      </c>
      <c r="B2169" s="3" t="s">
        <v>3686</v>
      </c>
      <c r="C2169" s="3" t="s">
        <v>7799</v>
      </c>
      <c r="D2169" s="6">
        <v>3000</v>
      </c>
      <c r="E2169" s="6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>
        <f>ROUND(E2169/D2169*100,0)</f>
        <v>118</v>
      </c>
      <c r="P2169" s="8">
        <f>IFERROR(ROUND(E2169/L2169,2),"No donations")</f>
        <v>57.26</v>
      </c>
      <c r="Q2169" s="10" t="s">
        <v>8315</v>
      </c>
      <c r="R2169" t="s">
        <v>8316</v>
      </c>
      <c r="S2169" s="14">
        <f>(((J2169/60)/60)/24)+DATE(1970,1,1)</f>
        <v>42147.826840277776</v>
      </c>
      <c r="T2169" s="14">
        <f>(((I2169/60)/60)/24)+DATE(1970,1,1)</f>
        <v>42176.934027777781</v>
      </c>
      <c r="U2169">
        <f xml:space="preserve"> YEAR(S2169)</f>
        <v>2015</v>
      </c>
    </row>
    <row r="2170" spans="1:21" ht="48" x14ac:dyDescent="0.2">
      <c r="A2170">
        <v>3702</v>
      </c>
      <c r="B2170" s="3" t="s">
        <v>3699</v>
      </c>
      <c r="C2170" s="3" t="s">
        <v>7812</v>
      </c>
      <c r="D2170" s="6">
        <v>3000</v>
      </c>
      <c r="E2170" s="6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>
        <f>ROUND(E2170/D2170*100,0)</f>
        <v>109</v>
      </c>
      <c r="P2170" s="8">
        <f>IFERROR(ROUND(E2170/L2170,2),"No donations")</f>
        <v>155.94999999999999</v>
      </c>
      <c r="Q2170" s="10" t="s">
        <v>8315</v>
      </c>
      <c r="R2170" t="s">
        <v>8316</v>
      </c>
      <c r="S2170" s="14">
        <f>(((J2170/60)/60)/24)+DATE(1970,1,1)</f>
        <v>42524.53800925926</v>
      </c>
      <c r="T2170" s="14">
        <f>(((I2170/60)/60)/24)+DATE(1970,1,1)</f>
        <v>42561.957638888889</v>
      </c>
      <c r="U2170">
        <f xml:space="preserve"> YEAR(S2170)</f>
        <v>2016</v>
      </c>
    </row>
    <row r="2171" spans="1:21" ht="64" x14ac:dyDescent="0.2">
      <c r="A2171">
        <v>3827</v>
      </c>
      <c r="B2171" s="3" t="s">
        <v>3824</v>
      </c>
      <c r="C2171" s="3" t="s">
        <v>7936</v>
      </c>
      <c r="D2171" s="6">
        <v>3000</v>
      </c>
      <c r="E2171" s="6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>
        <f>ROUND(E2171/D2171*100,0)</f>
        <v>153</v>
      </c>
      <c r="P2171" s="8">
        <f>IFERROR(ROUND(E2171/L2171,2),"No donations")</f>
        <v>70.459999999999994</v>
      </c>
      <c r="Q2171" s="10" t="s">
        <v>8315</v>
      </c>
      <c r="R2171" t="s">
        <v>8316</v>
      </c>
      <c r="S2171" s="14">
        <f>(((J2171/60)/60)/24)+DATE(1970,1,1)</f>
        <v>42034.928252314814</v>
      </c>
      <c r="T2171" s="14">
        <f>(((I2171/60)/60)/24)+DATE(1970,1,1)</f>
        <v>42090</v>
      </c>
      <c r="U2171">
        <f xml:space="preserve"> YEAR(S2171)</f>
        <v>2015</v>
      </c>
    </row>
    <row r="2172" spans="1:21" ht="48" x14ac:dyDescent="0.2">
      <c r="A2172">
        <v>3834</v>
      </c>
      <c r="B2172" s="3" t="s">
        <v>3831</v>
      </c>
      <c r="C2172" s="3" t="s">
        <v>7943</v>
      </c>
      <c r="D2172" s="6">
        <v>3000</v>
      </c>
      <c r="E2172" s="6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>
        <f>ROUND(E2172/D2172*100,0)</f>
        <v>109</v>
      </c>
      <c r="P2172" s="8">
        <f>IFERROR(ROUND(E2172/L2172,2),"No donations")</f>
        <v>57.39</v>
      </c>
      <c r="Q2172" s="10" t="s">
        <v>8315</v>
      </c>
      <c r="R2172" t="s">
        <v>8316</v>
      </c>
      <c r="S2172" s="14">
        <f>(((J2172/60)/60)/24)+DATE(1970,1,1)</f>
        <v>42143.445219907408</v>
      </c>
      <c r="T2172" s="14">
        <f>(((I2172/60)/60)/24)+DATE(1970,1,1)</f>
        <v>42173.445219907408</v>
      </c>
      <c r="U2172">
        <f xml:space="preserve"> YEAR(S2172)</f>
        <v>2015</v>
      </c>
    </row>
    <row r="2173" spans="1:21" ht="48" x14ac:dyDescent="0.2">
      <c r="A2173">
        <v>2932</v>
      </c>
      <c r="B2173" s="3" t="s">
        <v>2932</v>
      </c>
      <c r="C2173" s="3" t="s">
        <v>7042</v>
      </c>
      <c r="D2173" s="6">
        <v>3100</v>
      </c>
      <c r="E2173" s="6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>
        <f>ROUND(E2173/D2173*100,0)</f>
        <v>105</v>
      </c>
      <c r="P2173" s="8">
        <f>IFERROR(ROUND(E2173/L2173,2),"No donations")</f>
        <v>85.74</v>
      </c>
      <c r="Q2173" s="10" t="s">
        <v>8315</v>
      </c>
      <c r="R2173" t="s">
        <v>8357</v>
      </c>
      <c r="S2173" s="14">
        <f>(((J2173/60)/60)/24)+DATE(1970,1,1)</f>
        <v>42025.164780092593</v>
      </c>
      <c r="T2173" s="14">
        <f>(((I2173/60)/60)/24)+DATE(1970,1,1)</f>
        <v>42056.458333333328</v>
      </c>
      <c r="U2173">
        <f xml:space="preserve"> YEAR(S2173)</f>
        <v>2015</v>
      </c>
    </row>
    <row r="2174" spans="1:21" ht="32" x14ac:dyDescent="0.2">
      <c r="A2174">
        <v>3223</v>
      </c>
      <c r="B2174" s="3" t="s">
        <v>3223</v>
      </c>
      <c r="C2174" s="3" t="s">
        <v>7333</v>
      </c>
      <c r="D2174" s="6">
        <v>3100</v>
      </c>
      <c r="E2174" s="6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>
        <f>ROUND(E2174/D2174*100,0)</f>
        <v>110</v>
      </c>
      <c r="P2174" s="8">
        <f>IFERROR(ROUND(E2174/L2174,2),"No donations")</f>
        <v>45.88</v>
      </c>
      <c r="Q2174" s="10" t="s">
        <v>8315</v>
      </c>
      <c r="R2174" t="s">
        <v>8316</v>
      </c>
      <c r="S2174" s="14">
        <f>(((J2174/60)/60)/24)+DATE(1970,1,1)</f>
        <v>42206.835370370376</v>
      </c>
      <c r="T2174" s="14">
        <f>(((I2174/60)/60)/24)+DATE(1970,1,1)</f>
        <v>42236.835370370376</v>
      </c>
      <c r="U2174">
        <f xml:space="preserve"> YEAR(S2174)</f>
        <v>2015</v>
      </c>
    </row>
    <row r="2175" spans="1:21" ht="48" x14ac:dyDescent="0.2">
      <c r="A2175">
        <v>98</v>
      </c>
      <c r="B2175" s="3" t="s">
        <v>100</v>
      </c>
      <c r="C2175" s="3" t="s">
        <v>4209</v>
      </c>
      <c r="D2175" s="6">
        <v>3200</v>
      </c>
      <c r="E2175" s="6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>
        <f>ROUND(E2175/D2175*100,0)</f>
        <v>106</v>
      </c>
      <c r="P2175" s="8">
        <f>IFERROR(ROUND(E2175/L2175,2),"No donations")</f>
        <v>56.67</v>
      </c>
      <c r="Q2175" s="10" t="s">
        <v>8308</v>
      </c>
      <c r="R2175" t="s">
        <v>8310</v>
      </c>
      <c r="S2175" s="14">
        <f>(((J2175/60)/60)/24)+DATE(1970,1,1)</f>
        <v>41214.79483796296</v>
      </c>
      <c r="T2175" s="14">
        <f>(((I2175/60)/60)/24)+DATE(1970,1,1)</f>
        <v>41250.979166666664</v>
      </c>
      <c r="U2175">
        <f xml:space="preserve"> YEAR(S2175)</f>
        <v>2012</v>
      </c>
    </row>
    <row r="2176" spans="1:21" ht="48" x14ac:dyDescent="0.2">
      <c r="A2176">
        <v>1929</v>
      </c>
      <c r="B2176" s="3" t="s">
        <v>1930</v>
      </c>
      <c r="C2176" s="3" t="s">
        <v>6039</v>
      </c>
      <c r="D2176" s="6">
        <v>3200</v>
      </c>
      <c r="E2176" s="6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>
        <f>ROUND(E2176/D2176*100,0)</f>
        <v>100</v>
      </c>
      <c r="P2176" s="8">
        <f>IFERROR(ROUND(E2176/L2176,2),"No donations")</f>
        <v>42.8</v>
      </c>
      <c r="Q2176" s="10" t="s">
        <v>8323</v>
      </c>
      <c r="R2176" t="s">
        <v>8327</v>
      </c>
      <c r="S2176" s="14">
        <f>(((J2176/60)/60)/24)+DATE(1970,1,1)</f>
        <v>40687.021597222221</v>
      </c>
      <c r="T2176" s="14">
        <f>(((I2176/60)/60)/24)+DATE(1970,1,1)</f>
        <v>40729.021597222221</v>
      </c>
      <c r="U2176">
        <f xml:space="preserve"> YEAR(S2176)</f>
        <v>2011</v>
      </c>
    </row>
    <row r="2177" spans="1:21" ht="48" x14ac:dyDescent="0.2">
      <c r="A2177">
        <v>2476</v>
      </c>
      <c r="B2177" s="3" t="s">
        <v>2477</v>
      </c>
      <c r="C2177" s="3" t="s">
        <v>6586</v>
      </c>
      <c r="D2177" s="6">
        <v>3200</v>
      </c>
      <c r="E2177" s="6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>
        <f>ROUND(E2177/D2177*100,0)</f>
        <v>105</v>
      </c>
      <c r="P2177" s="8">
        <f>IFERROR(ROUND(E2177/L2177,2),"No donations")</f>
        <v>61.1</v>
      </c>
      <c r="Q2177" s="10" t="s">
        <v>8323</v>
      </c>
      <c r="R2177" t="s">
        <v>8327</v>
      </c>
      <c r="S2177" s="14">
        <f>(((J2177/60)/60)/24)+DATE(1970,1,1)</f>
        <v>41913.328356481477</v>
      </c>
      <c r="T2177" s="14">
        <f>(((I2177/60)/60)/24)+DATE(1970,1,1)</f>
        <v>41946.370023148149</v>
      </c>
      <c r="U2177">
        <f xml:space="preserve"> YEAR(S2177)</f>
        <v>2014</v>
      </c>
    </row>
    <row r="2178" spans="1:21" ht="48" x14ac:dyDescent="0.2">
      <c r="A2178">
        <v>2971</v>
      </c>
      <c r="B2178" s="3" t="s">
        <v>2971</v>
      </c>
      <c r="C2178" s="3" t="s">
        <v>7081</v>
      </c>
      <c r="D2178" s="6">
        <v>3200</v>
      </c>
      <c r="E2178" s="6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>
        <f>ROUND(E2178/D2178*100,0)</f>
        <v>100</v>
      </c>
      <c r="P2178" s="8">
        <f>IFERROR(ROUND(E2178/L2178,2),"No donations")</f>
        <v>74.53</v>
      </c>
      <c r="Q2178" s="10" t="s">
        <v>8315</v>
      </c>
      <c r="R2178" t="s">
        <v>8316</v>
      </c>
      <c r="S2178" s="14">
        <f>(((J2178/60)/60)/24)+DATE(1970,1,1)</f>
        <v>41852.658310185187</v>
      </c>
      <c r="T2178" s="14">
        <f>(((I2178/60)/60)/24)+DATE(1970,1,1)</f>
        <v>41882.658310185187</v>
      </c>
      <c r="U2178">
        <f xml:space="preserve"> YEAR(S2178)</f>
        <v>2014</v>
      </c>
    </row>
    <row r="2179" spans="1:21" ht="48" x14ac:dyDescent="0.2">
      <c r="A2179">
        <v>3186</v>
      </c>
      <c r="B2179" s="3" t="s">
        <v>3186</v>
      </c>
      <c r="C2179" s="3" t="s">
        <v>7296</v>
      </c>
      <c r="D2179" s="6">
        <v>3200</v>
      </c>
      <c r="E2179" s="6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>
        <f>ROUND(E2179/D2179*100,0)</f>
        <v>102</v>
      </c>
      <c r="P2179" s="8">
        <f>IFERROR(ROUND(E2179/L2179,2),"No donations")</f>
        <v>46.71</v>
      </c>
      <c r="Q2179" s="10" t="s">
        <v>8315</v>
      </c>
      <c r="R2179" t="s">
        <v>8316</v>
      </c>
      <c r="S2179" s="14">
        <f>(((J2179/60)/60)/24)+DATE(1970,1,1)</f>
        <v>41868.924050925925</v>
      </c>
      <c r="T2179" s="14">
        <f>(((I2179/60)/60)/24)+DATE(1970,1,1)</f>
        <v>41898.875</v>
      </c>
      <c r="U2179">
        <f xml:space="preserve"> YEAR(S2179)</f>
        <v>2014</v>
      </c>
    </row>
    <row r="2180" spans="1:21" ht="48" x14ac:dyDescent="0.2">
      <c r="A2180">
        <v>3560</v>
      </c>
      <c r="B2180" s="3" t="s">
        <v>3559</v>
      </c>
      <c r="C2180" s="3" t="s">
        <v>7670</v>
      </c>
      <c r="D2180" s="6">
        <v>3200</v>
      </c>
      <c r="E2180" s="6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>
        <f>ROUND(E2180/D2180*100,0)</f>
        <v>108</v>
      </c>
      <c r="P2180" s="8">
        <f>IFERROR(ROUND(E2180/L2180,2),"No donations")</f>
        <v>46.89</v>
      </c>
      <c r="Q2180" s="10" t="s">
        <v>8315</v>
      </c>
      <c r="R2180" t="s">
        <v>8316</v>
      </c>
      <c r="S2180" s="14">
        <f>(((J2180/60)/60)/24)+DATE(1970,1,1)</f>
        <v>42115.889652777783</v>
      </c>
      <c r="T2180" s="14">
        <f>(((I2180/60)/60)/24)+DATE(1970,1,1)</f>
        <v>42151.114583333328</v>
      </c>
      <c r="U2180">
        <f xml:space="preserve"> YEAR(S2180)</f>
        <v>2015</v>
      </c>
    </row>
    <row r="2181" spans="1:21" ht="48" x14ac:dyDescent="0.2">
      <c r="A2181">
        <v>119</v>
      </c>
      <c r="B2181" s="3" t="s">
        <v>121</v>
      </c>
      <c r="C2181" s="3" t="s">
        <v>4230</v>
      </c>
      <c r="D2181" s="6">
        <v>3250</v>
      </c>
      <c r="E2181" s="6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>
        <f>ROUND(E2181/D2181*100,0)</f>
        <v>105</v>
      </c>
      <c r="P2181" s="8">
        <f>IFERROR(ROUND(E2181/L2181,2),"No donations")</f>
        <v>91.84</v>
      </c>
      <c r="Q2181" s="10" t="s">
        <v>8308</v>
      </c>
      <c r="R2181" t="s">
        <v>8310</v>
      </c>
      <c r="S2181" s="14">
        <f>(((J2181/60)/60)/24)+DATE(1970,1,1)</f>
        <v>40739.069282407407</v>
      </c>
      <c r="T2181" s="14">
        <f>(((I2181/60)/60)/24)+DATE(1970,1,1)</f>
        <v>40768.958333333336</v>
      </c>
      <c r="U2181">
        <f xml:space="preserve"> YEAR(S2181)</f>
        <v>2011</v>
      </c>
    </row>
    <row r="2182" spans="1:21" ht="48" x14ac:dyDescent="0.2">
      <c r="A2182">
        <v>536</v>
      </c>
      <c r="B2182" s="3" t="s">
        <v>537</v>
      </c>
      <c r="C2182" s="3" t="s">
        <v>4646</v>
      </c>
      <c r="D2182" s="6">
        <v>3300</v>
      </c>
      <c r="E2182" s="6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>
        <f>ROUND(E2182/D2182*100,0)</f>
        <v>118</v>
      </c>
      <c r="P2182" s="8">
        <f>IFERROR(ROUND(E2182/L2182,2),"No donations")</f>
        <v>100.06</v>
      </c>
      <c r="Q2182" s="10" t="s">
        <v>8315</v>
      </c>
      <c r="R2182" t="s">
        <v>8316</v>
      </c>
      <c r="S2182" s="14">
        <f>(((J2182/60)/60)/24)+DATE(1970,1,1)</f>
        <v>42179.344988425932</v>
      </c>
      <c r="T2182" s="14">
        <f>(((I2182/60)/60)/24)+DATE(1970,1,1)</f>
        <v>42219.75</v>
      </c>
      <c r="U2182">
        <f xml:space="preserve"> YEAR(S2182)</f>
        <v>2015</v>
      </c>
    </row>
    <row r="2183" spans="1:21" ht="48" x14ac:dyDescent="0.2">
      <c r="A2183">
        <v>1260</v>
      </c>
      <c r="B2183" s="3" t="s">
        <v>1261</v>
      </c>
      <c r="C2183" s="3" t="s">
        <v>5370</v>
      </c>
      <c r="D2183" s="6">
        <v>3300</v>
      </c>
      <c r="E2183" s="6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>
        <f>ROUND(E2183/D2183*100,0)</f>
        <v>114</v>
      </c>
      <c r="P2183" s="8">
        <f>IFERROR(ROUND(E2183/L2183,2),"No donations")</f>
        <v>50.69</v>
      </c>
      <c r="Q2183" s="10" t="s">
        <v>8323</v>
      </c>
      <c r="R2183" t="s">
        <v>8324</v>
      </c>
      <c r="S2183" s="14">
        <f>(((J2183/60)/60)/24)+DATE(1970,1,1)</f>
        <v>41666.842824074076</v>
      </c>
      <c r="T2183" s="14">
        <f>(((I2183/60)/60)/24)+DATE(1970,1,1)</f>
        <v>41696.842824074076</v>
      </c>
      <c r="U2183">
        <f xml:space="preserve"> YEAR(S2183)</f>
        <v>2014</v>
      </c>
    </row>
    <row r="2184" spans="1:21" ht="32" x14ac:dyDescent="0.2">
      <c r="A2184">
        <v>2262</v>
      </c>
      <c r="B2184" s="3" t="s">
        <v>2263</v>
      </c>
      <c r="C2184" s="3" t="s">
        <v>6372</v>
      </c>
      <c r="D2184" s="6">
        <v>3300</v>
      </c>
      <c r="E2184" s="6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>
        <f>ROUND(E2184/D2184*100,0)</f>
        <v>154</v>
      </c>
      <c r="P2184" s="8">
        <f>IFERROR(ROUND(E2184/L2184,2),"No donations")</f>
        <v>28.1</v>
      </c>
      <c r="Q2184" s="10" t="s">
        <v>8331</v>
      </c>
      <c r="R2184" t="s">
        <v>8349</v>
      </c>
      <c r="S2184" s="14">
        <f>(((J2184/60)/60)/24)+DATE(1970,1,1)</f>
        <v>41926.585162037038</v>
      </c>
      <c r="T2184" s="14">
        <f>(((I2184/60)/60)/24)+DATE(1970,1,1)</f>
        <v>41961</v>
      </c>
      <c r="U2184">
        <f xml:space="preserve"> YEAR(S2184)</f>
        <v>2014</v>
      </c>
    </row>
    <row r="2185" spans="1:21" ht="48" x14ac:dyDescent="0.2">
      <c r="A2185">
        <v>3261</v>
      </c>
      <c r="B2185" s="3" t="s">
        <v>3261</v>
      </c>
      <c r="C2185" s="3" t="s">
        <v>7371</v>
      </c>
      <c r="D2185" s="6">
        <v>3300</v>
      </c>
      <c r="E2185" s="6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>
        <f>ROUND(E2185/D2185*100,0)</f>
        <v>100</v>
      </c>
      <c r="P2185" s="8">
        <f>IFERROR(ROUND(E2185/L2185,2),"No donations")</f>
        <v>67.650000000000006</v>
      </c>
      <c r="Q2185" s="10" t="s">
        <v>8315</v>
      </c>
      <c r="R2185" t="s">
        <v>8316</v>
      </c>
      <c r="S2185" s="14">
        <f>(((J2185/60)/60)/24)+DATE(1970,1,1)</f>
        <v>42171.725416666668</v>
      </c>
      <c r="T2185" s="14">
        <f>(((I2185/60)/60)/24)+DATE(1970,1,1)</f>
        <v>42201.725416666668</v>
      </c>
      <c r="U2185">
        <f xml:space="preserve"> YEAR(S2185)</f>
        <v>2015</v>
      </c>
    </row>
    <row r="2186" spans="1:21" ht="48" x14ac:dyDescent="0.2">
      <c r="A2186">
        <v>3322</v>
      </c>
      <c r="B2186" s="3" t="s">
        <v>3322</v>
      </c>
      <c r="C2186" s="3" t="s">
        <v>7432</v>
      </c>
      <c r="D2186" s="6">
        <v>3300</v>
      </c>
      <c r="E2186" s="6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>
        <f>ROUND(E2186/D2186*100,0)</f>
        <v>102</v>
      </c>
      <c r="P2186" s="8">
        <f>IFERROR(ROUND(E2186/L2186,2),"No donations")</f>
        <v>145.65</v>
      </c>
      <c r="Q2186" s="10" t="s">
        <v>8315</v>
      </c>
      <c r="R2186" t="s">
        <v>8316</v>
      </c>
      <c r="S2186" s="14">
        <f>(((J2186/60)/60)/24)+DATE(1970,1,1)</f>
        <v>42521.010370370372</v>
      </c>
      <c r="T2186" s="14">
        <f>(((I2186/60)/60)/24)+DATE(1970,1,1)</f>
        <v>42543.163194444445</v>
      </c>
      <c r="U2186">
        <f xml:space="preserve"> YEAR(S2186)</f>
        <v>2016</v>
      </c>
    </row>
    <row r="2187" spans="1:21" ht="48" x14ac:dyDescent="0.2">
      <c r="A2187">
        <v>3526</v>
      </c>
      <c r="B2187" s="3" t="s">
        <v>3525</v>
      </c>
      <c r="C2187" s="3" t="s">
        <v>7636</v>
      </c>
      <c r="D2187" s="6">
        <v>3300</v>
      </c>
      <c r="E2187" s="6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>
        <f>ROUND(E2187/D2187*100,0)</f>
        <v>102</v>
      </c>
      <c r="P2187" s="8">
        <f>IFERROR(ROUND(E2187/L2187,2),"No donations")</f>
        <v>99</v>
      </c>
      <c r="Q2187" s="10" t="s">
        <v>8315</v>
      </c>
      <c r="R2187" t="s">
        <v>8316</v>
      </c>
      <c r="S2187" s="14">
        <f>(((J2187/60)/60)/24)+DATE(1970,1,1)</f>
        <v>42460.335312499999</v>
      </c>
      <c r="T2187" s="14">
        <f>(((I2187/60)/60)/24)+DATE(1970,1,1)</f>
        <v>42488.249305555553</v>
      </c>
      <c r="U2187">
        <f xml:space="preserve"> YEAR(S2187)</f>
        <v>2016</v>
      </c>
    </row>
    <row r="2188" spans="1:21" ht="32" x14ac:dyDescent="0.2">
      <c r="A2188">
        <v>3720</v>
      </c>
      <c r="B2188" s="3" t="s">
        <v>3717</v>
      </c>
      <c r="C2188" s="3" t="s">
        <v>7830</v>
      </c>
      <c r="D2188" s="6">
        <v>3300</v>
      </c>
      <c r="E2188" s="6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>
        <f>ROUND(E2188/D2188*100,0)</f>
        <v>105</v>
      </c>
      <c r="P2188" s="8">
        <f>IFERROR(ROUND(E2188/L2188,2),"No donations")</f>
        <v>86.23</v>
      </c>
      <c r="Q2188" s="10" t="s">
        <v>8315</v>
      </c>
      <c r="R2188" t="s">
        <v>8316</v>
      </c>
      <c r="S2188" s="14">
        <f>(((J2188/60)/60)/24)+DATE(1970,1,1)</f>
        <v>42165.993125000001</v>
      </c>
      <c r="T2188" s="14">
        <f>(((I2188/60)/60)/24)+DATE(1970,1,1)</f>
        <v>42187.993125000001</v>
      </c>
      <c r="U2188">
        <f xml:space="preserve"> YEAR(S2188)</f>
        <v>2015</v>
      </c>
    </row>
    <row r="2189" spans="1:21" ht="48" x14ac:dyDescent="0.2">
      <c r="A2189">
        <v>1882</v>
      </c>
      <c r="B2189" s="3" t="s">
        <v>1883</v>
      </c>
      <c r="C2189" s="3" t="s">
        <v>5992</v>
      </c>
      <c r="D2189" s="6">
        <v>3350</v>
      </c>
      <c r="E2189" s="6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>
        <f>ROUND(E2189/D2189*100,0)</f>
        <v>101</v>
      </c>
      <c r="P2189" s="8">
        <f>IFERROR(ROUND(E2189/L2189,2),"No donations")</f>
        <v>41.73</v>
      </c>
      <c r="Q2189" s="10" t="s">
        <v>8323</v>
      </c>
      <c r="R2189" t="s">
        <v>8327</v>
      </c>
      <c r="S2189" s="14">
        <f>(((J2189/60)/60)/24)+DATE(1970,1,1)</f>
        <v>41067.949212962965</v>
      </c>
      <c r="T2189" s="14">
        <f>(((I2189/60)/60)/24)+DATE(1970,1,1)</f>
        <v>41100.991666666669</v>
      </c>
      <c r="U2189">
        <f xml:space="preserve"> YEAR(S2189)</f>
        <v>2012</v>
      </c>
    </row>
    <row r="2190" spans="1:21" ht="48" x14ac:dyDescent="0.2">
      <c r="A2190">
        <v>3341</v>
      </c>
      <c r="B2190" s="3" t="s">
        <v>3341</v>
      </c>
      <c r="C2190" s="3" t="s">
        <v>7451</v>
      </c>
      <c r="D2190" s="6">
        <v>3350</v>
      </c>
      <c r="E2190" s="6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>
        <f>ROUND(E2190/D2190*100,0)</f>
        <v>100</v>
      </c>
      <c r="P2190" s="8">
        <f>IFERROR(ROUND(E2190/L2190,2),"No donations")</f>
        <v>119.64</v>
      </c>
      <c r="Q2190" s="10" t="s">
        <v>8315</v>
      </c>
      <c r="R2190" t="s">
        <v>8316</v>
      </c>
      <c r="S2190" s="14">
        <f>(((J2190/60)/60)/24)+DATE(1970,1,1)</f>
        <v>42510.798854166671</v>
      </c>
      <c r="T2190" s="14">
        <f>(((I2190/60)/60)/24)+DATE(1970,1,1)</f>
        <v>42533.708333333328</v>
      </c>
      <c r="U2190">
        <f xml:space="preserve"> YEAR(S2190)</f>
        <v>2016</v>
      </c>
    </row>
    <row r="2191" spans="1:21" ht="48" x14ac:dyDescent="0.2">
      <c r="A2191">
        <v>3483</v>
      </c>
      <c r="B2191" s="3" t="s">
        <v>3482</v>
      </c>
      <c r="C2191" s="3" t="s">
        <v>7593</v>
      </c>
      <c r="D2191" s="6">
        <v>3350</v>
      </c>
      <c r="E2191" s="6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>
        <f>ROUND(E2191/D2191*100,0)</f>
        <v>160</v>
      </c>
      <c r="P2191" s="8">
        <f>IFERROR(ROUND(E2191/L2191,2),"No donations")</f>
        <v>40.29</v>
      </c>
      <c r="Q2191" s="10" t="s">
        <v>8315</v>
      </c>
      <c r="R2191" t="s">
        <v>8316</v>
      </c>
      <c r="S2191" s="14">
        <f>(((J2191/60)/60)/24)+DATE(1970,1,1)</f>
        <v>41793.668761574074</v>
      </c>
      <c r="T2191" s="14">
        <f>(((I2191/60)/60)/24)+DATE(1970,1,1)</f>
        <v>41823.668761574074</v>
      </c>
      <c r="U2191">
        <f xml:space="preserve"> YEAR(S2191)</f>
        <v>2014</v>
      </c>
    </row>
    <row r="2192" spans="1:21" ht="32" x14ac:dyDescent="0.2">
      <c r="A2192">
        <v>304</v>
      </c>
      <c r="B2192" s="3" t="s">
        <v>305</v>
      </c>
      <c r="C2192" s="3" t="s">
        <v>4414</v>
      </c>
      <c r="D2192" s="6">
        <v>3400</v>
      </c>
      <c r="E2192" s="6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>
        <f>ROUND(E2192/D2192*100,0)</f>
        <v>232</v>
      </c>
      <c r="P2192" s="8">
        <f>IFERROR(ROUND(E2192/L2192,2),"No donations")</f>
        <v>106.43</v>
      </c>
      <c r="Q2192" s="10" t="s">
        <v>8308</v>
      </c>
      <c r="R2192" t="s">
        <v>8313</v>
      </c>
      <c r="S2192" s="14">
        <f>(((J2192/60)/60)/24)+DATE(1970,1,1)</f>
        <v>41114.094872685186</v>
      </c>
      <c r="T2192" s="14">
        <f>(((I2192/60)/60)/24)+DATE(1970,1,1)</f>
        <v>41153.083333333336</v>
      </c>
      <c r="U2192">
        <f xml:space="preserve"> YEAR(S2192)</f>
        <v>2012</v>
      </c>
    </row>
    <row r="2193" spans="1:21" ht="48" x14ac:dyDescent="0.2">
      <c r="A2193">
        <v>1356</v>
      </c>
      <c r="B2193" s="3" t="s">
        <v>1357</v>
      </c>
      <c r="C2193" s="3" t="s">
        <v>5466</v>
      </c>
      <c r="D2193" s="6">
        <v>3400</v>
      </c>
      <c r="E2193" s="6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>
        <f>ROUND(E2193/D2193*100,0)</f>
        <v>183</v>
      </c>
      <c r="P2193" s="8">
        <f>IFERROR(ROUND(E2193/L2193,2),"No donations")</f>
        <v>71.44</v>
      </c>
      <c r="Q2193" s="10" t="s">
        <v>8320</v>
      </c>
      <c r="R2193" t="s">
        <v>8321</v>
      </c>
      <c r="S2193" s="14">
        <f>(((J2193/60)/60)/24)+DATE(1970,1,1)</f>
        <v>41430.038888888892</v>
      </c>
      <c r="T2193" s="14">
        <f>(((I2193/60)/60)/24)+DATE(1970,1,1)</f>
        <v>41460.038888888892</v>
      </c>
      <c r="U2193">
        <f xml:space="preserve"> YEAR(S2193)</f>
        <v>2013</v>
      </c>
    </row>
    <row r="2194" spans="1:21" ht="48" x14ac:dyDescent="0.2">
      <c r="A2194">
        <v>1667</v>
      </c>
      <c r="B2194" s="3" t="s">
        <v>1668</v>
      </c>
      <c r="C2194" s="3" t="s">
        <v>5777</v>
      </c>
      <c r="D2194" s="6">
        <v>3400</v>
      </c>
      <c r="E2194" s="6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>
        <f>ROUND(E2194/D2194*100,0)</f>
        <v>127</v>
      </c>
      <c r="P2194" s="8">
        <f>IFERROR(ROUND(E2194/L2194,2),"No donations")</f>
        <v>52.6</v>
      </c>
      <c r="Q2194" s="10" t="s">
        <v>8323</v>
      </c>
      <c r="R2194" t="s">
        <v>8344</v>
      </c>
      <c r="S2194" s="14">
        <f>(((J2194/60)/60)/24)+DATE(1970,1,1)</f>
        <v>41682.0705787037</v>
      </c>
      <c r="T2194" s="14">
        <f>(((I2194/60)/60)/24)+DATE(1970,1,1)</f>
        <v>41709.290972222225</v>
      </c>
      <c r="U2194">
        <f xml:space="preserve"> YEAR(S2194)</f>
        <v>2014</v>
      </c>
    </row>
    <row r="2195" spans="1:21" ht="48" x14ac:dyDescent="0.2">
      <c r="A2195">
        <v>3015</v>
      </c>
      <c r="B2195" s="3" t="s">
        <v>3015</v>
      </c>
      <c r="C2195" s="3" t="s">
        <v>7125</v>
      </c>
      <c r="D2195" s="6">
        <v>3400</v>
      </c>
      <c r="E2195" s="6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>
        <f>ROUND(E2195/D2195*100,0)</f>
        <v>103</v>
      </c>
      <c r="P2195" s="8">
        <f>IFERROR(ROUND(E2195/L2195,2),"No donations")</f>
        <v>87.7</v>
      </c>
      <c r="Q2195" s="10" t="s">
        <v>8315</v>
      </c>
      <c r="R2195" t="s">
        <v>8355</v>
      </c>
      <c r="S2195" s="14">
        <f>(((J2195/60)/60)/24)+DATE(1970,1,1)</f>
        <v>41785.72729166667</v>
      </c>
      <c r="T2195" s="14">
        <f>(((I2195/60)/60)/24)+DATE(1970,1,1)</f>
        <v>41801.166666666664</v>
      </c>
      <c r="U2195">
        <f xml:space="preserve"> YEAR(S2195)</f>
        <v>2014</v>
      </c>
    </row>
    <row r="2196" spans="1:21" ht="48" x14ac:dyDescent="0.2">
      <c r="A2196">
        <v>3585</v>
      </c>
      <c r="B2196" s="3" t="s">
        <v>3584</v>
      </c>
      <c r="C2196" s="3" t="s">
        <v>7695</v>
      </c>
      <c r="D2196" s="6">
        <v>3400</v>
      </c>
      <c r="E2196" s="6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>
        <f>ROUND(E2196/D2196*100,0)</f>
        <v>119</v>
      </c>
      <c r="P2196" s="8">
        <f>IFERROR(ROUND(E2196/L2196,2),"No donations")</f>
        <v>176.09</v>
      </c>
      <c r="Q2196" s="10" t="s">
        <v>8315</v>
      </c>
      <c r="R2196" t="s">
        <v>8316</v>
      </c>
      <c r="S2196" s="14">
        <f>(((J2196/60)/60)/24)+DATE(1970,1,1)</f>
        <v>41964.716319444444</v>
      </c>
      <c r="T2196" s="14">
        <f>(((I2196/60)/60)/24)+DATE(1970,1,1)</f>
        <v>41994.716319444444</v>
      </c>
      <c r="U2196">
        <f xml:space="preserve"> YEAR(S2196)</f>
        <v>2014</v>
      </c>
    </row>
    <row r="2197" spans="1:21" ht="48" x14ac:dyDescent="0.2">
      <c r="A2197">
        <v>530</v>
      </c>
      <c r="B2197" s="3" t="s">
        <v>531</v>
      </c>
      <c r="C2197" s="3" t="s">
        <v>4640</v>
      </c>
      <c r="D2197" s="6">
        <v>3405</v>
      </c>
      <c r="E2197" s="6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>
        <f>ROUND(E2197/D2197*100,0)</f>
        <v>108</v>
      </c>
      <c r="P2197" s="8">
        <f>IFERROR(ROUND(E2197/L2197,2),"No donations")</f>
        <v>126.55</v>
      </c>
      <c r="Q2197" s="10" t="s">
        <v>8315</v>
      </c>
      <c r="R2197" t="s">
        <v>8316</v>
      </c>
      <c r="S2197" s="14">
        <f>(((J2197/60)/60)/24)+DATE(1970,1,1)</f>
        <v>42157.591064814813</v>
      </c>
      <c r="T2197" s="14">
        <f>(((I2197/60)/60)/24)+DATE(1970,1,1)</f>
        <v>42179.083333333328</v>
      </c>
      <c r="U2197">
        <f xml:space="preserve"> YEAR(S2197)</f>
        <v>2015</v>
      </c>
    </row>
    <row r="2198" spans="1:21" ht="16" x14ac:dyDescent="0.2">
      <c r="A2198">
        <v>8</v>
      </c>
      <c r="B2198" s="3" t="s">
        <v>10</v>
      </c>
      <c r="C2198" s="3" t="s">
        <v>4119</v>
      </c>
      <c r="D2198" s="6">
        <v>3500</v>
      </c>
      <c r="E2198" s="6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>
        <f>ROUND(E2198/D2198*100,0)</f>
        <v>100</v>
      </c>
      <c r="P2198" s="8">
        <f>IFERROR(ROUND(E2198/L2198,2),"No donations")</f>
        <v>291.79000000000002</v>
      </c>
      <c r="Q2198" s="10" t="s">
        <v>8308</v>
      </c>
      <c r="R2198" t="s">
        <v>8309</v>
      </c>
      <c r="S2198" s="14">
        <f>(((J2198/60)/60)/24)+DATE(1970,1,1)</f>
        <v>42468.94458333333</v>
      </c>
      <c r="T2198" s="14">
        <f>(((I2198/60)/60)/24)+DATE(1970,1,1)</f>
        <v>42475.875</v>
      </c>
      <c r="U2198">
        <f xml:space="preserve"> YEAR(S2198)</f>
        <v>2016</v>
      </c>
    </row>
    <row r="2199" spans="1:21" ht="32" x14ac:dyDescent="0.2">
      <c r="A2199">
        <v>13</v>
      </c>
      <c r="B2199" s="3" t="s">
        <v>15</v>
      </c>
      <c r="C2199" s="3" t="s">
        <v>4124</v>
      </c>
      <c r="D2199" s="6">
        <v>3500</v>
      </c>
      <c r="E2199" s="6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>
        <f>ROUND(E2199/D2199*100,0)</f>
        <v>160</v>
      </c>
      <c r="P2199" s="8">
        <f>IFERROR(ROUND(E2199/L2199,2),"No donations")</f>
        <v>109.78</v>
      </c>
      <c r="Q2199" s="10" t="s">
        <v>8308</v>
      </c>
      <c r="R2199" t="s">
        <v>8309</v>
      </c>
      <c r="S2199" s="14">
        <f>(((J2199/60)/60)/24)+DATE(1970,1,1)</f>
        <v>42508.677187499998</v>
      </c>
      <c r="T2199" s="14">
        <f>(((I2199/60)/60)/24)+DATE(1970,1,1)</f>
        <v>42544.852083333331</v>
      </c>
      <c r="U2199">
        <f xml:space="preserve"> YEAR(S2199)</f>
        <v>2016</v>
      </c>
    </row>
    <row r="2200" spans="1:21" ht="48" x14ac:dyDescent="0.2">
      <c r="A2200">
        <v>75</v>
      </c>
      <c r="B2200" s="3" t="s">
        <v>77</v>
      </c>
      <c r="C2200" s="3" t="s">
        <v>4186</v>
      </c>
      <c r="D2200" s="6">
        <v>3500</v>
      </c>
      <c r="E2200" s="6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>
        <f>ROUND(E2200/D2200*100,0)</f>
        <v>115</v>
      </c>
      <c r="P2200" s="8">
        <f>IFERROR(ROUND(E2200/L2200,2),"No donations")</f>
        <v>85.96</v>
      </c>
      <c r="Q2200" s="10" t="s">
        <v>8308</v>
      </c>
      <c r="R2200" t="s">
        <v>8310</v>
      </c>
      <c r="S2200" s="14">
        <f>(((J2200/60)/60)/24)+DATE(1970,1,1)</f>
        <v>41357.209166666667</v>
      </c>
      <c r="T2200" s="14">
        <f>(((I2200/60)/60)/24)+DATE(1970,1,1)</f>
        <v>41387.209166666667</v>
      </c>
      <c r="U2200">
        <f xml:space="preserve"> YEAR(S2200)</f>
        <v>2013</v>
      </c>
    </row>
    <row r="2201" spans="1:21" ht="48" x14ac:dyDescent="0.2">
      <c r="A2201">
        <v>88</v>
      </c>
      <c r="B2201" s="3" t="s">
        <v>90</v>
      </c>
      <c r="C2201" s="3" t="s">
        <v>4199</v>
      </c>
      <c r="D2201" s="6">
        <v>3500</v>
      </c>
      <c r="E2201" s="6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>
        <f>ROUND(E2201/D2201*100,0)</f>
        <v>103</v>
      </c>
      <c r="P2201" s="8">
        <f>IFERROR(ROUND(E2201/L2201,2),"No donations")</f>
        <v>60</v>
      </c>
      <c r="Q2201" s="10" t="s">
        <v>8308</v>
      </c>
      <c r="R2201" t="s">
        <v>8310</v>
      </c>
      <c r="S2201" s="14">
        <f>(((J2201/60)/60)/24)+DATE(1970,1,1)</f>
        <v>41786.65892361111</v>
      </c>
      <c r="T2201" s="14">
        <f>(((I2201/60)/60)/24)+DATE(1970,1,1)</f>
        <v>41812.65892361111</v>
      </c>
      <c r="U2201">
        <f xml:space="preserve"> YEAR(S2201)</f>
        <v>2014</v>
      </c>
    </row>
    <row r="2202" spans="1:21" ht="48" x14ac:dyDescent="0.2">
      <c r="A2202">
        <v>101</v>
      </c>
      <c r="B2202" s="3" t="s">
        <v>103</v>
      </c>
      <c r="C2202" s="3" t="s">
        <v>4212</v>
      </c>
      <c r="D2202" s="6">
        <v>3500</v>
      </c>
      <c r="E2202" s="6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>
        <f>ROUND(E2202/D2202*100,0)</f>
        <v>100</v>
      </c>
      <c r="P2202" s="8">
        <f>IFERROR(ROUND(E2202/L2202,2),"No donations")</f>
        <v>100</v>
      </c>
      <c r="Q2202" s="10" t="s">
        <v>8308</v>
      </c>
      <c r="R2202" t="s">
        <v>8310</v>
      </c>
      <c r="S2202" s="14">
        <f>(((J2202/60)/60)/24)+DATE(1970,1,1)</f>
        <v>41274.776736111111</v>
      </c>
      <c r="T2202" s="14">
        <f>(((I2202/60)/60)/24)+DATE(1970,1,1)</f>
        <v>41298.776736111111</v>
      </c>
      <c r="U2202">
        <f xml:space="preserve"> YEAR(S2202)</f>
        <v>2012</v>
      </c>
    </row>
    <row r="2203" spans="1:21" ht="48" x14ac:dyDescent="0.2">
      <c r="A2203">
        <v>111</v>
      </c>
      <c r="B2203" s="3" t="s">
        <v>113</v>
      </c>
      <c r="C2203" s="3" t="s">
        <v>4222</v>
      </c>
      <c r="D2203" s="6">
        <v>3500</v>
      </c>
      <c r="E2203" s="6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>
        <f>ROUND(E2203/D2203*100,0)</f>
        <v>155</v>
      </c>
      <c r="P2203" s="8">
        <f>IFERROR(ROUND(E2203/L2203,2),"No donations")</f>
        <v>102.08</v>
      </c>
      <c r="Q2203" s="10" t="s">
        <v>8308</v>
      </c>
      <c r="R2203" t="s">
        <v>8310</v>
      </c>
      <c r="S2203" s="14">
        <f>(((J2203/60)/60)/24)+DATE(1970,1,1)</f>
        <v>42125.333182870367</v>
      </c>
      <c r="T2203" s="14">
        <f>(((I2203/60)/60)/24)+DATE(1970,1,1)</f>
        <v>42155.333182870367</v>
      </c>
      <c r="U2203">
        <f xml:space="preserve"> YEAR(S2203)</f>
        <v>2015</v>
      </c>
    </row>
    <row r="2204" spans="1:21" ht="48" x14ac:dyDescent="0.2">
      <c r="A2204">
        <v>116</v>
      </c>
      <c r="B2204" s="3" t="s">
        <v>118</v>
      </c>
      <c r="C2204" s="3" t="s">
        <v>4227</v>
      </c>
      <c r="D2204" s="6">
        <v>3500</v>
      </c>
      <c r="E2204" s="6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>
        <f>ROUND(E2204/D2204*100,0)</f>
        <v>114</v>
      </c>
      <c r="P2204" s="8">
        <f>IFERROR(ROUND(E2204/L2204,2),"No donations")</f>
        <v>69.790000000000006</v>
      </c>
      <c r="Q2204" s="10" t="s">
        <v>8308</v>
      </c>
      <c r="R2204" t="s">
        <v>8310</v>
      </c>
      <c r="S2204" s="14">
        <f>(((J2204/60)/60)/24)+DATE(1970,1,1)</f>
        <v>40595.497164351851</v>
      </c>
      <c r="T2204" s="14">
        <f>(((I2204/60)/60)/24)+DATE(1970,1,1)</f>
        <v>40641.455497685187</v>
      </c>
      <c r="U2204">
        <f xml:space="preserve"> YEAR(S2204)</f>
        <v>2011</v>
      </c>
    </row>
    <row r="2205" spans="1:21" ht="48" x14ac:dyDescent="0.2">
      <c r="A2205">
        <v>244</v>
      </c>
      <c r="B2205" s="4">
        <v>39756</v>
      </c>
      <c r="C2205" s="3" t="s">
        <v>4354</v>
      </c>
      <c r="D2205" s="6">
        <v>3500</v>
      </c>
      <c r="E2205" s="6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>
        <f>ROUND(E2205/D2205*100,0)</f>
        <v>114</v>
      </c>
      <c r="P2205" s="8">
        <f>IFERROR(ROUND(E2205/L2205,2),"No donations")</f>
        <v>47.4</v>
      </c>
      <c r="Q2205" s="10" t="s">
        <v>8308</v>
      </c>
      <c r="R2205" t="s">
        <v>8313</v>
      </c>
      <c r="S2205" s="14">
        <f>(((J2205/60)/60)/24)+DATE(1970,1,1)</f>
        <v>40213.323599537034</v>
      </c>
      <c r="T2205" s="14">
        <f>(((I2205/60)/60)/24)+DATE(1970,1,1)</f>
        <v>40253.29583333333</v>
      </c>
      <c r="U2205">
        <f xml:space="preserve"> YEAR(S2205)</f>
        <v>2010</v>
      </c>
    </row>
    <row r="2206" spans="1:21" ht="48" x14ac:dyDescent="0.2">
      <c r="A2206">
        <v>251</v>
      </c>
      <c r="B2206" s="3" t="s">
        <v>252</v>
      </c>
      <c r="C2206" s="3" t="s">
        <v>4361</v>
      </c>
      <c r="D2206" s="6">
        <v>3500</v>
      </c>
      <c r="E2206" s="6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>
        <f>ROUND(E2206/D2206*100,0)</f>
        <v>126</v>
      </c>
      <c r="P2206" s="8">
        <f>IFERROR(ROUND(E2206/L2206,2),"No donations")</f>
        <v>57.08</v>
      </c>
      <c r="Q2206" s="10" t="s">
        <v>8308</v>
      </c>
      <c r="R2206" t="s">
        <v>8313</v>
      </c>
      <c r="S2206" s="14">
        <f>(((J2206/60)/60)/24)+DATE(1970,1,1)</f>
        <v>41013.787569444445</v>
      </c>
      <c r="T2206" s="14">
        <f>(((I2206/60)/60)/24)+DATE(1970,1,1)</f>
        <v>41045.791666666664</v>
      </c>
      <c r="U2206">
        <f xml:space="preserve"> YEAR(S2206)</f>
        <v>2012</v>
      </c>
    </row>
    <row r="2207" spans="1:21" ht="48" x14ac:dyDescent="0.2">
      <c r="A2207">
        <v>341</v>
      </c>
      <c r="B2207" s="3" t="s">
        <v>342</v>
      </c>
      <c r="C2207" s="3" t="s">
        <v>4451</v>
      </c>
      <c r="D2207" s="6">
        <v>3500</v>
      </c>
      <c r="E2207" s="6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>
        <f>ROUND(E2207/D2207*100,0)</f>
        <v>107</v>
      </c>
      <c r="P2207" s="8">
        <f>IFERROR(ROUND(E2207/L2207,2),"No donations")</f>
        <v>67.91</v>
      </c>
      <c r="Q2207" s="10" t="s">
        <v>8308</v>
      </c>
      <c r="R2207" t="s">
        <v>8313</v>
      </c>
      <c r="S2207" s="14">
        <f>(((J2207/60)/60)/24)+DATE(1970,1,1)</f>
        <v>41894.879606481481</v>
      </c>
      <c r="T2207" s="14">
        <f>(((I2207/60)/60)/24)+DATE(1970,1,1)</f>
        <v>41913.165972222225</v>
      </c>
      <c r="U2207">
        <f xml:space="preserve"> YEAR(S2207)</f>
        <v>2014</v>
      </c>
    </row>
    <row r="2208" spans="1:21" ht="48" x14ac:dyDescent="0.2">
      <c r="A2208">
        <v>354</v>
      </c>
      <c r="B2208" s="3" t="s">
        <v>355</v>
      </c>
      <c r="C2208" s="3" t="s">
        <v>4464</v>
      </c>
      <c r="D2208" s="6">
        <v>3500</v>
      </c>
      <c r="E2208" s="6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>ROUND(E2208/D2208*100,0)</f>
        <v>104</v>
      </c>
      <c r="P2208" s="8">
        <f>IFERROR(ROUND(E2208/L2208,2),"No donations")</f>
        <v>125.45</v>
      </c>
      <c r="Q2208" s="10" t="s">
        <v>8308</v>
      </c>
      <c r="R2208" t="s">
        <v>8313</v>
      </c>
      <c r="S2208" s="14">
        <f>(((J2208/60)/60)/24)+DATE(1970,1,1)</f>
        <v>42438.827789351853</v>
      </c>
      <c r="T2208" s="14">
        <f>(((I2208/60)/60)/24)+DATE(1970,1,1)</f>
        <v>42468.786122685182</v>
      </c>
      <c r="U2208">
        <f xml:space="preserve"> YEAR(S2208)</f>
        <v>2016</v>
      </c>
    </row>
    <row r="2209" spans="1:21" ht="48" x14ac:dyDescent="0.2">
      <c r="A2209">
        <v>524</v>
      </c>
      <c r="B2209" s="3" t="s">
        <v>525</v>
      </c>
      <c r="C2209" s="3" t="s">
        <v>4634</v>
      </c>
      <c r="D2209" s="6">
        <v>3500</v>
      </c>
      <c r="E2209" s="6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>
        <f>ROUND(E2209/D2209*100,0)</f>
        <v>109</v>
      </c>
      <c r="P2209" s="8">
        <f>IFERROR(ROUND(E2209/L2209,2),"No donations")</f>
        <v>29.26</v>
      </c>
      <c r="Q2209" s="10" t="s">
        <v>8315</v>
      </c>
      <c r="R2209" t="s">
        <v>8316</v>
      </c>
      <c r="S2209" s="14">
        <f>(((J2209/60)/60)/24)+DATE(1970,1,1)</f>
        <v>42492.717233796298</v>
      </c>
      <c r="T2209" s="14">
        <f>(((I2209/60)/60)/24)+DATE(1970,1,1)</f>
        <v>42522.717233796298</v>
      </c>
      <c r="U2209">
        <f xml:space="preserve"> YEAR(S2209)</f>
        <v>2016</v>
      </c>
    </row>
    <row r="2210" spans="1:21" ht="48" x14ac:dyDescent="0.2">
      <c r="A2210">
        <v>727</v>
      </c>
      <c r="B2210" s="3" t="s">
        <v>728</v>
      </c>
      <c r="C2210" s="3" t="s">
        <v>4837</v>
      </c>
      <c r="D2210" s="6">
        <v>3500</v>
      </c>
      <c r="E2210" s="6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>
        <f>ROUND(E2210/D2210*100,0)</f>
        <v>156</v>
      </c>
      <c r="P2210" s="8">
        <f>IFERROR(ROUND(E2210/L2210,2),"No donations")</f>
        <v>36.53</v>
      </c>
      <c r="Q2210" s="10" t="s">
        <v>8320</v>
      </c>
      <c r="R2210" t="s">
        <v>8321</v>
      </c>
      <c r="S2210" s="14">
        <f>(((J2210/60)/60)/24)+DATE(1970,1,1)</f>
        <v>41247.020243055551</v>
      </c>
      <c r="T2210" s="14">
        <f>(((I2210/60)/60)/24)+DATE(1970,1,1)</f>
        <v>41288.888888888891</v>
      </c>
      <c r="U2210">
        <f xml:space="preserve"> YEAR(S2210)</f>
        <v>2012</v>
      </c>
    </row>
    <row r="2211" spans="1:21" ht="48" x14ac:dyDescent="0.2">
      <c r="A2211">
        <v>798</v>
      </c>
      <c r="B2211" s="3" t="s">
        <v>799</v>
      </c>
      <c r="C2211" s="3" t="s">
        <v>4908</v>
      </c>
      <c r="D2211" s="6">
        <v>3500</v>
      </c>
      <c r="E2211" s="6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>
        <f>ROUND(E2211/D2211*100,0)</f>
        <v>115</v>
      </c>
      <c r="P2211" s="8">
        <f>IFERROR(ROUND(E2211/L2211,2),"No donations")</f>
        <v>46.22</v>
      </c>
      <c r="Q2211" s="10" t="s">
        <v>8323</v>
      </c>
      <c r="R2211" t="s">
        <v>8324</v>
      </c>
      <c r="S2211" s="14">
        <f>(((J2211/60)/60)/24)+DATE(1970,1,1)</f>
        <v>41882.590127314819</v>
      </c>
      <c r="T2211" s="14">
        <f>(((I2211/60)/60)/24)+DATE(1970,1,1)</f>
        <v>41912.590127314819</v>
      </c>
      <c r="U2211">
        <f xml:space="preserve"> YEAR(S2211)</f>
        <v>2014</v>
      </c>
    </row>
    <row r="2212" spans="1:21" ht="32" x14ac:dyDescent="0.2">
      <c r="A2212">
        <v>852</v>
      </c>
      <c r="B2212" s="3" t="s">
        <v>853</v>
      </c>
      <c r="C2212" s="3" t="s">
        <v>4962</v>
      </c>
      <c r="D2212" s="6">
        <v>3500</v>
      </c>
      <c r="E2212" s="6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>
        <f>ROUND(E2212/D2212*100,0)</f>
        <v>105</v>
      </c>
      <c r="P2212" s="8">
        <f>IFERROR(ROUND(E2212/L2212,2),"No donations")</f>
        <v>59.26</v>
      </c>
      <c r="Q2212" s="10" t="s">
        <v>8323</v>
      </c>
      <c r="R2212" t="s">
        <v>8325</v>
      </c>
      <c r="S2212" s="14">
        <f>(((J2212/60)/60)/24)+DATE(1970,1,1)</f>
        <v>42656.805497685185</v>
      </c>
      <c r="T2212" s="14">
        <f>(((I2212/60)/60)/24)+DATE(1970,1,1)</f>
        <v>42667.875</v>
      </c>
      <c r="U2212">
        <f xml:space="preserve"> YEAR(S2212)</f>
        <v>2016</v>
      </c>
    </row>
    <row r="2213" spans="1:21" ht="48" x14ac:dyDescent="0.2">
      <c r="A2213">
        <v>1198</v>
      </c>
      <c r="B2213" s="3" t="s">
        <v>1199</v>
      </c>
      <c r="C2213" s="3" t="s">
        <v>5308</v>
      </c>
      <c r="D2213" s="6">
        <v>3500</v>
      </c>
      <c r="E2213" s="6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>
        <f>ROUND(E2213/D2213*100,0)</f>
        <v>261</v>
      </c>
      <c r="P2213" s="8">
        <f>IFERROR(ROUND(E2213/L2213,2),"No donations")</f>
        <v>54.62</v>
      </c>
      <c r="Q2213" s="10" t="s">
        <v>8336</v>
      </c>
      <c r="R2213" t="s">
        <v>8337</v>
      </c>
      <c r="S2213" s="14">
        <f>(((J2213/60)/60)/24)+DATE(1970,1,1)</f>
        <v>42333.619050925925</v>
      </c>
      <c r="T2213" s="14">
        <f>(((I2213/60)/60)/24)+DATE(1970,1,1)</f>
        <v>42369.125</v>
      </c>
      <c r="U2213">
        <f xml:space="preserve"> YEAR(S2213)</f>
        <v>2015</v>
      </c>
    </row>
    <row r="2214" spans="1:21" ht="32" x14ac:dyDescent="0.2">
      <c r="A2214">
        <v>1247</v>
      </c>
      <c r="B2214" s="3" t="s">
        <v>1248</v>
      </c>
      <c r="C2214" s="3" t="s">
        <v>5357</v>
      </c>
      <c r="D2214" s="6">
        <v>3500</v>
      </c>
      <c r="E2214" s="6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>
        <f>ROUND(E2214/D2214*100,0)</f>
        <v>122</v>
      </c>
      <c r="P2214" s="8">
        <f>IFERROR(ROUND(E2214/L2214,2),"No donations")</f>
        <v>85.5</v>
      </c>
      <c r="Q2214" s="10" t="s">
        <v>8323</v>
      </c>
      <c r="R2214" t="s">
        <v>8324</v>
      </c>
      <c r="S2214" s="14">
        <f>(((J2214/60)/60)/24)+DATE(1970,1,1)</f>
        <v>41370.292303240742</v>
      </c>
      <c r="T2214" s="14">
        <f>(((I2214/60)/60)/24)+DATE(1970,1,1)</f>
        <v>41400.292303240742</v>
      </c>
      <c r="U2214">
        <f xml:space="preserve"> YEAR(S2214)</f>
        <v>2013</v>
      </c>
    </row>
    <row r="2215" spans="1:21" ht="48" x14ac:dyDescent="0.2">
      <c r="A2215">
        <v>1252</v>
      </c>
      <c r="B2215" s="3" t="s">
        <v>1253</v>
      </c>
      <c r="C2215" s="3" t="s">
        <v>5362</v>
      </c>
      <c r="D2215" s="6">
        <v>3500</v>
      </c>
      <c r="E2215" s="6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>
        <f>ROUND(E2215/D2215*100,0)</f>
        <v>138</v>
      </c>
      <c r="P2215" s="8">
        <f>IFERROR(ROUND(E2215/L2215,2),"No donations")</f>
        <v>34.17</v>
      </c>
      <c r="Q2215" s="10" t="s">
        <v>8323</v>
      </c>
      <c r="R2215" t="s">
        <v>8324</v>
      </c>
      <c r="S2215" s="14">
        <f>(((J2215/60)/60)/24)+DATE(1970,1,1)</f>
        <v>41543.988067129627</v>
      </c>
      <c r="T2215" s="14">
        <f>(((I2215/60)/60)/24)+DATE(1970,1,1)</f>
        <v>41571.988067129627</v>
      </c>
      <c r="U2215">
        <f xml:space="preserve"> YEAR(S2215)</f>
        <v>2013</v>
      </c>
    </row>
    <row r="2216" spans="1:21" ht="64" x14ac:dyDescent="0.2">
      <c r="A2216">
        <v>1265</v>
      </c>
      <c r="B2216" s="3" t="s">
        <v>1266</v>
      </c>
      <c r="C2216" s="3" t="s">
        <v>5375</v>
      </c>
      <c r="D2216" s="6">
        <v>3500</v>
      </c>
      <c r="E2216" s="6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>
        <f>ROUND(E2216/D2216*100,0)</f>
        <v>119</v>
      </c>
      <c r="P2216" s="8">
        <f>IFERROR(ROUND(E2216/L2216,2),"No donations")</f>
        <v>63.18</v>
      </c>
      <c r="Q2216" s="10" t="s">
        <v>8323</v>
      </c>
      <c r="R2216" t="s">
        <v>8324</v>
      </c>
      <c r="S2216" s="14">
        <f>(((J2216/60)/60)/24)+DATE(1970,1,1)</f>
        <v>40465.655266203699</v>
      </c>
      <c r="T2216" s="14">
        <f>(((I2216/60)/60)/24)+DATE(1970,1,1)</f>
        <v>40512.655266203699</v>
      </c>
      <c r="U2216">
        <f xml:space="preserve"> YEAR(S2216)</f>
        <v>2010</v>
      </c>
    </row>
    <row r="2217" spans="1:21" ht="32" x14ac:dyDescent="0.2">
      <c r="A2217">
        <v>1290</v>
      </c>
      <c r="B2217" s="3" t="s">
        <v>1291</v>
      </c>
      <c r="C2217" s="3" t="s">
        <v>5400</v>
      </c>
      <c r="D2217" s="6">
        <v>3500</v>
      </c>
      <c r="E2217" s="6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>
        <f>ROUND(E2217/D2217*100,0)</f>
        <v>109</v>
      </c>
      <c r="P2217" s="8">
        <f>IFERROR(ROUND(E2217/L2217,2),"No donations")</f>
        <v>44.19</v>
      </c>
      <c r="Q2217" s="10" t="s">
        <v>8315</v>
      </c>
      <c r="R2217" t="s">
        <v>8316</v>
      </c>
      <c r="S2217" s="14">
        <f>(((J2217/60)/60)/24)+DATE(1970,1,1)</f>
        <v>42086.614942129629</v>
      </c>
      <c r="T2217" s="14">
        <f>(((I2217/60)/60)/24)+DATE(1970,1,1)</f>
        <v>42117.290972222225</v>
      </c>
      <c r="U2217">
        <f xml:space="preserve"> YEAR(S2217)</f>
        <v>2015</v>
      </c>
    </row>
    <row r="2218" spans="1:21" ht="48" x14ac:dyDescent="0.2">
      <c r="A2218">
        <v>1299</v>
      </c>
      <c r="B2218" s="3" t="s">
        <v>1300</v>
      </c>
      <c r="C2218" s="3" t="s">
        <v>5409</v>
      </c>
      <c r="D2218" s="6">
        <v>3500</v>
      </c>
      <c r="E2218" s="6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>
        <f>ROUND(E2218/D2218*100,0)</f>
        <v>124</v>
      </c>
      <c r="P2218" s="8">
        <f>IFERROR(ROUND(E2218/L2218,2),"No donations")</f>
        <v>135.63</v>
      </c>
      <c r="Q2218" s="10" t="s">
        <v>8315</v>
      </c>
      <c r="R2218" t="s">
        <v>8316</v>
      </c>
      <c r="S2218" s="14">
        <f>(((J2218/60)/60)/24)+DATE(1970,1,1)</f>
        <v>42169.814340277779</v>
      </c>
      <c r="T2218" s="14">
        <f>(((I2218/60)/60)/24)+DATE(1970,1,1)</f>
        <v>42199.814340277779</v>
      </c>
      <c r="U2218">
        <f xml:space="preserve"> YEAR(S2218)</f>
        <v>2015</v>
      </c>
    </row>
    <row r="2219" spans="1:21" ht="32" x14ac:dyDescent="0.2">
      <c r="A2219">
        <v>1303</v>
      </c>
      <c r="B2219" s="3" t="s">
        <v>1304</v>
      </c>
      <c r="C2219" s="3" t="s">
        <v>5413</v>
      </c>
      <c r="D2219" s="6">
        <v>3500</v>
      </c>
      <c r="E2219" s="6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>
        <f>ROUND(E2219/D2219*100,0)</f>
        <v>130</v>
      </c>
      <c r="P2219" s="8">
        <f>IFERROR(ROUND(E2219/L2219,2),"No donations")</f>
        <v>42.21</v>
      </c>
      <c r="Q2219" s="10" t="s">
        <v>8315</v>
      </c>
      <c r="R2219" t="s">
        <v>8316</v>
      </c>
      <c r="S2219" s="14">
        <f>(((J2219/60)/60)/24)+DATE(1970,1,1)</f>
        <v>42566.441203703704</v>
      </c>
      <c r="T2219" s="14">
        <f>(((I2219/60)/60)/24)+DATE(1970,1,1)</f>
        <v>42582.458333333328</v>
      </c>
      <c r="U2219">
        <f xml:space="preserve"> YEAR(S2219)</f>
        <v>2016</v>
      </c>
    </row>
    <row r="2220" spans="1:21" ht="48" x14ac:dyDescent="0.2">
      <c r="A2220">
        <v>1384</v>
      </c>
      <c r="B2220" s="3" t="s">
        <v>1385</v>
      </c>
      <c r="C2220" s="3" t="s">
        <v>5494</v>
      </c>
      <c r="D2220" s="6">
        <v>3500</v>
      </c>
      <c r="E2220" s="6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>
        <f>ROUND(E2220/D2220*100,0)</f>
        <v>124</v>
      </c>
      <c r="P2220" s="8">
        <f>IFERROR(ROUND(E2220/L2220,2),"No donations")</f>
        <v>68.94</v>
      </c>
      <c r="Q2220" s="10" t="s">
        <v>8323</v>
      </c>
      <c r="R2220" t="s">
        <v>8324</v>
      </c>
      <c r="S2220" s="14">
        <f>(((J2220/60)/60)/24)+DATE(1970,1,1)</f>
        <v>42160.735208333332</v>
      </c>
      <c r="T2220" s="14">
        <f>(((I2220/60)/60)/24)+DATE(1970,1,1)</f>
        <v>42190.735208333332</v>
      </c>
      <c r="U2220">
        <f xml:space="preserve"> YEAR(S2220)</f>
        <v>2015</v>
      </c>
    </row>
    <row r="2221" spans="1:21" ht="16" x14ac:dyDescent="0.2">
      <c r="A2221">
        <v>1395</v>
      </c>
      <c r="B2221" s="3" t="s">
        <v>1396</v>
      </c>
      <c r="C2221" s="3" t="s">
        <v>5505</v>
      </c>
      <c r="D2221" s="6">
        <v>3500</v>
      </c>
      <c r="E2221" s="6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>
        <f>ROUND(E2221/D2221*100,0)</f>
        <v>112</v>
      </c>
      <c r="P2221" s="8">
        <f>IFERROR(ROUND(E2221/L2221,2),"No donations")</f>
        <v>47.76</v>
      </c>
      <c r="Q2221" s="10" t="s">
        <v>8323</v>
      </c>
      <c r="R2221" t="s">
        <v>8324</v>
      </c>
      <c r="S2221" s="14">
        <f>(((J2221/60)/60)/24)+DATE(1970,1,1)</f>
        <v>42719.90834490741</v>
      </c>
      <c r="T2221" s="14">
        <f>(((I2221/60)/60)/24)+DATE(1970,1,1)</f>
        <v>42749.90834490741</v>
      </c>
      <c r="U2221">
        <f xml:space="preserve"> YEAR(S2221)</f>
        <v>2016</v>
      </c>
    </row>
    <row r="2222" spans="1:21" ht="48" x14ac:dyDescent="0.2">
      <c r="A2222">
        <v>1512</v>
      </c>
      <c r="B2222" s="3" t="s">
        <v>1513</v>
      </c>
      <c r="C2222" s="3" t="s">
        <v>5622</v>
      </c>
      <c r="D2222" s="6">
        <v>3500</v>
      </c>
      <c r="E2222" s="6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>
        <f>ROUND(E2222/D2222*100,0)</f>
        <v>559</v>
      </c>
      <c r="P2222" s="8">
        <f>IFERROR(ROUND(E2222/L2222,2),"No donations")</f>
        <v>58.38</v>
      </c>
      <c r="Q2222" s="10" t="s">
        <v>8336</v>
      </c>
      <c r="R2222" t="s">
        <v>8337</v>
      </c>
      <c r="S2222" s="14">
        <f>(((J2222/60)/60)/24)+DATE(1970,1,1)</f>
        <v>42741.684479166666</v>
      </c>
      <c r="T2222" s="14">
        <f>(((I2222/60)/60)/24)+DATE(1970,1,1)</f>
        <v>42771.684479166666</v>
      </c>
      <c r="U2222">
        <f xml:space="preserve"> YEAR(S2222)</f>
        <v>2017</v>
      </c>
    </row>
    <row r="2223" spans="1:21" ht="32" x14ac:dyDescent="0.2">
      <c r="A2223">
        <v>1527</v>
      </c>
      <c r="B2223" s="3" t="s">
        <v>1528</v>
      </c>
      <c r="C2223" s="3" t="s">
        <v>5637</v>
      </c>
      <c r="D2223" s="6">
        <v>3500</v>
      </c>
      <c r="E2223" s="6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>
        <f>ROUND(E2223/D2223*100,0)</f>
        <v>110</v>
      </c>
      <c r="P2223" s="8">
        <f>IFERROR(ROUND(E2223/L2223,2),"No donations")</f>
        <v>55.22</v>
      </c>
      <c r="Q2223" s="10" t="s">
        <v>8336</v>
      </c>
      <c r="R2223" t="s">
        <v>8337</v>
      </c>
      <c r="S2223" s="14">
        <f>(((J2223/60)/60)/24)+DATE(1970,1,1)</f>
        <v>42780.600532407407</v>
      </c>
      <c r="T2223" s="14">
        <f>(((I2223/60)/60)/24)+DATE(1970,1,1)</f>
        <v>42808.558865740735</v>
      </c>
      <c r="U2223">
        <f xml:space="preserve"> YEAR(S2223)</f>
        <v>2017</v>
      </c>
    </row>
    <row r="2224" spans="1:21" ht="48" x14ac:dyDescent="0.2">
      <c r="A2224">
        <v>1665</v>
      </c>
      <c r="B2224" s="3" t="s">
        <v>1666</v>
      </c>
      <c r="C2224" s="3" t="s">
        <v>5775</v>
      </c>
      <c r="D2224" s="6">
        <v>3500</v>
      </c>
      <c r="E2224" s="6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>
        <f>ROUND(E2224/D2224*100,0)</f>
        <v>119</v>
      </c>
      <c r="P2224" s="8">
        <f>IFERROR(ROUND(E2224/L2224,2),"No donations")</f>
        <v>44.96</v>
      </c>
      <c r="Q2224" s="10" t="s">
        <v>8323</v>
      </c>
      <c r="R2224" t="s">
        <v>8344</v>
      </c>
      <c r="S2224" s="14">
        <f>(((J2224/60)/60)/24)+DATE(1970,1,1)</f>
        <v>40564.649456018517</v>
      </c>
      <c r="T2224" s="14">
        <f>(((I2224/60)/60)/24)+DATE(1970,1,1)</f>
        <v>40596.125</v>
      </c>
      <c r="U2224">
        <f xml:space="preserve"> YEAR(S2224)</f>
        <v>2011</v>
      </c>
    </row>
    <row r="2225" spans="1:21" ht="48" x14ac:dyDescent="0.2">
      <c r="A2225">
        <v>2081</v>
      </c>
      <c r="B2225" s="3" t="s">
        <v>2082</v>
      </c>
      <c r="C2225" s="3" t="s">
        <v>6191</v>
      </c>
      <c r="D2225" s="6">
        <v>3500</v>
      </c>
      <c r="E2225" s="6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>
        <f>ROUND(E2225/D2225*100,0)</f>
        <v>115</v>
      </c>
      <c r="P2225" s="8">
        <f>IFERROR(ROUND(E2225/L2225,2),"No donations")</f>
        <v>72.91</v>
      </c>
      <c r="Q2225" s="10" t="s">
        <v>8323</v>
      </c>
      <c r="R2225" t="s">
        <v>8327</v>
      </c>
      <c r="S2225" s="14">
        <f>(((J2225/60)/60)/24)+DATE(1970,1,1)</f>
        <v>41004.156886574077</v>
      </c>
      <c r="T2225" s="14">
        <f>(((I2225/60)/60)/24)+DATE(1970,1,1)</f>
        <v>41045.207638888889</v>
      </c>
      <c r="U2225">
        <f xml:space="preserve"> YEAR(S2225)</f>
        <v>2012</v>
      </c>
    </row>
    <row r="2226" spans="1:21" ht="48" x14ac:dyDescent="0.2">
      <c r="A2226">
        <v>2094</v>
      </c>
      <c r="B2226" s="3" t="s">
        <v>2095</v>
      </c>
      <c r="C2226" s="3" t="s">
        <v>6204</v>
      </c>
      <c r="D2226" s="6">
        <v>3500</v>
      </c>
      <c r="E2226" s="6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>
        <f>ROUND(E2226/D2226*100,0)</f>
        <v>121</v>
      </c>
      <c r="P2226" s="8">
        <f>IFERROR(ROUND(E2226/L2226,2),"No donations")</f>
        <v>58.6</v>
      </c>
      <c r="Q2226" s="10" t="s">
        <v>8323</v>
      </c>
      <c r="R2226" t="s">
        <v>8327</v>
      </c>
      <c r="S2226" s="14">
        <f>(((J2226/60)/60)/24)+DATE(1970,1,1)</f>
        <v>40939.02002314815</v>
      </c>
      <c r="T2226" s="14">
        <f>(((I2226/60)/60)/24)+DATE(1970,1,1)</f>
        <v>40973.125</v>
      </c>
      <c r="U2226">
        <f xml:space="preserve"> YEAR(S2226)</f>
        <v>2012</v>
      </c>
    </row>
    <row r="2227" spans="1:21" ht="48" x14ac:dyDescent="0.2">
      <c r="A2227">
        <v>2220</v>
      </c>
      <c r="B2227" s="3" t="s">
        <v>2221</v>
      </c>
      <c r="C2227" s="3" t="s">
        <v>6330</v>
      </c>
      <c r="D2227" s="6">
        <v>3500</v>
      </c>
      <c r="E2227" s="6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>
        <f>ROUND(E2227/D2227*100,0)</f>
        <v>101</v>
      </c>
      <c r="P2227" s="8">
        <f>IFERROR(ROUND(E2227/L2227,2),"No donations")</f>
        <v>51.3</v>
      </c>
      <c r="Q2227" s="10" t="s">
        <v>8323</v>
      </c>
      <c r="R2227" t="s">
        <v>8328</v>
      </c>
      <c r="S2227" s="14">
        <f>(((J2227/60)/60)/24)+DATE(1970,1,1)</f>
        <v>41452.060601851852</v>
      </c>
      <c r="T2227" s="14">
        <f>(((I2227/60)/60)/24)+DATE(1970,1,1)</f>
        <v>41482.060601851852</v>
      </c>
      <c r="U2227">
        <f xml:space="preserve"> YEAR(S2227)</f>
        <v>2013</v>
      </c>
    </row>
    <row r="2228" spans="1:21" ht="48" x14ac:dyDescent="0.2">
      <c r="A2228">
        <v>2249</v>
      </c>
      <c r="B2228" s="3" t="s">
        <v>2250</v>
      </c>
      <c r="C2228" s="3" t="s">
        <v>6359</v>
      </c>
      <c r="D2228" s="6">
        <v>3500</v>
      </c>
      <c r="E2228" s="6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f>ROUND(E2228/D2228*100,0)</f>
        <v>169</v>
      </c>
      <c r="P2228" s="8">
        <f>IFERROR(ROUND(E2228/L2228,2),"No donations")</f>
        <v>32.82</v>
      </c>
      <c r="Q2228" s="10" t="s">
        <v>8331</v>
      </c>
      <c r="R2228" t="s">
        <v>8349</v>
      </c>
      <c r="S2228" s="14">
        <f>(((J2228/60)/60)/24)+DATE(1970,1,1)</f>
        <v>41336.703298611108</v>
      </c>
      <c r="T2228" s="14">
        <f>(((I2228/60)/60)/24)+DATE(1970,1,1)</f>
        <v>41366.661631944444</v>
      </c>
      <c r="U2228">
        <f xml:space="preserve"> YEAR(S2228)</f>
        <v>2013</v>
      </c>
    </row>
    <row r="2229" spans="1:21" ht="48" x14ac:dyDescent="0.2">
      <c r="A2229">
        <v>2306</v>
      </c>
      <c r="B2229" s="3" t="s">
        <v>2307</v>
      </c>
      <c r="C2229" s="3" t="s">
        <v>6416</v>
      </c>
      <c r="D2229" s="6">
        <v>3500</v>
      </c>
      <c r="E2229" s="6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>
        <f>ROUND(E2229/D2229*100,0)</f>
        <v>107</v>
      </c>
      <c r="P2229" s="8">
        <f>IFERROR(ROUND(E2229/L2229,2),"No donations")</f>
        <v>51.19</v>
      </c>
      <c r="Q2229" s="10" t="s">
        <v>8323</v>
      </c>
      <c r="R2229" t="s">
        <v>8327</v>
      </c>
      <c r="S2229" s="14">
        <f>(((J2229/60)/60)/24)+DATE(1970,1,1)</f>
        <v>40948.16815972222</v>
      </c>
      <c r="T2229" s="14">
        <f>(((I2229/60)/60)/24)+DATE(1970,1,1)</f>
        <v>40978.16815972222</v>
      </c>
      <c r="U2229">
        <f xml:space="preserve"> YEAR(S2229)</f>
        <v>2012</v>
      </c>
    </row>
    <row r="2230" spans="1:21" ht="48" x14ac:dyDescent="0.2">
      <c r="A2230">
        <v>2484</v>
      </c>
      <c r="B2230" s="3" t="s">
        <v>2484</v>
      </c>
      <c r="C2230" s="3" t="s">
        <v>6594</v>
      </c>
      <c r="D2230" s="6">
        <v>3500</v>
      </c>
      <c r="E2230" s="6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>
        <f>ROUND(E2230/D2230*100,0)</f>
        <v>119</v>
      </c>
      <c r="P2230" s="8">
        <f>IFERROR(ROUND(E2230/L2230,2),"No donations")</f>
        <v>46.4</v>
      </c>
      <c r="Q2230" s="10" t="s">
        <v>8323</v>
      </c>
      <c r="R2230" t="s">
        <v>8327</v>
      </c>
      <c r="S2230" s="14">
        <f>(((J2230/60)/60)/24)+DATE(1970,1,1)</f>
        <v>40771.916701388887</v>
      </c>
      <c r="T2230" s="14">
        <f>(((I2230/60)/60)/24)+DATE(1970,1,1)</f>
        <v>40801.916701388887</v>
      </c>
      <c r="U2230">
        <f xml:space="preserve"> YEAR(S2230)</f>
        <v>2011</v>
      </c>
    </row>
    <row r="2231" spans="1:21" ht="48" x14ac:dyDescent="0.2">
      <c r="A2231">
        <v>2489</v>
      </c>
      <c r="B2231" s="3" t="s">
        <v>2489</v>
      </c>
      <c r="C2231" s="3" t="s">
        <v>6599</v>
      </c>
      <c r="D2231" s="6">
        <v>3500</v>
      </c>
      <c r="E2231" s="6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>
        <f>ROUND(E2231/D2231*100,0)</f>
        <v>134</v>
      </c>
      <c r="P2231" s="8">
        <f>IFERROR(ROUND(E2231/L2231,2),"No donations")</f>
        <v>62.38</v>
      </c>
      <c r="Q2231" s="10" t="s">
        <v>8323</v>
      </c>
      <c r="R2231" t="s">
        <v>8327</v>
      </c>
      <c r="S2231" s="14">
        <f>(((J2231/60)/60)/24)+DATE(1970,1,1)</f>
        <v>41373.690266203703</v>
      </c>
      <c r="T2231" s="14">
        <f>(((I2231/60)/60)/24)+DATE(1970,1,1)</f>
        <v>41403.690266203703</v>
      </c>
      <c r="U2231">
        <f xml:space="preserve"> YEAR(S2231)</f>
        <v>2013</v>
      </c>
    </row>
    <row r="2232" spans="1:21" ht="48" x14ac:dyDescent="0.2">
      <c r="A2232">
        <v>2541</v>
      </c>
      <c r="B2232" s="3" t="s">
        <v>2541</v>
      </c>
      <c r="C2232" s="3" t="s">
        <v>6651</v>
      </c>
      <c r="D2232" s="6">
        <v>3500</v>
      </c>
      <c r="E2232" s="6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>
        <f>ROUND(E2232/D2232*100,0)</f>
        <v>107</v>
      </c>
      <c r="P2232" s="8">
        <f>IFERROR(ROUND(E2232/L2232,2),"No donations")</f>
        <v>59.46</v>
      </c>
      <c r="Q2232" s="10" t="s">
        <v>8323</v>
      </c>
      <c r="R2232" t="s">
        <v>8352</v>
      </c>
      <c r="S2232" s="14">
        <f>(((J2232/60)/60)/24)+DATE(1970,1,1)</f>
        <v>41483.449282407404</v>
      </c>
      <c r="T2232" s="14">
        <f>(((I2232/60)/60)/24)+DATE(1970,1,1)</f>
        <v>41543.449282407404</v>
      </c>
      <c r="U2232">
        <f xml:space="preserve"> YEAR(S2232)</f>
        <v>2013</v>
      </c>
    </row>
    <row r="2233" spans="1:21" ht="48" x14ac:dyDescent="0.2">
      <c r="A2233">
        <v>2546</v>
      </c>
      <c r="B2233" s="3" t="s">
        <v>2546</v>
      </c>
      <c r="C2233" s="3" t="s">
        <v>6656</v>
      </c>
      <c r="D2233" s="6">
        <v>3500</v>
      </c>
      <c r="E2233" s="6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>
        <f>ROUND(E2233/D2233*100,0)</f>
        <v>112</v>
      </c>
      <c r="P2233" s="8">
        <f>IFERROR(ROUND(E2233/L2233,2),"No donations")</f>
        <v>60.15</v>
      </c>
      <c r="Q2233" s="10" t="s">
        <v>8323</v>
      </c>
      <c r="R2233" t="s">
        <v>8352</v>
      </c>
      <c r="S2233" s="14">
        <f>(((J2233/60)/60)/24)+DATE(1970,1,1)</f>
        <v>41524.858553240738</v>
      </c>
      <c r="T2233" s="14">
        <f>(((I2233/60)/60)/24)+DATE(1970,1,1)</f>
        <v>41552.208333333336</v>
      </c>
      <c r="U2233">
        <f xml:space="preserve"> YEAR(S2233)</f>
        <v>2013</v>
      </c>
    </row>
    <row r="2234" spans="1:21" ht="48" x14ac:dyDescent="0.2">
      <c r="A2234">
        <v>2665</v>
      </c>
      <c r="B2234" s="3" t="s">
        <v>2665</v>
      </c>
      <c r="C2234" s="3" t="s">
        <v>6775</v>
      </c>
      <c r="D2234" s="6">
        <v>3500</v>
      </c>
      <c r="E2234" s="6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>
        <f>ROUND(E2234/D2234*100,0)</f>
        <v>123</v>
      </c>
      <c r="P2234" s="8">
        <f>IFERROR(ROUND(E2234/L2234,2),"No donations")</f>
        <v>93.7</v>
      </c>
      <c r="Q2234" s="10" t="s">
        <v>8317</v>
      </c>
      <c r="R2234" t="s">
        <v>8354</v>
      </c>
      <c r="S2234" s="14">
        <f>(((J2234/60)/60)/24)+DATE(1970,1,1)</f>
        <v>42083.895532407405</v>
      </c>
      <c r="T2234" s="14">
        <f>(((I2234/60)/60)/24)+DATE(1970,1,1)</f>
        <v>42128.895532407405</v>
      </c>
      <c r="U2234">
        <f xml:space="preserve"> YEAR(S2234)</f>
        <v>2015</v>
      </c>
    </row>
    <row r="2235" spans="1:21" ht="48" x14ac:dyDescent="0.2">
      <c r="A2235">
        <v>2839</v>
      </c>
      <c r="B2235" s="3" t="s">
        <v>2839</v>
      </c>
      <c r="C2235" s="3" t="s">
        <v>6949</v>
      </c>
      <c r="D2235" s="6">
        <v>3500</v>
      </c>
      <c r="E2235" s="6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>
        <f>ROUND(E2235/D2235*100,0)</f>
        <v>111</v>
      </c>
      <c r="P2235" s="8">
        <f>IFERROR(ROUND(E2235/L2235,2),"No donations")</f>
        <v>125.81</v>
      </c>
      <c r="Q2235" s="10" t="s">
        <v>8315</v>
      </c>
      <c r="R2235" t="s">
        <v>8316</v>
      </c>
      <c r="S2235" s="14">
        <f>(((J2235/60)/60)/24)+DATE(1970,1,1)</f>
        <v>41853.240208333329</v>
      </c>
      <c r="T2235" s="14">
        <f>(((I2235/60)/60)/24)+DATE(1970,1,1)</f>
        <v>41876.207638888889</v>
      </c>
      <c r="U2235">
        <f xml:space="preserve"> YEAR(S2235)</f>
        <v>2014</v>
      </c>
    </row>
    <row r="2236" spans="1:21" ht="48" x14ac:dyDescent="0.2">
      <c r="A2236">
        <v>2935</v>
      </c>
      <c r="B2236" s="3" t="s">
        <v>2935</v>
      </c>
      <c r="C2236" s="3" t="s">
        <v>7045</v>
      </c>
      <c r="D2236" s="6">
        <v>3500</v>
      </c>
      <c r="E2236" s="6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>
        <f>ROUND(E2236/D2236*100,0)</f>
        <v>101</v>
      </c>
      <c r="P2236" s="8">
        <f>IFERROR(ROUND(E2236/L2236,2),"No donations")</f>
        <v>90.54</v>
      </c>
      <c r="Q2236" s="10" t="s">
        <v>8315</v>
      </c>
      <c r="R2236" t="s">
        <v>8357</v>
      </c>
      <c r="S2236" s="14">
        <f>(((J2236/60)/60)/24)+DATE(1970,1,1)</f>
        <v>42553.583425925928</v>
      </c>
      <c r="T2236" s="14">
        <f>(((I2236/60)/60)/24)+DATE(1970,1,1)</f>
        <v>42611.708333333328</v>
      </c>
      <c r="U2236">
        <f xml:space="preserve"> YEAR(S2236)</f>
        <v>2016</v>
      </c>
    </row>
    <row r="2237" spans="1:21" ht="32" x14ac:dyDescent="0.2">
      <c r="A2237">
        <v>2968</v>
      </c>
      <c r="B2237" s="3" t="s">
        <v>2968</v>
      </c>
      <c r="C2237" s="3" t="s">
        <v>7078</v>
      </c>
      <c r="D2237" s="6">
        <v>3500</v>
      </c>
      <c r="E2237" s="6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>
        <f>ROUND(E2237/D2237*100,0)</f>
        <v>106</v>
      </c>
      <c r="P2237" s="8">
        <f>IFERROR(ROUND(E2237/L2237,2),"No donations")</f>
        <v>78.94</v>
      </c>
      <c r="Q2237" s="10" t="s">
        <v>8315</v>
      </c>
      <c r="R2237" t="s">
        <v>8316</v>
      </c>
      <c r="S2237" s="14">
        <f>(((J2237/60)/60)/24)+DATE(1970,1,1)</f>
        <v>42585.523842592593</v>
      </c>
      <c r="T2237" s="14">
        <f>(((I2237/60)/60)/24)+DATE(1970,1,1)</f>
        <v>42599.165972222225</v>
      </c>
      <c r="U2237">
        <f xml:space="preserve"> YEAR(S2237)</f>
        <v>2016</v>
      </c>
    </row>
    <row r="2238" spans="1:21" ht="64" x14ac:dyDescent="0.2">
      <c r="A2238">
        <v>3150</v>
      </c>
      <c r="B2238" s="3" t="s">
        <v>3150</v>
      </c>
      <c r="C2238" s="3" t="s">
        <v>7260</v>
      </c>
      <c r="D2238" s="6">
        <v>3500</v>
      </c>
      <c r="E2238" s="6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>
        <f>ROUND(E2238/D2238*100,0)</f>
        <v>101</v>
      </c>
      <c r="P2238" s="8">
        <f>IFERROR(ROUND(E2238/L2238,2),"No donations")</f>
        <v>33.99</v>
      </c>
      <c r="Q2238" s="10" t="s">
        <v>8315</v>
      </c>
      <c r="R2238" t="s">
        <v>8316</v>
      </c>
      <c r="S2238" s="14">
        <f>(((J2238/60)/60)/24)+DATE(1970,1,1)</f>
        <v>40478.263923611114</v>
      </c>
      <c r="T2238" s="14">
        <f>(((I2238/60)/60)/24)+DATE(1970,1,1)</f>
        <v>40568.166666666664</v>
      </c>
      <c r="U2238">
        <f xml:space="preserve"> YEAR(S2238)</f>
        <v>2010</v>
      </c>
    </row>
    <row r="2239" spans="1:21" ht="32" x14ac:dyDescent="0.2">
      <c r="A2239">
        <v>3151</v>
      </c>
      <c r="B2239" s="3" t="s">
        <v>3151</v>
      </c>
      <c r="C2239" s="3" t="s">
        <v>7261</v>
      </c>
      <c r="D2239" s="6">
        <v>3500</v>
      </c>
      <c r="E2239" s="6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>
        <f>ROUND(E2239/D2239*100,0)</f>
        <v>100</v>
      </c>
      <c r="P2239" s="8">
        <f>IFERROR(ROUND(E2239/L2239,2),"No donations")</f>
        <v>103.35</v>
      </c>
      <c r="Q2239" s="10" t="s">
        <v>8315</v>
      </c>
      <c r="R2239" t="s">
        <v>8316</v>
      </c>
      <c r="S2239" s="14">
        <f>(((J2239/60)/60)/24)+DATE(1970,1,1)</f>
        <v>41862.83997685185</v>
      </c>
      <c r="T2239" s="14">
        <f>(((I2239/60)/60)/24)+DATE(1970,1,1)</f>
        <v>41892.83997685185</v>
      </c>
      <c r="U2239">
        <f xml:space="preserve"> YEAR(S2239)</f>
        <v>2014</v>
      </c>
    </row>
    <row r="2240" spans="1:21" ht="48" x14ac:dyDescent="0.2">
      <c r="A2240">
        <v>3308</v>
      </c>
      <c r="B2240" s="3" t="s">
        <v>3308</v>
      </c>
      <c r="C2240" s="3" t="s">
        <v>7418</v>
      </c>
      <c r="D2240" s="6">
        <v>3500</v>
      </c>
      <c r="E2240" s="6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>
        <f>ROUND(E2240/D2240*100,0)</f>
        <v>122</v>
      </c>
      <c r="P2240" s="8">
        <f>IFERROR(ROUND(E2240/L2240,2),"No donations")</f>
        <v>75.09</v>
      </c>
      <c r="Q2240" s="10" t="s">
        <v>8315</v>
      </c>
      <c r="R2240" t="s">
        <v>8316</v>
      </c>
      <c r="S2240" s="14">
        <f>(((J2240/60)/60)/24)+DATE(1970,1,1)</f>
        <v>42452.876909722225</v>
      </c>
      <c r="T2240" s="14">
        <f>(((I2240/60)/60)/24)+DATE(1970,1,1)</f>
        <v>42473.876909722225</v>
      </c>
      <c r="U2240">
        <f xml:space="preserve"> YEAR(S2240)</f>
        <v>2016</v>
      </c>
    </row>
    <row r="2241" spans="1:21" ht="48" x14ac:dyDescent="0.2">
      <c r="A2241">
        <v>3333</v>
      </c>
      <c r="B2241" s="3" t="s">
        <v>3333</v>
      </c>
      <c r="C2241" s="3" t="s">
        <v>7443</v>
      </c>
      <c r="D2241" s="6">
        <v>3500</v>
      </c>
      <c r="E2241" s="6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>
        <f>ROUND(E2241/D2241*100,0)</f>
        <v>105</v>
      </c>
      <c r="P2241" s="8">
        <f>IFERROR(ROUND(E2241/L2241,2),"No donations")</f>
        <v>32.97</v>
      </c>
      <c r="Q2241" s="10" t="s">
        <v>8315</v>
      </c>
      <c r="R2241" t="s">
        <v>8316</v>
      </c>
      <c r="S2241" s="14">
        <f>(((J2241/60)/60)/24)+DATE(1970,1,1)</f>
        <v>42148.676851851851</v>
      </c>
      <c r="T2241" s="14">
        <f>(((I2241/60)/60)/24)+DATE(1970,1,1)</f>
        <v>42170.676851851851</v>
      </c>
      <c r="U2241">
        <f xml:space="preserve"> YEAR(S2241)</f>
        <v>2015</v>
      </c>
    </row>
    <row r="2242" spans="1:21" ht="48" x14ac:dyDescent="0.2">
      <c r="A2242">
        <v>3350</v>
      </c>
      <c r="B2242" s="3" t="s">
        <v>3349</v>
      </c>
      <c r="C2242" s="3" t="s">
        <v>7460</v>
      </c>
      <c r="D2242" s="6">
        <v>3500</v>
      </c>
      <c r="E2242" s="6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>
        <f>ROUND(E2242/D2242*100,0)</f>
        <v>104</v>
      </c>
      <c r="P2242" s="8">
        <f>IFERROR(ROUND(E2242/L2242,2),"No donations")</f>
        <v>71.67</v>
      </c>
      <c r="Q2242" s="10" t="s">
        <v>8315</v>
      </c>
      <c r="R2242" t="s">
        <v>8316</v>
      </c>
      <c r="S2242" s="14">
        <f>(((J2242/60)/60)/24)+DATE(1970,1,1)</f>
        <v>42302.701516203699</v>
      </c>
      <c r="T2242" s="14">
        <f>(((I2242/60)/60)/24)+DATE(1970,1,1)</f>
        <v>42337.958333333328</v>
      </c>
      <c r="U2242">
        <f xml:space="preserve"> YEAR(S2242)</f>
        <v>2015</v>
      </c>
    </row>
    <row r="2243" spans="1:21" ht="48" x14ac:dyDescent="0.2">
      <c r="A2243">
        <v>3374</v>
      </c>
      <c r="B2243" s="3" t="s">
        <v>3373</v>
      </c>
      <c r="C2243" s="3" t="s">
        <v>7484</v>
      </c>
      <c r="D2243" s="6">
        <v>3500</v>
      </c>
      <c r="E2243" s="6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>
        <f>ROUND(E2243/D2243*100,0)</f>
        <v>107</v>
      </c>
      <c r="P2243" s="8">
        <f>IFERROR(ROUND(E2243/L2243,2),"No donations")</f>
        <v>71.73</v>
      </c>
      <c r="Q2243" s="10" t="s">
        <v>8315</v>
      </c>
      <c r="R2243" t="s">
        <v>8316</v>
      </c>
      <c r="S2243" s="14">
        <f>(((J2243/60)/60)/24)+DATE(1970,1,1)</f>
        <v>42275.731666666667</v>
      </c>
      <c r="T2243" s="14">
        <f>(((I2243/60)/60)/24)+DATE(1970,1,1)</f>
        <v>42305.731666666667</v>
      </c>
      <c r="U2243">
        <f xml:space="preserve"> YEAR(S2243)</f>
        <v>2015</v>
      </c>
    </row>
    <row r="2244" spans="1:21" ht="48" x14ac:dyDescent="0.2">
      <c r="A2244">
        <v>3382</v>
      </c>
      <c r="B2244" s="3" t="s">
        <v>3381</v>
      </c>
      <c r="C2244" s="3" t="s">
        <v>7492</v>
      </c>
      <c r="D2244" s="6">
        <v>3500</v>
      </c>
      <c r="E2244" s="6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>
        <f>ROUND(E2244/D2244*100,0)</f>
        <v>101</v>
      </c>
      <c r="P2244" s="8">
        <f>IFERROR(ROUND(E2244/L2244,2),"No donations")</f>
        <v>76.650000000000006</v>
      </c>
      <c r="Q2244" s="10" t="s">
        <v>8315</v>
      </c>
      <c r="R2244" t="s">
        <v>8316</v>
      </c>
      <c r="S2244" s="14">
        <f>(((J2244/60)/60)/24)+DATE(1970,1,1)</f>
        <v>42559.431203703702</v>
      </c>
      <c r="T2244" s="14">
        <f>(((I2244/60)/60)/24)+DATE(1970,1,1)</f>
        <v>42583.957638888889</v>
      </c>
      <c r="U2244">
        <f xml:space="preserve"> YEAR(S2244)</f>
        <v>2016</v>
      </c>
    </row>
    <row r="2245" spans="1:21" ht="32" x14ac:dyDescent="0.2">
      <c r="A2245">
        <v>3466</v>
      </c>
      <c r="B2245" s="3" t="s">
        <v>3465</v>
      </c>
      <c r="C2245" s="3" t="s">
        <v>7576</v>
      </c>
      <c r="D2245" s="6">
        <v>3500</v>
      </c>
      <c r="E2245" s="6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>
        <f>ROUND(E2245/D2245*100,0)</f>
        <v>127</v>
      </c>
      <c r="P2245" s="8">
        <f>IFERROR(ROUND(E2245/L2245,2),"No donations")</f>
        <v>72.95</v>
      </c>
      <c r="Q2245" s="10" t="s">
        <v>8315</v>
      </c>
      <c r="R2245" t="s">
        <v>8316</v>
      </c>
      <c r="S2245" s="14">
        <f>(((J2245/60)/60)/24)+DATE(1970,1,1)</f>
        <v>42420.019097222219</v>
      </c>
      <c r="T2245" s="14">
        <f>(((I2245/60)/60)/24)+DATE(1970,1,1)</f>
        <v>42479.977430555555</v>
      </c>
      <c r="U2245">
        <f xml:space="preserve"> YEAR(S2245)</f>
        <v>2016</v>
      </c>
    </row>
    <row r="2246" spans="1:21" ht="48" x14ac:dyDescent="0.2">
      <c r="A2246">
        <v>3671</v>
      </c>
      <c r="B2246" s="3" t="s">
        <v>3668</v>
      </c>
      <c r="C2246" s="3" t="s">
        <v>7781</v>
      </c>
      <c r="D2246" s="6">
        <v>3500</v>
      </c>
      <c r="E2246" s="6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>
        <f>ROUND(E2246/D2246*100,0)</f>
        <v>101</v>
      </c>
      <c r="P2246" s="8">
        <f>IFERROR(ROUND(E2246/L2246,2),"No donations")</f>
        <v>88.25</v>
      </c>
      <c r="Q2246" s="10" t="s">
        <v>8315</v>
      </c>
      <c r="R2246" t="s">
        <v>8316</v>
      </c>
      <c r="S2246" s="14">
        <f>(((J2246/60)/60)/24)+DATE(1970,1,1)</f>
        <v>41820.62809027778</v>
      </c>
      <c r="T2246" s="14">
        <f>(((I2246/60)/60)/24)+DATE(1970,1,1)</f>
        <v>41841.165972222225</v>
      </c>
      <c r="U2246">
        <f xml:space="preserve"> YEAR(S2246)</f>
        <v>2014</v>
      </c>
    </row>
    <row r="2247" spans="1:21" ht="48" x14ac:dyDescent="0.2">
      <c r="A2247">
        <v>3683</v>
      </c>
      <c r="B2247" s="3" t="s">
        <v>3680</v>
      </c>
      <c r="C2247" s="3" t="s">
        <v>7793</v>
      </c>
      <c r="D2247" s="6">
        <v>3500</v>
      </c>
      <c r="E2247" s="6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>
        <f>ROUND(E2247/D2247*100,0)</f>
        <v>111</v>
      </c>
      <c r="P2247" s="8">
        <f>IFERROR(ROUND(E2247/L2247,2),"No donations")</f>
        <v>58.79</v>
      </c>
      <c r="Q2247" s="10" t="s">
        <v>8315</v>
      </c>
      <c r="R2247" t="s">
        <v>8316</v>
      </c>
      <c r="S2247" s="14">
        <f>(((J2247/60)/60)/24)+DATE(1970,1,1)</f>
        <v>42633.116851851853</v>
      </c>
      <c r="T2247" s="14">
        <f>(((I2247/60)/60)/24)+DATE(1970,1,1)</f>
        <v>42663.116851851853</v>
      </c>
      <c r="U2247">
        <f xml:space="preserve"> YEAR(S2247)</f>
        <v>2016</v>
      </c>
    </row>
    <row r="2248" spans="1:21" ht="48" x14ac:dyDescent="0.2">
      <c r="A2248">
        <v>3694</v>
      </c>
      <c r="B2248" s="3" t="s">
        <v>3691</v>
      </c>
      <c r="C2248" s="3" t="s">
        <v>7804</v>
      </c>
      <c r="D2248" s="6">
        <v>3500</v>
      </c>
      <c r="E2248" s="6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>
        <f>ROUND(E2248/D2248*100,0)</f>
        <v>107</v>
      </c>
      <c r="P2248" s="8">
        <f>IFERROR(ROUND(E2248/L2248,2),"No donations")</f>
        <v>62.67</v>
      </c>
      <c r="Q2248" s="10" t="s">
        <v>8315</v>
      </c>
      <c r="R2248" t="s">
        <v>8316</v>
      </c>
      <c r="S2248" s="14">
        <f>(((J2248/60)/60)/24)+DATE(1970,1,1)</f>
        <v>42490.133877314816</v>
      </c>
      <c r="T2248" s="14">
        <f>(((I2248/60)/60)/24)+DATE(1970,1,1)</f>
        <v>42527.083333333328</v>
      </c>
      <c r="U2248">
        <f xml:space="preserve"> YEAR(S2248)</f>
        <v>2016</v>
      </c>
    </row>
    <row r="2249" spans="1:21" ht="48" x14ac:dyDescent="0.2">
      <c r="A2249">
        <v>3715</v>
      </c>
      <c r="B2249" s="3" t="s">
        <v>3712</v>
      </c>
      <c r="C2249" s="3" t="s">
        <v>7825</v>
      </c>
      <c r="D2249" s="6">
        <v>3500</v>
      </c>
      <c r="E2249" s="6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>
        <f>ROUND(E2249/D2249*100,0)</f>
        <v>103</v>
      </c>
      <c r="P2249" s="8">
        <f>IFERROR(ROUND(E2249/L2249,2),"No donations")</f>
        <v>132.96</v>
      </c>
      <c r="Q2249" s="10" t="s">
        <v>8315</v>
      </c>
      <c r="R2249" t="s">
        <v>8316</v>
      </c>
      <c r="S2249" s="14">
        <f>(((J2249/60)/60)/24)+DATE(1970,1,1)</f>
        <v>42036.995590277773</v>
      </c>
      <c r="T2249" s="14">
        <f>(((I2249/60)/60)/24)+DATE(1970,1,1)</f>
        <v>42094.536111111112</v>
      </c>
      <c r="U2249">
        <f xml:space="preserve"> YEAR(S2249)</f>
        <v>2015</v>
      </c>
    </row>
    <row r="2250" spans="1:21" ht="48" x14ac:dyDescent="0.2">
      <c r="A2250">
        <v>3757</v>
      </c>
      <c r="B2250" s="3" t="s">
        <v>3754</v>
      </c>
      <c r="C2250" s="3" t="s">
        <v>7867</v>
      </c>
      <c r="D2250" s="6">
        <v>3500</v>
      </c>
      <c r="E2250" s="6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>
        <f>ROUND(E2250/D2250*100,0)</f>
        <v>109</v>
      </c>
      <c r="P2250" s="8">
        <f>IFERROR(ROUND(E2250/L2250,2),"No donations")</f>
        <v>75.959999999999994</v>
      </c>
      <c r="Q2250" s="10" t="s">
        <v>8315</v>
      </c>
      <c r="R2250" t="s">
        <v>8357</v>
      </c>
      <c r="S2250" s="14">
        <f>(((J2250/60)/60)/24)+DATE(1970,1,1)</f>
        <v>41954.850868055553</v>
      </c>
      <c r="T2250" s="14">
        <f>(((I2250/60)/60)/24)+DATE(1970,1,1)</f>
        <v>41974.850868055553</v>
      </c>
      <c r="U2250">
        <f xml:space="preserve"> YEAR(S2250)</f>
        <v>2014</v>
      </c>
    </row>
    <row r="2251" spans="1:21" ht="48" x14ac:dyDescent="0.2">
      <c r="A2251">
        <v>3821</v>
      </c>
      <c r="B2251" s="3" t="s">
        <v>3818</v>
      </c>
      <c r="C2251" s="3" t="s">
        <v>7930</v>
      </c>
      <c r="D2251" s="6">
        <v>3500</v>
      </c>
      <c r="E2251" s="6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>
        <f>ROUND(E2251/D2251*100,0)</f>
        <v>105</v>
      </c>
      <c r="P2251" s="8">
        <f>IFERROR(ROUND(E2251/L2251,2),"No donations")</f>
        <v>79.540000000000006</v>
      </c>
      <c r="Q2251" s="10" t="s">
        <v>8315</v>
      </c>
      <c r="R2251" t="s">
        <v>8316</v>
      </c>
      <c r="S2251" s="14">
        <f>(((J2251/60)/60)/24)+DATE(1970,1,1)</f>
        <v>42341.180636574078</v>
      </c>
      <c r="T2251" s="14">
        <f>(((I2251/60)/60)/24)+DATE(1970,1,1)</f>
        <v>42373.180636574078</v>
      </c>
      <c r="U2251">
        <f xml:space="preserve"> YEAR(S2251)</f>
        <v>2015</v>
      </c>
    </row>
    <row r="2252" spans="1:21" ht="48" x14ac:dyDescent="0.2">
      <c r="A2252">
        <v>736</v>
      </c>
      <c r="B2252" s="3" t="s">
        <v>737</v>
      </c>
      <c r="C2252" s="3" t="s">
        <v>4846</v>
      </c>
      <c r="D2252" s="6">
        <v>3600</v>
      </c>
      <c r="E2252" s="6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>
        <f>ROUND(E2252/D2252*100,0)</f>
        <v>315</v>
      </c>
      <c r="P2252" s="8">
        <f>IFERROR(ROUND(E2252/L2252,2),"No donations")</f>
        <v>105.05</v>
      </c>
      <c r="Q2252" s="10" t="s">
        <v>8320</v>
      </c>
      <c r="R2252" t="s">
        <v>8321</v>
      </c>
      <c r="S2252" s="14">
        <f>(((J2252/60)/60)/24)+DATE(1970,1,1)</f>
        <v>41579.734259259261</v>
      </c>
      <c r="T2252" s="14">
        <f>(((I2252/60)/60)/24)+DATE(1970,1,1)</f>
        <v>41599.207638888889</v>
      </c>
      <c r="U2252">
        <f xml:space="preserve"> YEAR(S2252)</f>
        <v>2013</v>
      </c>
    </row>
    <row r="2253" spans="1:21" ht="48" x14ac:dyDescent="0.2">
      <c r="A2253">
        <v>2551</v>
      </c>
      <c r="B2253" s="3" t="s">
        <v>2551</v>
      </c>
      <c r="C2253" s="3" t="s">
        <v>6661</v>
      </c>
      <c r="D2253" s="6">
        <v>3675</v>
      </c>
      <c r="E2253" s="6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>
        <f>ROUND(E2253/D2253*100,0)</f>
        <v>103</v>
      </c>
      <c r="P2253" s="8">
        <f>IFERROR(ROUND(E2253/L2253,2),"No donations")</f>
        <v>67.42</v>
      </c>
      <c r="Q2253" s="10" t="s">
        <v>8323</v>
      </c>
      <c r="R2253" t="s">
        <v>8352</v>
      </c>
      <c r="S2253" s="14">
        <f>(((J2253/60)/60)/24)+DATE(1970,1,1)</f>
        <v>40961.252141203702</v>
      </c>
      <c r="T2253" s="14">
        <f>(((I2253/60)/60)/24)+DATE(1970,1,1)</f>
        <v>40989.866666666669</v>
      </c>
      <c r="U2253">
        <f xml:space="preserve"> YEAR(S2253)</f>
        <v>2012</v>
      </c>
    </row>
    <row r="2254" spans="1:21" ht="32" x14ac:dyDescent="0.2">
      <c r="A2254">
        <v>1376</v>
      </c>
      <c r="B2254" s="3" t="s">
        <v>1377</v>
      </c>
      <c r="C2254" s="3" t="s">
        <v>5486</v>
      </c>
      <c r="D2254" s="6">
        <v>3700</v>
      </c>
      <c r="E2254" s="6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>
        <f>ROUND(E2254/D2254*100,0)</f>
        <v>252</v>
      </c>
      <c r="P2254" s="8">
        <f>IFERROR(ROUND(E2254/L2254,2),"No donations")</f>
        <v>55.61</v>
      </c>
      <c r="Q2254" s="10" t="s">
        <v>8323</v>
      </c>
      <c r="R2254" t="s">
        <v>8324</v>
      </c>
      <c r="S2254" s="14">
        <f>(((J2254/60)/60)/24)+DATE(1970,1,1)</f>
        <v>42677.669050925921</v>
      </c>
      <c r="T2254" s="14">
        <f>(((I2254/60)/60)/24)+DATE(1970,1,1)</f>
        <v>42707.710717592592</v>
      </c>
      <c r="U2254">
        <f xml:space="preserve"> YEAR(S2254)</f>
        <v>2016</v>
      </c>
    </row>
    <row r="2255" spans="1:21" ht="48" x14ac:dyDescent="0.2">
      <c r="A2255">
        <v>1503</v>
      </c>
      <c r="B2255" s="3" t="s">
        <v>1504</v>
      </c>
      <c r="C2255" s="3" t="s">
        <v>5613</v>
      </c>
      <c r="D2255" s="6">
        <v>3750</v>
      </c>
      <c r="E2255" s="6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>
        <f>ROUND(E2255/D2255*100,0)</f>
        <v>108</v>
      </c>
      <c r="P2255" s="8">
        <f>IFERROR(ROUND(E2255/L2255,2),"No donations")</f>
        <v>56.98</v>
      </c>
      <c r="Q2255" s="10" t="s">
        <v>8336</v>
      </c>
      <c r="R2255" t="s">
        <v>8337</v>
      </c>
      <c r="S2255" s="14">
        <f>(((J2255/60)/60)/24)+DATE(1970,1,1)</f>
        <v>42606.347233796296</v>
      </c>
      <c r="T2255" s="14">
        <f>(((I2255/60)/60)/24)+DATE(1970,1,1)</f>
        <v>42666.347233796296</v>
      </c>
      <c r="U2255">
        <f xml:space="preserve"> YEAR(S2255)</f>
        <v>2016</v>
      </c>
    </row>
    <row r="2256" spans="1:21" ht="48" x14ac:dyDescent="0.2">
      <c r="A2256">
        <v>3049</v>
      </c>
      <c r="B2256" s="3" t="s">
        <v>3049</v>
      </c>
      <c r="C2256" s="3" t="s">
        <v>7159</v>
      </c>
      <c r="D2256" s="6">
        <v>3750</v>
      </c>
      <c r="E2256" s="6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>
        <f>ROUND(E2256/D2256*100,0)</f>
        <v>107</v>
      </c>
      <c r="P2256" s="8">
        <f>IFERROR(ROUND(E2256/L2256,2),"No donations")</f>
        <v>74.069999999999993</v>
      </c>
      <c r="Q2256" s="10" t="s">
        <v>8315</v>
      </c>
      <c r="R2256" t="s">
        <v>8355</v>
      </c>
      <c r="S2256" s="14">
        <f>(((J2256/60)/60)/24)+DATE(1970,1,1)</f>
        <v>42139.014525462961</v>
      </c>
      <c r="T2256" s="14">
        <f>(((I2256/60)/60)/24)+DATE(1970,1,1)</f>
        <v>42169.014525462961</v>
      </c>
      <c r="U2256">
        <f xml:space="preserve"> YEAR(S2256)</f>
        <v>2015</v>
      </c>
    </row>
    <row r="2257" spans="1:21" ht="48" x14ac:dyDescent="0.2">
      <c r="A2257">
        <v>3426</v>
      </c>
      <c r="B2257" s="3" t="s">
        <v>3425</v>
      </c>
      <c r="C2257" s="3" t="s">
        <v>7536</v>
      </c>
      <c r="D2257" s="6">
        <v>3750</v>
      </c>
      <c r="E2257" s="6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>
        <f>ROUND(E2257/D2257*100,0)</f>
        <v>108</v>
      </c>
      <c r="P2257" s="8">
        <f>IFERROR(ROUND(E2257/L2257,2),"No donations")</f>
        <v>46.61</v>
      </c>
      <c r="Q2257" s="10" t="s">
        <v>8315</v>
      </c>
      <c r="R2257" t="s">
        <v>8316</v>
      </c>
      <c r="S2257" s="14">
        <f>(((J2257/60)/60)/24)+DATE(1970,1,1)</f>
        <v>41884.056747685187</v>
      </c>
      <c r="T2257" s="14">
        <f>(((I2257/60)/60)/24)+DATE(1970,1,1)</f>
        <v>41903.083333333336</v>
      </c>
      <c r="U2257">
        <f xml:space="preserve"> YEAR(S2257)</f>
        <v>2014</v>
      </c>
    </row>
    <row r="2258" spans="1:21" ht="48" x14ac:dyDescent="0.2">
      <c r="A2258">
        <v>1649</v>
      </c>
      <c r="B2258" s="3" t="s">
        <v>1650</v>
      </c>
      <c r="C2258" s="3" t="s">
        <v>5759</v>
      </c>
      <c r="D2258" s="6">
        <v>3800</v>
      </c>
      <c r="E2258" s="6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>
        <f>ROUND(E2258/D2258*100,0)</f>
        <v>101</v>
      </c>
      <c r="P2258" s="8">
        <f>IFERROR(ROUND(E2258/L2258,2),"No donations")</f>
        <v>47.19</v>
      </c>
      <c r="Q2258" s="10" t="s">
        <v>8323</v>
      </c>
      <c r="R2258" t="s">
        <v>8344</v>
      </c>
      <c r="S2258" s="14">
        <f>(((J2258/60)/60)/24)+DATE(1970,1,1)</f>
        <v>41737.684664351851</v>
      </c>
      <c r="T2258" s="14">
        <f>(((I2258/60)/60)/24)+DATE(1970,1,1)</f>
        <v>41782.684664351851</v>
      </c>
      <c r="U2258">
        <f xml:space="preserve"> YEAR(S2258)</f>
        <v>2014</v>
      </c>
    </row>
    <row r="2259" spans="1:21" ht="48" x14ac:dyDescent="0.2">
      <c r="A2259">
        <v>3492</v>
      </c>
      <c r="B2259" s="3" t="s">
        <v>3491</v>
      </c>
      <c r="C2259" s="3" t="s">
        <v>7602</v>
      </c>
      <c r="D2259" s="6">
        <v>3800</v>
      </c>
      <c r="E2259" s="6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>
        <f>ROUND(E2259/D2259*100,0)</f>
        <v>105</v>
      </c>
      <c r="P2259" s="8">
        <f>IFERROR(ROUND(E2259/L2259,2),"No donations")</f>
        <v>114.29</v>
      </c>
      <c r="Q2259" s="10" t="s">
        <v>8315</v>
      </c>
      <c r="R2259" t="s">
        <v>8316</v>
      </c>
      <c r="S2259" s="14">
        <f>(((J2259/60)/60)/24)+DATE(1970,1,1)</f>
        <v>42268.009224537032</v>
      </c>
      <c r="T2259" s="14">
        <f>(((I2259/60)/60)/24)+DATE(1970,1,1)</f>
        <v>42303.009224537032</v>
      </c>
      <c r="U2259">
        <f xml:space="preserve"> YEAR(S2259)</f>
        <v>2015</v>
      </c>
    </row>
    <row r="2260" spans="1:21" ht="32" x14ac:dyDescent="0.2">
      <c r="A2260">
        <v>3334</v>
      </c>
      <c r="B2260" s="3" t="s">
        <v>3334</v>
      </c>
      <c r="C2260" s="3" t="s">
        <v>7444</v>
      </c>
      <c r="D2260" s="6">
        <v>3871</v>
      </c>
      <c r="E2260" s="6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>
        <f>ROUND(E2260/D2260*100,0)</f>
        <v>139</v>
      </c>
      <c r="P2260" s="8">
        <f>IFERROR(ROUND(E2260/L2260,2),"No donations")</f>
        <v>116.65</v>
      </c>
      <c r="Q2260" s="10" t="s">
        <v>8315</v>
      </c>
      <c r="R2260" t="s">
        <v>8316</v>
      </c>
      <c r="S2260" s="14">
        <f>(((J2260/60)/60)/24)+DATE(1970,1,1)</f>
        <v>42185.521087962959</v>
      </c>
      <c r="T2260" s="14">
        <f>(((I2260/60)/60)/24)+DATE(1970,1,1)</f>
        <v>42215.521087962959</v>
      </c>
      <c r="U2260">
        <f xml:space="preserve"> YEAR(S2260)</f>
        <v>2015</v>
      </c>
    </row>
    <row r="2261" spans="1:21" ht="48" x14ac:dyDescent="0.2">
      <c r="A2261">
        <v>2711</v>
      </c>
      <c r="B2261" s="3" t="s">
        <v>2711</v>
      </c>
      <c r="C2261" s="3" t="s">
        <v>6821</v>
      </c>
      <c r="D2261" s="6">
        <v>3910</v>
      </c>
      <c r="E2261" s="6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>ROUND(E2261/D2261*100,0)</f>
        <v>101</v>
      </c>
      <c r="P2261" s="8">
        <f>IFERROR(ROUND(E2261/L2261,2),"No donations")</f>
        <v>53.95</v>
      </c>
      <c r="Q2261" s="10" t="s">
        <v>8315</v>
      </c>
      <c r="R2261" t="s">
        <v>8355</v>
      </c>
      <c r="S2261" s="14">
        <f>(((J2261/60)/60)/24)+DATE(1970,1,1)</f>
        <v>41780.745254629634</v>
      </c>
      <c r="T2261" s="14">
        <f>(((I2261/60)/60)/24)+DATE(1970,1,1)</f>
        <v>41810.917361111111</v>
      </c>
      <c r="U2261">
        <f xml:space="preserve"> YEAR(S2261)</f>
        <v>2014</v>
      </c>
    </row>
    <row r="2262" spans="1:21" ht="32" x14ac:dyDescent="0.2">
      <c r="A2262">
        <v>2255</v>
      </c>
      <c r="B2262" s="3" t="s">
        <v>2256</v>
      </c>
      <c r="C2262" s="3" t="s">
        <v>6365</v>
      </c>
      <c r="D2262" s="6">
        <v>3950</v>
      </c>
      <c r="E2262" s="6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>
        <f>ROUND(E2262/D2262*100,0)</f>
        <v>287</v>
      </c>
      <c r="P2262" s="8">
        <f>IFERROR(ROUND(E2262/L2262,2),"No donations")</f>
        <v>41.78</v>
      </c>
      <c r="Q2262" s="10" t="s">
        <v>8331</v>
      </c>
      <c r="R2262" t="s">
        <v>8349</v>
      </c>
      <c r="S2262" s="14">
        <f>(((J2262/60)/60)/24)+DATE(1970,1,1)</f>
        <v>42467.951979166668</v>
      </c>
      <c r="T2262" s="14">
        <f>(((I2262/60)/60)/24)+DATE(1970,1,1)</f>
        <v>42497.951979166668</v>
      </c>
      <c r="U2262">
        <f xml:space="preserve"> YEAR(S2262)</f>
        <v>2016</v>
      </c>
    </row>
    <row r="2263" spans="1:21" ht="48" x14ac:dyDescent="0.2">
      <c r="A2263">
        <v>5</v>
      </c>
      <c r="B2263" s="3" t="s">
        <v>7</v>
      </c>
      <c r="C2263" s="3" t="s">
        <v>4116</v>
      </c>
      <c r="D2263" s="6">
        <v>3999</v>
      </c>
      <c r="E2263" s="6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>
        <f>ROUND(E2263/D2263*100,0)</f>
        <v>110</v>
      </c>
      <c r="P2263" s="8">
        <f>IFERROR(ROUND(E2263/L2263,2),"No donations")</f>
        <v>93.4</v>
      </c>
      <c r="Q2263" s="10" t="s">
        <v>8308</v>
      </c>
      <c r="R2263" t="s">
        <v>8309</v>
      </c>
      <c r="S2263" s="14">
        <f>(((J2263/60)/60)/24)+DATE(1970,1,1)</f>
        <v>42563.932951388888</v>
      </c>
      <c r="T2263" s="14">
        <f>(((I2263/60)/60)/24)+DATE(1970,1,1)</f>
        <v>42580.232638888891</v>
      </c>
      <c r="U2263">
        <f xml:space="preserve"> YEAR(S2263)</f>
        <v>2016</v>
      </c>
    </row>
    <row r="2264" spans="1:21" ht="48" x14ac:dyDescent="0.2">
      <c r="A2264">
        <v>30</v>
      </c>
      <c r="B2264" s="3" t="s">
        <v>32</v>
      </c>
      <c r="C2264" s="3" t="s">
        <v>4141</v>
      </c>
      <c r="D2264" s="6">
        <v>4000</v>
      </c>
      <c r="E2264" s="6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>
        <f>ROUND(E2264/D2264*100,0)</f>
        <v>101</v>
      </c>
      <c r="P2264" s="8">
        <f>IFERROR(ROUND(E2264/L2264,2),"No donations")</f>
        <v>76.45</v>
      </c>
      <c r="Q2264" s="10" t="s">
        <v>8308</v>
      </c>
      <c r="R2264" t="s">
        <v>8309</v>
      </c>
      <c r="S2264" s="14">
        <f>(((J2264/60)/60)/24)+DATE(1970,1,1)</f>
        <v>41842.292997685188</v>
      </c>
      <c r="T2264" s="14">
        <f>(((I2264/60)/60)/24)+DATE(1970,1,1)</f>
        <v>41872.292997685188</v>
      </c>
      <c r="U2264">
        <f xml:space="preserve"> YEAR(S2264)</f>
        <v>2014</v>
      </c>
    </row>
    <row r="2265" spans="1:21" ht="48" x14ac:dyDescent="0.2">
      <c r="A2265">
        <v>82</v>
      </c>
      <c r="B2265" s="3" t="s">
        <v>84</v>
      </c>
      <c r="C2265" s="3" t="s">
        <v>4193</v>
      </c>
      <c r="D2265" s="6">
        <v>4000</v>
      </c>
      <c r="E2265" s="6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>
        <f>ROUND(E2265/D2265*100,0)</f>
        <v>100</v>
      </c>
      <c r="P2265" s="8">
        <f>IFERROR(ROUND(E2265/L2265,2),"No donations")</f>
        <v>40.01</v>
      </c>
      <c r="Q2265" s="10" t="s">
        <v>8308</v>
      </c>
      <c r="R2265" t="s">
        <v>8310</v>
      </c>
      <c r="S2265" s="14">
        <f>(((J2265/60)/60)/24)+DATE(1970,1,1)</f>
        <v>40795.820150462961</v>
      </c>
      <c r="T2265" s="14">
        <f>(((I2265/60)/60)/24)+DATE(1970,1,1)</f>
        <v>40825.820150462961</v>
      </c>
      <c r="U2265">
        <f xml:space="preserve"> YEAR(S2265)</f>
        <v>2011</v>
      </c>
    </row>
    <row r="2266" spans="1:21" ht="48" x14ac:dyDescent="0.2">
      <c r="A2266">
        <v>274</v>
      </c>
      <c r="B2266" s="3" t="s">
        <v>275</v>
      </c>
      <c r="C2266" s="3" t="s">
        <v>4384</v>
      </c>
      <c r="D2266" s="6">
        <v>4000</v>
      </c>
      <c r="E2266" s="6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>
        <f>ROUND(E2266/D2266*100,0)</f>
        <v>156</v>
      </c>
      <c r="P2266" s="8">
        <f>IFERROR(ROUND(E2266/L2266,2),"No donations")</f>
        <v>55.22</v>
      </c>
      <c r="Q2266" s="10" t="s">
        <v>8308</v>
      </c>
      <c r="R2266" t="s">
        <v>8313</v>
      </c>
      <c r="S2266" s="14">
        <f>(((J2266/60)/60)/24)+DATE(1970,1,1)</f>
        <v>40969.912372685183</v>
      </c>
      <c r="T2266" s="14">
        <f>(((I2266/60)/60)/24)+DATE(1970,1,1)</f>
        <v>41004.290972222225</v>
      </c>
      <c r="U2266">
        <f xml:space="preserve"> YEAR(S2266)</f>
        <v>2012</v>
      </c>
    </row>
    <row r="2267" spans="1:21" ht="48" x14ac:dyDescent="0.2">
      <c r="A2267">
        <v>276</v>
      </c>
      <c r="B2267" s="3" t="s">
        <v>277</v>
      </c>
      <c r="C2267" s="3" t="s">
        <v>4386</v>
      </c>
      <c r="D2267" s="6">
        <v>4000</v>
      </c>
      <c r="E2267" s="6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>
        <f>ROUND(E2267/D2267*100,0)</f>
        <v>148</v>
      </c>
      <c r="P2267" s="8">
        <f>IFERROR(ROUND(E2267/L2267,2),"No donations")</f>
        <v>95.23</v>
      </c>
      <c r="Q2267" s="10" t="s">
        <v>8308</v>
      </c>
      <c r="R2267" t="s">
        <v>8313</v>
      </c>
      <c r="S2267" s="14">
        <f>(((J2267/60)/60)/24)+DATE(1970,1,1)</f>
        <v>40967.081874999996</v>
      </c>
      <c r="T2267" s="14">
        <f>(((I2267/60)/60)/24)+DATE(1970,1,1)</f>
        <v>41027.040208333332</v>
      </c>
      <c r="U2267">
        <f xml:space="preserve"> YEAR(S2267)</f>
        <v>2012</v>
      </c>
    </row>
    <row r="2268" spans="1:21" ht="48" x14ac:dyDescent="0.2">
      <c r="A2268">
        <v>327</v>
      </c>
      <c r="B2268" s="3" t="s">
        <v>328</v>
      </c>
      <c r="C2268" s="3" t="s">
        <v>4437</v>
      </c>
      <c r="D2268" s="6">
        <v>4000</v>
      </c>
      <c r="E2268" s="6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>
        <f>ROUND(E2268/D2268*100,0)</f>
        <v>136</v>
      </c>
      <c r="P2268" s="8">
        <f>IFERROR(ROUND(E2268/L2268,2),"No donations")</f>
        <v>160.47</v>
      </c>
      <c r="Q2268" s="10" t="s">
        <v>8308</v>
      </c>
      <c r="R2268" t="s">
        <v>8313</v>
      </c>
      <c r="S2268" s="14">
        <f>(((J2268/60)/60)/24)+DATE(1970,1,1)</f>
        <v>42058.235289351855</v>
      </c>
      <c r="T2268" s="14">
        <f>(((I2268/60)/60)/24)+DATE(1970,1,1)</f>
        <v>42085.333333333328</v>
      </c>
      <c r="U2268">
        <f xml:space="preserve"> YEAR(S2268)</f>
        <v>2015</v>
      </c>
    </row>
    <row r="2269" spans="1:21" ht="48" x14ac:dyDescent="0.2">
      <c r="A2269">
        <v>380</v>
      </c>
      <c r="B2269" s="3" t="s">
        <v>381</v>
      </c>
      <c r="C2269" s="3" t="s">
        <v>4490</v>
      </c>
      <c r="D2269" s="6">
        <v>4000</v>
      </c>
      <c r="E2269" s="6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>
        <f>ROUND(E2269/D2269*100,0)</f>
        <v>142</v>
      </c>
      <c r="P2269" s="8">
        <f>IFERROR(ROUND(E2269/L2269,2),"No donations")</f>
        <v>115.51</v>
      </c>
      <c r="Q2269" s="10" t="s">
        <v>8308</v>
      </c>
      <c r="R2269" t="s">
        <v>8313</v>
      </c>
      <c r="S2269" s="14">
        <f>(((J2269/60)/60)/24)+DATE(1970,1,1)</f>
        <v>42367.719814814816</v>
      </c>
      <c r="T2269" s="14">
        <f>(((I2269/60)/60)/24)+DATE(1970,1,1)</f>
        <v>42392.719814814816</v>
      </c>
      <c r="U2269">
        <f xml:space="preserve"> YEAR(S2269)</f>
        <v>2015</v>
      </c>
    </row>
    <row r="2270" spans="1:21" ht="48" x14ac:dyDescent="0.2">
      <c r="A2270">
        <v>531</v>
      </c>
      <c r="B2270" s="3" t="s">
        <v>532</v>
      </c>
      <c r="C2270" s="3" t="s">
        <v>4641</v>
      </c>
      <c r="D2270" s="6">
        <v>4000</v>
      </c>
      <c r="E2270" s="6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>ROUND(E2270/D2270*100,0)</f>
        <v>100</v>
      </c>
      <c r="P2270" s="8">
        <f>IFERROR(ROUND(E2270/L2270,2),"No donations")</f>
        <v>129.03</v>
      </c>
      <c r="Q2270" s="10" t="s">
        <v>8315</v>
      </c>
      <c r="R2270" t="s">
        <v>8316</v>
      </c>
      <c r="S2270" s="14">
        <f>(((J2270/60)/60)/24)+DATE(1970,1,1)</f>
        <v>42676.065150462964</v>
      </c>
      <c r="T2270" s="14">
        <f>(((I2270/60)/60)/24)+DATE(1970,1,1)</f>
        <v>42721.290972222225</v>
      </c>
      <c r="U2270">
        <f xml:space="preserve"> YEAR(S2270)</f>
        <v>2016</v>
      </c>
    </row>
    <row r="2271" spans="1:21" ht="48" x14ac:dyDescent="0.2">
      <c r="A2271">
        <v>729</v>
      </c>
      <c r="B2271" s="3" t="s">
        <v>730</v>
      </c>
      <c r="C2271" s="3" t="s">
        <v>4839</v>
      </c>
      <c r="D2271" s="6">
        <v>4000</v>
      </c>
      <c r="E2271" s="6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>
        <f>ROUND(E2271/D2271*100,0)</f>
        <v>131</v>
      </c>
      <c r="P2271" s="8">
        <f>IFERROR(ROUND(E2271/L2271,2),"No donations")</f>
        <v>43.55</v>
      </c>
      <c r="Q2271" s="10" t="s">
        <v>8320</v>
      </c>
      <c r="R2271" t="s">
        <v>8321</v>
      </c>
      <c r="S2271" s="14">
        <f>(((J2271/60)/60)/24)+DATE(1970,1,1)</f>
        <v>41111.185891203706</v>
      </c>
      <c r="T2271" s="14">
        <f>(((I2271/60)/60)/24)+DATE(1970,1,1)</f>
        <v>41171.185891203706</v>
      </c>
      <c r="U2271">
        <f xml:space="preserve"> YEAR(S2271)</f>
        <v>2012</v>
      </c>
    </row>
    <row r="2272" spans="1:21" ht="32" x14ac:dyDescent="0.2">
      <c r="A2272">
        <v>807</v>
      </c>
      <c r="B2272" s="3" t="s">
        <v>808</v>
      </c>
      <c r="C2272" s="3" t="s">
        <v>4917</v>
      </c>
      <c r="D2272" s="6">
        <v>4000</v>
      </c>
      <c r="E2272" s="6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>
        <f>ROUND(E2272/D2272*100,0)</f>
        <v>105</v>
      </c>
      <c r="P2272" s="8">
        <f>IFERROR(ROUND(E2272/L2272,2),"No donations")</f>
        <v>73.77</v>
      </c>
      <c r="Q2272" s="10" t="s">
        <v>8323</v>
      </c>
      <c r="R2272" t="s">
        <v>8324</v>
      </c>
      <c r="S2272" s="14">
        <f>(((J2272/60)/60)/24)+DATE(1970,1,1)</f>
        <v>42759.628599537042</v>
      </c>
      <c r="T2272" s="14">
        <f>(((I2272/60)/60)/24)+DATE(1970,1,1)</f>
        <v>42795.083333333328</v>
      </c>
      <c r="U2272">
        <f xml:space="preserve"> YEAR(S2272)</f>
        <v>2017</v>
      </c>
    </row>
    <row r="2273" spans="1:21" ht="32" x14ac:dyDescent="0.2">
      <c r="A2273">
        <v>809</v>
      </c>
      <c r="B2273" s="3" t="s">
        <v>810</v>
      </c>
      <c r="C2273" s="3" t="s">
        <v>4919</v>
      </c>
      <c r="D2273" s="6">
        <v>4000</v>
      </c>
      <c r="E2273" s="6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>
        <f>ROUND(E2273/D2273*100,0)</f>
        <v>104</v>
      </c>
      <c r="P2273" s="8">
        <f>IFERROR(ROUND(E2273/L2273,2),"No donations")</f>
        <v>79.83</v>
      </c>
      <c r="Q2273" s="10" t="s">
        <v>8323</v>
      </c>
      <c r="R2273" t="s">
        <v>8324</v>
      </c>
      <c r="S2273" s="14">
        <f>(((J2273/60)/60)/24)+DATE(1970,1,1)</f>
        <v>41628.833680555559</v>
      </c>
      <c r="T2273" s="14">
        <f>(((I2273/60)/60)/24)+DATE(1970,1,1)</f>
        <v>41658.833680555559</v>
      </c>
      <c r="U2273">
        <f xml:space="preserve"> YEAR(S2273)</f>
        <v>2013</v>
      </c>
    </row>
    <row r="2274" spans="1:21" ht="32" x14ac:dyDescent="0.2">
      <c r="A2274">
        <v>815</v>
      </c>
      <c r="B2274" s="3" t="s">
        <v>816</v>
      </c>
      <c r="C2274" s="3" t="s">
        <v>4925</v>
      </c>
      <c r="D2274" s="6">
        <v>4000</v>
      </c>
      <c r="E2274" s="6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>
        <f>ROUND(E2274/D2274*100,0)</f>
        <v>107</v>
      </c>
      <c r="P2274" s="8">
        <f>IFERROR(ROUND(E2274/L2274,2),"No donations")</f>
        <v>99.53</v>
      </c>
      <c r="Q2274" s="10" t="s">
        <v>8323</v>
      </c>
      <c r="R2274" t="s">
        <v>8324</v>
      </c>
      <c r="S2274" s="14">
        <f>(((J2274/60)/60)/24)+DATE(1970,1,1)</f>
        <v>41914.917858796296</v>
      </c>
      <c r="T2274" s="14">
        <f>(((I2274/60)/60)/24)+DATE(1970,1,1)</f>
        <v>41944.917858796296</v>
      </c>
      <c r="U2274">
        <f xml:space="preserve"> YEAR(S2274)</f>
        <v>2014</v>
      </c>
    </row>
    <row r="2275" spans="1:21" ht="64" x14ac:dyDescent="0.2">
      <c r="A2275">
        <v>849</v>
      </c>
      <c r="B2275" s="3" t="s">
        <v>850</v>
      </c>
      <c r="C2275" s="3" t="s">
        <v>4959</v>
      </c>
      <c r="D2275" s="6">
        <v>4000</v>
      </c>
      <c r="E2275" s="6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>
        <f>ROUND(E2275/D2275*100,0)</f>
        <v>120</v>
      </c>
      <c r="P2275" s="8">
        <f>IFERROR(ROUND(E2275/L2275,2),"No donations")</f>
        <v>41.7</v>
      </c>
      <c r="Q2275" s="10" t="s">
        <v>8323</v>
      </c>
      <c r="R2275" t="s">
        <v>8325</v>
      </c>
      <c r="S2275" s="14">
        <f>(((J2275/60)/60)/24)+DATE(1970,1,1)</f>
        <v>42051.148888888885</v>
      </c>
      <c r="T2275" s="14">
        <f>(((I2275/60)/60)/24)+DATE(1970,1,1)</f>
        <v>42079.107222222221</v>
      </c>
      <c r="U2275">
        <f xml:space="preserve"> YEAR(S2275)</f>
        <v>2015</v>
      </c>
    </row>
    <row r="2276" spans="1:21" ht="48" x14ac:dyDescent="0.2">
      <c r="A2276">
        <v>850</v>
      </c>
      <c r="B2276" s="3" t="s">
        <v>851</v>
      </c>
      <c r="C2276" s="3" t="s">
        <v>4960</v>
      </c>
      <c r="D2276" s="6">
        <v>4000</v>
      </c>
      <c r="E2276" s="6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>
        <f>ROUND(E2276/D2276*100,0)</f>
        <v>155</v>
      </c>
      <c r="P2276" s="8">
        <f>IFERROR(ROUND(E2276/L2276,2),"No donations")</f>
        <v>46.67</v>
      </c>
      <c r="Q2276" s="10" t="s">
        <v>8323</v>
      </c>
      <c r="R2276" t="s">
        <v>8325</v>
      </c>
      <c r="S2276" s="14">
        <f>(((J2276/60)/60)/24)+DATE(1970,1,1)</f>
        <v>42452.827743055561</v>
      </c>
      <c r="T2276" s="14">
        <f>(((I2276/60)/60)/24)+DATE(1970,1,1)</f>
        <v>42485.207638888889</v>
      </c>
      <c r="U2276">
        <f xml:space="preserve"> YEAR(S2276)</f>
        <v>2016</v>
      </c>
    </row>
    <row r="2277" spans="1:21" ht="32" x14ac:dyDescent="0.2">
      <c r="A2277">
        <v>859</v>
      </c>
      <c r="B2277" s="3" t="s">
        <v>860</v>
      </c>
      <c r="C2277" s="3" t="s">
        <v>4969</v>
      </c>
      <c r="D2277" s="6">
        <v>4000</v>
      </c>
      <c r="E2277" s="6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>
        <f>ROUND(E2277/D2277*100,0)</f>
        <v>105</v>
      </c>
      <c r="P2277" s="8">
        <f>IFERROR(ROUND(E2277/L2277,2),"No donations")</f>
        <v>42.72</v>
      </c>
      <c r="Q2277" s="10" t="s">
        <v>8323</v>
      </c>
      <c r="R2277" t="s">
        <v>8325</v>
      </c>
      <c r="S2277" s="14">
        <f>(((J2277/60)/60)/24)+DATE(1970,1,1)</f>
        <v>42128.820231481484</v>
      </c>
      <c r="T2277" s="14">
        <f>(((I2277/60)/60)/24)+DATE(1970,1,1)</f>
        <v>42159</v>
      </c>
      <c r="U2277">
        <f xml:space="preserve"> YEAR(S2277)</f>
        <v>2015</v>
      </c>
    </row>
    <row r="2278" spans="1:21" ht="32" x14ac:dyDescent="0.2">
      <c r="A2278">
        <v>1222</v>
      </c>
      <c r="B2278" s="3" t="s">
        <v>1223</v>
      </c>
      <c r="C2278" s="3" t="s">
        <v>5332</v>
      </c>
      <c r="D2278" s="6">
        <v>4000</v>
      </c>
      <c r="E2278" s="6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>
        <f>ROUND(E2278/D2278*100,0)</f>
        <v>280</v>
      </c>
      <c r="P2278" s="8">
        <f>IFERROR(ROUND(E2278/L2278,2),"No donations")</f>
        <v>81.27</v>
      </c>
      <c r="Q2278" s="10" t="s">
        <v>8336</v>
      </c>
      <c r="R2278" t="s">
        <v>8337</v>
      </c>
      <c r="S2278" s="14">
        <f>(((J2278/60)/60)/24)+DATE(1970,1,1)</f>
        <v>42430.720451388886</v>
      </c>
      <c r="T2278" s="14">
        <f>(((I2278/60)/60)/24)+DATE(1970,1,1)</f>
        <v>42461.166666666672</v>
      </c>
      <c r="U2278">
        <f xml:space="preserve"> YEAR(S2278)</f>
        <v>2016</v>
      </c>
    </row>
    <row r="2279" spans="1:21" ht="32" x14ac:dyDescent="0.2">
      <c r="A2279">
        <v>1273</v>
      </c>
      <c r="B2279" s="3" t="s">
        <v>1274</v>
      </c>
      <c r="C2279" s="3" t="s">
        <v>5383</v>
      </c>
      <c r="D2279" s="6">
        <v>4000</v>
      </c>
      <c r="E2279" s="6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>
        <f>ROUND(E2279/D2279*100,0)</f>
        <v>104</v>
      </c>
      <c r="P2279" s="8">
        <f>IFERROR(ROUND(E2279/L2279,2),"No donations")</f>
        <v>76.67</v>
      </c>
      <c r="Q2279" s="10" t="s">
        <v>8323</v>
      </c>
      <c r="R2279" t="s">
        <v>8324</v>
      </c>
      <c r="S2279" s="14">
        <f>(((J2279/60)/60)/24)+DATE(1970,1,1)</f>
        <v>41852.730219907404</v>
      </c>
      <c r="T2279" s="14">
        <f>(((I2279/60)/60)/24)+DATE(1970,1,1)</f>
        <v>41882.730219907404</v>
      </c>
      <c r="U2279">
        <f xml:space="preserve"> YEAR(S2279)</f>
        <v>2014</v>
      </c>
    </row>
    <row r="2280" spans="1:21" ht="48" x14ac:dyDescent="0.2">
      <c r="A2280">
        <v>1288</v>
      </c>
      <c r="B2280" s="3" t="s">
        <v>1289</v>
      </c>
      <c r="C2280" s="3" t="s">
        <v>5398</v>
      </c>
      <c r="D2280" s="6">
        <v>4000</v>
      </c>
      <c r="E2280" s="6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>
        <f>ROUND(E2280/D2280*100,0)</f>
        <v>100</v>
      </c>
      <c r="P2280" s="8">
        <f>IFERROR(ROUND(E2280/L2280,2),"No donations")</f>
        <v>65.87</v>
      </c>
      <c r="Q2280" s="10" t="s">
        <v>8315</v>
      </c>
      <c r="R2280" t="s">
        <v>8316</v>
      </c>
      <c r="S2280" s="14">
        <f>(((J2280/60)/60)/24)+DATE(1970,1,1)</f>
        <v>42561.154664351852</v>
      </c>
      <c r="T2280" s="14">
        <f>(((I2280/60)/60)/24)+DATE(1970,1,1)</f>
        <v>42592.166666666672</v>
      </c>
      <c r="U2280">
        <f xml:space="preserve"> YEAR(S2280)</f>
        <v>2016</v>
      </c>
    </row>
    <row r="2281" spans="1:21" ht="48" x14ac:dyDescent="0.2">
      <c r="A2281">
        <v>1375</v>
      </c>
      <c r="B2281" s="3" t="s">
        <v>1376</v>
      </c>
      <c r="C2281" s="3" t="s">
        <v>5485</v>
      </c>
      <c r="D2281" s="6">
        <v>4000</v>
      </c>
      <c r="E2281" s="6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>
        <f>ROUND(E2281/D2281*100,0)</f>
        <v>171</v>
      </c>
      <c r="P2281" s="8">
        <f>IFERROR(ROUND(E2281/L2281,2),"No donations")</f>
        <v>62.87</v>
      </c>
      <c r="Q2281" s="10" t="s">
        <v>8323</v>
      </c>
      <c r="R2281" t="s">
        <v>8324</v>
      </c>
      <c r="S2281" s="14">
        <f>(((J2281/60)/60)/24)+DATE(1970,1,1)</f>
        <v>42720.066192129627</v>
      </c>
      <c r="T2281" s="14">
        <f>(((I2281/60)/60)/24)+DATE(1970,1,1)</f>
        <v>42750.066192129627</v>
      </c>
      <c r="U2281">
        <f xml:space="preserve"> YEAR(S2281)</f>
        <v>2016</v>
      </c>
    </row>
    <row r="2282" spans="1:21" ht="48" x14ac:dyDescent="0.2">
      <c r="A2282">
        <v>1387</v>
      </c>
      <c r="B2282" s="3" t="s">
        <v>1388</v>
      </c>
      <c r="C2282" s="3" t="s">
        <v>5497</v>
      </c>
      <c r="D2282" s="6">
        <v>4000</v>
      </c>
      <c r="E2282" s="6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>
        <f>ROUND(E2282/D2282*100,0)</f>
        <v>137</v>
      </c>
      <c r="P2282" s="8">
        <f>IFERROR(ROUND(E2282/L2282,2),"No donations")</f>
        <v>70.06</v>
      </c>
      <c r="Q2282" s="10" t="s">
        <v>8323</v>
      </c>
      <c r="R2282" t="s">
        <v>8324</v>
      </c>
      <c r="S2282" s="14">
        <f>(((J2282/60)/60)/24)+DATE(1970,1,1)</f>
        <v>42126.92123842593</v>
      </c>
      <c r="T2282" s="14">
        <f>(((I2282/60)/60)/24)+DATE(1970,1,1)</f>
        <v>42158.1875</v>
      </c>
      <c r="U2282">
        <f xml:space="preserve"> YEAR(S2282)</f>
        <v>2015</v>
      </c>
    </row>
    <row r="2283" spans="1:21" ht="48" x14ac:dyDescent="0.2">
      <c r="A2283">
        <v>1403</v>
      </c>
      <c r="B2283" s="3" t="s">
        <v>1404</v>
      </c>
      <c r="C2283" s="3" t="s">
        <v>5513</v>
      </c>
      <c r="D2283" s="6">
        <v>4000</v>
      </c>
      <c r="E2283" s="6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>
        <f>ROUND(E2283/D2283*100,0)</f>
        <v>103</v>
      </c>
      <c r="P2283" s="8">
        <f>IFERROR(ROUND(E2283/L2283,2),"No donations")</f>
        <v>62.17</v>
      </c>
      <c r="Q2283" s="10" t="s">
        <v>8323</v>
      </c>
      <c r="R2283" t="s">
        <v>8324</v>
      </c>
      <c r="S2283" s="14">
        <f>(((J2283/60)/60)/24)+DATE(1970,1,1)</f>
        <v>41451.062905092593</v>
      </c>
      <c r="T2283" s="14">
        <f>(((I2283/60)/60)/24)+DATE(1970,1,1)</f>
        <v>41481.062905092593</v>
      </c>
      <c r="U2283">
        <f xml:space="preserve"> YEAR(S2283)</f>
        <v>2013</v>
      </c>
    </row>
    <row r="2284" spans="1:21" ht="32" x14ac:dyDescent="0.2">
      <c r="A2284">
        <v>1462</v>
      </c>
      <c r="B2284" s="3" t="s">
        <v>1463</v>
      </c>
      <c r="C2284" s="3" t="s">
        <v>5572</v>
      </c>
      <c r="D2284" s="6">
        <v>4000</v>
      </c>
      <c r="E2284" s="6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>
        <f>ROUND(E2284/D2284*100,0)</f>
        <v>109</v>
      </c>
      <c r="P2284" s="8">
        <f>IFERROR(ROUND(E2284/L2284,2),"No donations")</f>
        <v>28.94</v>
      </c>
      <c r="Q2284" s="10" t="s">
        <v>8320</v>
      </c>
      <c r="R2284" t="s">
        <v>8340</v>
      </c>
      <c r="S2284" s="14">
        <f>(((J2284/60)/60)/24)+DATE(1970,1,1)</f>
        <v>41344.662858796299</v>
      </c>
      <c r="T2284" s="14">
        <f>(((I2284/60)/60)/24)+DATE(1970,1,1)</f>
        <v>41374.662858796299</v>
      </c>
      <c r="U2284">
        <f xml:space="preserve"> YEAR(S2284)</f>
        <v>2013</v>
      </c>
    </row>
    <row r="2285" spans="1:21" ht="48" x14ac:dyDescent="0.2">
      <c r="A2285">
        <v>1535</v>
      </c>
      <c r="B2285" s="3" t="s">
        <v>1536</v>
      </c>
      <c r="C2285" s="3" t="s">
        <v>5645</v>
      </c>
      <c r="D2285" s="6">
        <v>4000</v>
      </c>
      <c r="E2285" s="6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>
        <f>ROUND(E2285/D2285*100,0)</f>
        <v>132</v>
      </c>
      <c r="P2285" s="8">
        <f>IFERROR(ROUND(E2285/L2285,2),"No donations")</f>
        <v>48.15</v>
      </c>
      <c r="Q2285" s="10" t="s">
        <v>8336</v>
      </c>
      <c r="R2285" t="s">
        <v>8337</v>
      </c>
      <c r="S2285" s="14">
        <f>(((J2285/60)/60)/24)+DATE(1970,1,1)</f>
        <v>42484.829062500001</v>
      </c>
      <c r="T2285" s="14">
        <f>(((I2285/60)/60)/24)+DATE(1970,1,1)</f>
        <v>42513.916666666672</v>
      </c>
      <c r="U2285">
        <f xml:space="preserve"> YEAR(S2285)</f>
        <v>2016</v>
      </c>
    </row>
    <row r="2286" spans="1:21" ht="32" x14ac:dyDescent="0.2">
      <c r="A2286">
        <v>1628</v>
      </c>
      <c r="B2286" s="3" t="s">
        <v>1629</v>
      </c>
      <c r="C2286" s="3" t="s">
        <v>5738</v>
      </c>
      <c r="D2286" s="6">
        <v>4000</v>
      </c>
      <c r="E2286" s="6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>
        <f>ROUND(E2286/D2286*100,0)</f>
        <v>101</v>
      </c>
      <c r="P2286" s="8">
        <f>IFERROR(ROUND(E2286/L2286,2),"No donations")</f>
        <v>45.88</v>
      </c>
      <c r="Q2286" s="10" t="s">
        <v>8323</v>
      </c>
      <c r="R2286" t="s">
        <v>8324</v>
      </c>
      <c r="S2286" s="14">
        <f>(((J2286/60)/60)/24)+DATE(1970,1,1)</f>
        <v>41774.737060185187</v>
      </c>
      <c r="T2286" s="14">
        <f>(((I2286/60)/60)/24)+DATE(1970,1,1)</f>
        <v>41807.737060185187</v>
      </c>
      <c r="U2286">
        <f xml:space="preserve"> YEAR(S2286)</f>
        <v>2014</v>
      </c>
    </row>
    <row r="2287" spans="1:21" ht="48" x14ac:dyDescent="0.2">
      <c r="A2287">
        <v>1630</v>
      </c>
      <c r="B2287" s="3" t="s">
        <v>1631</v>
      </c>
      <c r="C2287" s="3" t="s">
        <v>5740</v>
      </c>
      <c r="D2287" s="6">
        <v>4000</v>
      </c>
      <c r="E2287" s="6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>
        <f>ROUND(E2287/D2287*100,0)</f>
        <v>265</v>
      </c>
      <c r="P2287" s="8">
        <f>IFERROR(ROUND(E2287/L2287,2),"No donations")</f>
        <v>84.21</v>
      </c>
      <c r="Q2287" s="10" t="s">
        <v>8323</v>
      </c>
      <c r="R2287" t="s">
        <v>8324</v>
      </c>
      <c r="S2287" s="14">
        <f>(((J2287/60)/60)/24)+DATE(1970,1,1)</f>
        <v>40939.837673611109</v>
      </c>
      <c r="T2287" s="14">
        <f>(((I2287/60)/60)/24)+DATE(1970,1,1)</f>
        <v>40970.290972222225</v>
      </c>
      <c r="U2287">
        <f xml:space="preserve"> YEAR(S2287)</f>
        <v>2012</v>
      </c>
    </row>
    <row r="2288" spans="1:21" ht="48" x14ac:dyDescent="0.2">
      <c r="A2288">
        <v>1632</v>
      </c>
      <c r="B2288" s="3" t="s">
        <v>1633</v>
      </c>
      <c r="C2288" s="3" t="s">
        <v>5742</v>
      </c>
      <c r="D2288" s="6">
        <v>4000</v>
      </c>
      <c r="E2288" s="6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>
        <f>ROUND(E2288/D2288*100,0)</f>
        <v>102</v>
      </c>
      <c r="P2288" s="8">
        <f>IFERROR(ROUND(E2288/L2288,2),"No donations")</f>
        <v>86.49</v>
      </c>
      <c r="Q2288" s="10" t="s">
        <v>8323</v>
      </c>
      <c r="R2288" t="s">
        <v>8324</v>
      </c>
      <c r="S2288" s="14">
        <f>(((J2288/60)/60)/24)+DATE(1970,1,1)</f>
        <v>40750.340902777774</v>
      </c>
      <c r="T2288" s="14">
        <f>(((I2288/60)/60)/24)+DATE(1970,1,1)</f>
        <v>40810.340902777774</v>
      </c>
      <c r="U2288">
        <f xml:space="preserve"> YEAR(S2288)</f>
        <v>2011</v>
      </c>
    </row>
    <row r="2289" spans="1:21" ht="32" x14ac:dyDescent="0.2">
      <c r="A2289">
        <v>1976</v>
      </c>
      <c r="B2289" s="3" t="s">
        <v>1977</v>
      </c>
      <c r="C2289" s="3" t="s">
        <v>6086</v>
      </c>
      <c r="D2289" s="6">
        <v>4000</v>
      </c>
      <c r="E2289" s="6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>
        <f>ROUND(E2289/D2289*100,0)</f>
        <v>347</v>
      </c>
      <c r="P2289" s="8">
        <f>IFERROR(ROUND(E2289/L2289,2),"No donations")</f>
        <v>29.31</v>
      </c>
      <c r="Q2289" s="10" t="s">
        <v>8317</v>
      </c>
      <c r="R2289" t="s">
        <v>8347</v>
      </c>
      <c r="S2289" s="14">
        <f>(((J2289/60)/60)/24)+DATE(1970,1,1)</f>
        <v>41438.899594907409</v>
      </c>
      <c r="T2289" s="14">
        <f>(((I2289/60)/60)/24)+DATE(1970,1,1)</f>
        <v>41468.899594907409</v>
      </c>
      <c r="U2289">
        <f xml:space="preserve"> YEAR(S2289)</f>
        <v>2013</v>
      </c>
    </row>
    <row r="2290" spans="1:21" ht="48" x14ac:dyDescent="0.2">
      <c r="A2290">
        <v>2024</v>
      </c>
      <c r="B2290" s="3" t="s">
        <v>2025</v>
      </c>
      <c r="C2290" s="3" t="s">
        <v>6134</v>
      </c>
      <c r="D2290" s="6">
        <v>4000</v>
      </c>
      <c r="E2290" s="6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>
        <f>ROUND(E2290/D2290*100,0)</f>
        <v>585</v>
      </c>
      <c r="P2290" s="8">
        <f>IFERROR(ROUND(E2290/L2290,2),"No donations")</f>
        <v>222.99</v>
      </c>
      <c r="Q2290" s="10" t="s">
        <v>8317</v>
      </c>
      <c r="R2290" t="s">
        <v>8347</v>
      </c>
      <c r="S2290" s="14">
        <f>(((J2290/60)/60)/24)+DATE(1970,1,1)</f>
        <v>41099.966944444444</v>
      </c>
      <c r="T2290" s="14">
        <f>(((I2290/60)/60)/24)+DATE(1970,1,1)</f>
        <v>41134.125</v>
      </c>
      <c r="U2290">
        <f xml:space="preserve"> YEAR(S2290)</f>
        <v>2012</v>
      </c>
    </row>
    <row r="2291" spans="1:21" ht="32" x14ac:dyDescent="0.2">
      <c r="A2291">
        <v>2063</v>
      </c>
      <c r="B2291" s="3" t="s">
        <v>2064</v>
      </c>
      <c r="C2291" s="3" t="s">
        <v>6173</v>
      </c>
      <c r="D2291" s="6">
        <v>4000</v>
      </c>
      <c r="E2291" s="6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>
        <f>ROUND(E2291/D2291*100,0)</f>
        <v>148</v>
      </c>
      <c r="P2291" s="8">
        <f>IFERROR(ROUND(E2291/L2291,2),"No donations")</f>
        <v>120.86</v>
      </c>
      <c r="Q2291" s="10" t="s">
        <v>8317</v>
      </c>
      <c r="R2291" t="s">
        <v>8347</v>
      </c>
      <c r="S2291" s="14">
        <f>(((J2291/60)/60)/24)+DATE(1970,1,1)</f>
        <v>42472.73265046296</v>
      </c>
      <c r="T2291" s="14">
        <f>(((I2291/60)/60)/24)+DATE(1970,1,1)</f>
        <v>42505.73265046296</v>
      </c>
      <c r="U2291">
        <f xml:space="preserve"> YEAR(S2291)</f>
        <v>2016</v>
      </c>
    </row>
    <row r="2292" spans="1:21" ht="48" x14ac:dyDescent="0.2">
      <c r="A2292">
        <v>2086</v>
      </c>
      <c r="B2292" s="3" t="s">
        <v>2087</v>
      </c>
      <c r="C2292" s="3" t="s">
        <v>6196</v>
      </c>
      <c r="D2292" s="6">
        <v>4000</v>
      </c>
      <c r="E2292" s="6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>
        <f>ROUND(E2292/D2292*100,0)</f>
        <v>101</v>
      </c>
      <c r="P2292" s="8">
        <f>IFERROR(ROUND(E2292/L2292,2),"No donations")</f>
        <v>115.09</v>
      </c>
      <c r="Q2292" s="10" t="s">
        <v>8323</v>
      </c>
      <c r="R2292" t="s">
        <v>8327</v>
      </c>
      <c r="S2292" s="14">
        <f>(((J2292/60)/60)/24)+DATE(1970,1,1)</f>
        <v>40860.67050925926</v>
      </c>
      <c r="T2292" s="14">
        <f>(((I2292/60)/60)/24)+DATE(1970,1,1)</f>
        <v>40891.207638888889</v>
      </c>
      <c r="U2292">
        <f xml:space="preserve"> YEAR(S2292)</f>
        <v>2011</v>
      </c>
    </row>
    <row r="2293" spans="1:21" ht="32" x14ac:dyDescent="0.2">
      <c r="A2293">
        <v>2109</v>
      </c>
      <c r="B2293" s="3" t="s">
        <v>2110</v>
      </c>
      <c r="C2293" s="3" t="s">
        <v>6219</v>
      </c>
      <c r="D2293" s="6">
        <v>4000</v>
      </c>
      <c r="E2293" s="6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>
        <f>ROUND(E2293/D2293*100,0)</f>
        <v>107</v>
      </c>
      <c r="P2293" s="8">
        <f>IFERROR(ROUND(E2293/L2293,2),"No donations")</f>
        <v>106.53</v>
      </c>
      <c r="Q2293" s="10" t="s">
        <v>8323</v>
      </c>
      <c r="R2293" t="s">
        <v>8327</v>
      </c>
      <c r="S2293" s="14">
        <f>(((J2293/60)/60)/24)+DATE(1970,1,1)</f>
        <v>42160.708530092597</v>
      </c>
      <c r="T2293" s="14">
        <f>(((I2293/60)/60)/24)+DATE(1970,1,1)</f>
        <v>42190.708530092597</v>
      </c>
      <c r="U2293">
        <f xml:space="preserve"> YEAR(S2293)</f>
        <v>2015</v>
      </c>
    </row>
    <row r="2294" spans="1:21" ht="48" x14ac:dyDescent="0.2">
      <c r="A2294">
        <v>2171</v>
      </c>
      <c r="B2294" s="3" t="s">
        <v>2172</v>
      </c>
      <c r="C2294" s="3" t="s">
        <v>6281</v>
      </c>
      <c r="D2294" s="6">
        <v>4000</v>
      </c>
      <c r="E2294" s="6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>
        <f>ROUND(E2294/D2294*100,0)</f>
        <v>106</v>
      </c>
      <c r="P2294" s="8">
        <f>IFERROR(ROUND(E2294/L2294,2),"No donations")</f>
        <v>90.28</v>
      </c>
      <c r="Q2294" s="10" t="s">
        <v>8323</v>
      </c>
      <c r="R2294" t="s">
        <v>8324</v>
      </c>
      <c r="S2294" s="14">
        <f>(((J2294/60)/60)/24)+DATE(1970,1,1)</f>
        <v>42141.95711805555</v>
      </c>
      <c r="T2294" s="14">
        <f>(((I2294/60)/60)/24)+DATE(1970,1,1)</f>
        <v>42177.208333333328</v>
      </c>
      <c r="U2294">
        <f xml:space="preserve"> YEAR(S2294)</f>
        <v>2015</v>
      </c>
    </row>
    <row r="2295" spans="1:21" ht="48" x14ac:dyDescent="0.2">
      <c r="A2295">
        <v>2174</v>
      </c>
      <c r="B2295" s="3" t="s">
        <v>2175</v>
      </c>
      <c r="C2295" s="3" t="s">
        <v>6284</v>
      </c>
      <c r="D2295" s="6">
        <v>4000</v>
      </c>
      <c r="E2295" s="6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>
        <f>ROUND(E2295/D2295*100,0)</f>
        <v>103</v>
      </c>
      <c r="P2295" s="8">
        <f>IFERROR(ROUND(E2295/L2295,2),"No donations")</f>
        <v>65.38</v>
      </c>
      <c r="Q2295" s="10" t="s">
        <v>8323</v>
      </c>
      <c r="R2295" t="s">
        <v>8324</v>
      </c>
      <c r="S2295" s="14">
        <f>(((J2295/60)/60)/24)+DATE(1970,1,1)</f>
        <v>42465.542905092589</v>
      </c>
      <c r="T2295" s="14">
        <f>(((I2295/60)/60)/24)+DATE(1970,1,1)</f>
        <v>42495.542905092589</v>
      </c>
      <c r="U2295">
        <f xml:space="preserve"> YEAR(S2295)</f>
        <v>2016</v>
      </c>
    </row>
    <row r="2296" spans="1:21" ht="32" x14ac:dyDescent="0.2">
      <c r="A2296">
        <v>2202</v>
      </c>
      <c r="B2296" s="3" t="s">
        <v>2203</v>
      </c>
      <c r="C2296" s="3" t="s">
        <v>6312</v>
      </c>
      <c r="D2296" s="6">
        <v>4000</v>
      </c>
      <c r="E2296" s="6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>
        <f>ROUND(E2296/D2296*100,0)</f>
        <v>704</v>
      </c>
      <c r="P2296" s="8">
        <f>IFERROR(ROUND(E2296/L2296,2),"No donations")</f>
        <v>39.07</v>
      </c>
      <c r="Q2296" s="10" t="s">
        <v>8323</v>
      </c>
      <c r="R2296" t="s">
        <v>8328</v>
      </c>
      <c r="S2296" s="14">
        <f>(((J2296/60)/60)/24)+DATE(1970,1,1)</f>
        <v>41184.849166666667</v>
      </c>
      <c r="T2296" s="14">
        <f>(((I2296/60)/60)/24)+DATE(1970,1,1)</f>
        <v>41214.849166666667</v>
      </c>
      <c r="U2296">
        <f xml:space="preserve"> YEAR(S2296)</f>
        <v>2012</v>
      </c>
    </row>
    <row r="2297" spans="1:21" ht="48" x14ac:dyDescent="0.2">
      <c r="A2297">
        <v>2210</v>
      </c>
      <c r="B2297" s="3" t="s">
        <v>2211</v>
      </c>
      <c r="C2297" s="3" t="s">
        <v>6320</v>
      </c>
      <c r="D2297" s="6">
        <v>4000</v>
      </c>
      <c r="E2297" s="6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>
        <f>ROUND(E2297/D2297*100,0)</f>
        <v>111</v>
      </c>
      <c r="P2297" s="8">
        <f>IFERROR(ROUND(E2297/L2297,2),"No donations")</f>
        <v>61.9</v>
      </c>
      <c r="Q2297" s="10" t="s">
        <v>8323</v>
      </c>
      <c r="R2297" t="s">
        <v>8328</v>
      </c>
      <c r="S2297" s="14">
        <f>(((J2297/60)/60)/24)+DATE(1970,1,1)</f>
        <v>40956.066087962965</v>
      </c>
      <c r="T2297" s="14">
        <f>(((I2297/60)/60)/24)+DATE(1970,1,1)</f>
        <v>41013.73333333333</v>
      </c>
      <c r="U2297">
        <f xml:space="preserve"> YEAR(S2297)</f>
        <v>2012</v>
      </c>
    </row>
    <row r="2298" spans="1:21" ht="32" x14ac:dyDescent="0.2">
      <c r="A2298">
        <v>2238</v>
      </c>
      <c r="B2298" s="3" t="s">
        <v>2239</v>
      </c>
      <c r="C2298" s="3" t="s">
        <v>6348</v>
      </c>
      <c r="D2298" s="6">
        <v>4000</v>
      </c>
      <c r="E2298" s="6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>
        <f>ROUND(E2298/D2298*100,0)</f>
        <v>137</v>
      </c>
      <c r="P2298" s="8">
        <f>IFERROR(ROUND(E2298/L2298,2),"No donations")</f>
        <v>69.569999999999993</v>
      </c>
      <c r="Q2298" s="10" t="s">
        <v>8331</v>
      </c>
      <c r="R2298" t="s">
        <v>8349</v>
      </c>
      <c r="S2298" s="14">
        <f>(((J2298/60)/60)/24)+DATE(1970,1,1)</f>
        <v>42774.621712962966</v>
      </c>
      <c r="T2298" s="14">
        <f>(((I2298/60)/60)/24)+DATE(1970,1,1)</f>
        <v>42804.621712962966</v>
      </c>
      <c r="U2298">
        <f xml:space="preserve"> YEAR(S2298)</f>
        <v>2017</v>
      </c>
    </row>
    <row r="2299" spans="1:21" ht="48" x14ac:dyDescent="0.2">
      <c r="A2299">
        <v>2245</v>
      </c>
      <c r="B2299" s="3" t="s">
        <v>2246</v>
      </c>
      <c r="C2299" s="3" t="s">
        <v>6355</v>
      </c>
      <c r="D2299" s="6">
        <v>4000</v>
      </c>
      <c r="E2299" s="6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>
        <f>ROUND(E2299/D2299*100,0)</f>
        <v>2647</v>
      </c>
      <c r="P2299" s="8">
        <f>IFERROR(ROUND(E2299/L2299,2),"No donations")</f>
        <v>53.48</v>
      </c>
      <c r="Q2299" s="10" t="s">
        <v>8331</v>
      </c>
      <c r="R2299" t="s">
        <v>8349</v>
      </c>
      <c r="S2299" s="14">
        <f>(((J2299/60)/60)/24)+DATE(1970,1,1)</f>
        <v>41660.708530092597</v>
      </c>
      <c r="T2299" s="14">
        <f>(((I2299/60)/60)/24)+DATE(1970,1,1)</f>
        <v>41691.75</v>
      </c>
      <c r="U2299">
        <f xml:space="preserve"> YEAR(S2299)</f>
        <v>2014</v>
      </c>
    </row>
    <row r="2300" spans="1:21" ht="48" x14ac:dyDescent="0.2">
      <c r="A2300">
        <v>2334</v>
      </c>
      <c r="B2300" s="3" t="s">
        <v>2335</v>
      </c>
      <c r="C2300" s="3" t="s">
        <v>6444</v>
      </c>
      <c r="D2300" s="6">
        <v>4000</v>
      </c>
      <c r="E2300" s="6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>
        <f>ROUND(E2300/D2300*100,0)</f>
        <v>102</v>
      </c>
      <c r="P2300" s="8">
        <f>IFERROR(ROUND(E2300/L2300,2),"No donations")</f>
        <v>60.87</v>
      </c>
      <c r="Q2300" s="10" t="s">
        <v>8334</v>
      </c>
      <c r="R2300" t="s">
        <v>8350</v>
      </c>
      <c r="S2300" s="14">
        <f>(((J2300/60)/60)/24)+DATE(1970,1,1)</f>
        <v>41918.670115740737</v>
      </c>
      <c r="T2300" s="14">
        <f>(((I2300/60)/60)/24)+DATE(1970,1,1)</f>
        <v>41948.731944444444</v>
      </c>
      <c r="U2300">
        <f xml:space="preserve"> YEAR(S2300)</f>
        <v>2014</v>
      </c>
    </row>
    <row r="2301" spans="1:21" ht="48" x14ac:dyDescent="0.2">
      <c r="A2301">
        <v>2481</v>
      </c>
      <c r="B2301" s="3" t="s">
        <v>2481</v>
      </c>
      <c r="C2301" s="3" t="s">
        <v>6591</v>
      </c>
      <c r="D2301" s="6">
        <v>4000</v>
      </c>
      <c r="E2301" s="6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>
        <f>ROUND(E2301/D2301*100,0)</f>
        <v>113</v>
      </c>
      <c r="P2301" s="8">
        <f>IFERROR(ROUND(E2301/L2301,2),"No donations")</f>
        <v>47.54</v>
      </c>
      <c r="Q2301" s="10" t="s">
        <v>8323</v>
      </c>
      <c r="R2301" t="s">
        <v>8327</v>
      </c>
      <c r="S2301" s="14">
        <f>(((J2301/60)/60)/24)+DATE(1970,1,1)</f>
        <v>40999.645925925928</v>
      </c>
      <c r="T2301" s="14">
        <f>(((I2301/60)/60)/24)+DATE(1970,1,1)</f>
        <v>41029.645925925928</v>
      </c>
      <c r="U2301">
        <f xml:space="preserve"> YEAR(S2301)</f>
        <v>2012</v>
      </c>
    </row>
    <row r="2302" spans="1:21" ht="48" x14ac:dyDescent="0.2">
      <c r="A2302">
        <v>2497</v>
      </c>
      <c r="B2302" s="3" t="s">
        <v>2497</v>
      </c>
      <c r="C2302" s="3" t="s">
        <v>6607</v>
      </c>
      <c r="D2302" s="6">
        <v>4000</v>
      </c>
      <c r="E2302" s="6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>
        <f>ROUND(E2302/D2302*100,0)</f>
        <v>113</v>
      </c>
      <c r="P2302" s="8">
        <f>IFERROR(ROUND(E2302/L2302,2),"No donations")</f>
        <v>80.55</v>
      </c>
      <c r="Q2302" s="10" t="s">
        <v>8323</v>
      </c>
      <c r="R2302" t="s">
        <v>8327</v>
      </c>
      <c r="S2302" s="14">
        <f>(((J2302/60)/60)/24)+DATE(1970,1,1)</f>
        <v>40730.878912037035</v>
      </c>
      <c r="T2302" s="14">
        <f>(((I2302/60)/60)/24)+DATE(1970,1,1)</f>
        <v>40760.878912037035</v>
      </c>
      <c r="U2302">
        <f xml:space="preserve"> YEAR(S2302)</f>
        <v>2011</v>
      </c>
    </row>
    <row r="2303" spans="1:21" ht="48" x14ac:dyDescent="0.2">
      <c r="A2303">
        <v>2499</v>
      </c>
      <c r="B2303" s="3" t="s">
        <v>2499</v>
      </c>
      <c r="C2303" s="3" t="s">
        <v>6609</v>
      </c>
      <c r="D2303" s="6">
        <v>4000</v>
      </c>
      <c r="E2303" s="6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>
        <f>ROUND(E2303/D2303*100,0)</f>
        <v>203</v>
      </c>
      <c r="P2303" s="8">
        <f>IFERROR(ROUND(E2303/L2303,2),"No donations")</f>
        <v>47.68</v>
      </c>
      <c r="Q2303" s="10" t="s">
        <v>8323</v>
      </c>
      <c r="R2303" t="s">
        <v>8327</v>
      </c>
      <c r="S2303" s="14">
        <f>(((J2303/60)/60)/24)+DATE(1970,1,1)</f>
        <v>41226.648576388885</v>
      </c>
      <c r="T2303" s="14">
        <f>(((I2303/60)/60)/24)+DATE(1970,1,1)</f>
        <v>41274.75</v>
      </c>
      <c r="U2303">
        <f xml:space="preserve"> YEAR(S2303)</f>
        <v>2012</v>
      </c>
    </row>
    <row r="2304" spans="1:21" ht="48" x14ac:dyDescent="0.2">
      <c r="A2304">
        <v>2526</v>
      </c>
      <c r="B2304" s="3" t="s">
        <v>2526</v>
      </c>
      <c r="C2304" s="3" t="s">
        <v>6636</v>
      </c>
      <c r="D2304" s="6">
        <v>4000</v>
      </c>
      <c r="E2304" s="6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>
        <f>ROUND(E2304/D2304*100,0)</f>
        <v>113</v>
      </c>
      <c r="P2304" s="8">
        <f>IFERROR(ROUND(E2304/L2304,2),"No donations")</f>
        <v>136.91</v>
      </c>
      <c r="Q2304" s="10" t="s">
        <v>8323</v>
      </c>
      <c r="R2304" t="s">
        <v>8352</v>
      </c>
      <c r="S2304" s="14">
        <f>(((J2304/60)/60)/24)+DATE(1970,1,1)</f>
        <v>41953.091134259259</v>
      </c>
      <c r="T2304" s="14">
        <f>(((I2304/60)/60)/24)+DATE(1970,1,1)</f>
        <v>41981.207638888889</v>
      </c>
      <c r="U2304">
        <f xml:space="preserve"> YEAR(S2304)</f>
        <v>2014</v>
      </c>
    </row>
    <row r="2305" spans="1:21" ht="48" x14ac:dyDescent="0.2">
      <c r="A2305">
        <v>2527</v>
      </c>
      <c r="B2305" s="3" t="s">
        <v>2527</v>
      </c>
      <c r="C2305" s="3" t="s">
        <v>6637</v>
      </c>
      <c r="D2305" s="6">
        <v>4000</v>
      </c>
      <c r="E2305" s="6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>
        <f>ROUND(E2305/D2305*100,0)</f>
        <v>102</v>
      </c>
      <c r="P2305" s="8">
        <f>IFERROR(ROUND(E2305/L2305,2),"No donations")</f>
        <v>57.54</v>
      </c>
      <c r="Q2305" s="10" t="s">
        <v>8323</v>
      </c>
      <c r="R2305" t="s">
        <v>8352</v>
      </c>
      <c r="S2305" s="14">
        <f>(((J2305/60)/60)/24)+DATE(1970,1,1)</f>
        <v>41546.75105324074</v>
      </c>
      <c r="T2305" s="14">
        <f>(((I2305/60)/60)/24)+DATE(1970,1,1)</f>
        <v>41565.165972222225</v>
      </c>
      <c r="U2305">
        <f xml:space="preserve"> YEAR(S2305)</f>
        <v>2013</v>
      </c>
    </row>
    <row r="2306" spans="1:21" ht="48" x14ac:dyDescent="0.2">
      <c r="A2306">
        <v>2528</v>
      </c>
      <c r="B2306" s="3" t="s">
        <v>2528</v>
      </c>
      <c r="C2306" s="3" t="s">
        <v>6638</v>
      </c>
      <c r="D2306" s="6">
        <v>4000</v>
      </c>
      <c r="E2306" s="6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>
        <f>ROUND(E2306/D2306*100,0)</f>
        <v>107</v>
      </c>
      <c r="P2306" s="8">
        <f>IFERROR(ROUND(E2306/L2306,2),"No donations")</f>
        <v>52.96</v>
      </c>
      <c r="Q2306" s="10" t="s">
        <v>8323</v>
      </c>
      <c r="R2306" t="s">
        <v>8352</v>
      </c>
      <c r="S2306" s="14">
        <f>(((J2306/60)/60)/24)+DATE(1970,1,1)</f>
        <v>42217.834525462968</v>
      </c>
      <c r="T2306" s="14">
        <f>(((I2306/60)/60)/24)+DATE(1970,1,1)</f>
        <v>42236.458333333328</v>
      </c>
      <c r="U2306">
        <f xml:space="preserve"> YEAR(S2306)</f>
        <v>2015</v>
      </c>
    </row>
    <row r="2307" spans="1:21" ht="48" x14ac:dyDescent="0.2">
      <c r="A2307">
        <v>2532</v>
      </c>
      <c r="B2307" s="3" t="s">
        <v>2532</v>
      </c>
      <c r="C2307" s="3" t="s">
        <v>6642</v>
      </c>
      <c r="D2307" s="6">
        <v>4000</v>
      </c>
      <c r="E2307" s="6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>
        <f>ROUND(E2307/D2307*100,0)</f>
        <v>126</v>
      </c>
      <c r="P2307" s="8">
        <f>IFERROR(ROUND(E2307/L2307,2),"No donations")</f>
        <v>84.08</v>
      </c>
      <c r="Q2307" s="10" t="s">
        <v>8323</v>
      </c>
      <c r="R2307" t="s">
        <v>8352</v>
      </c>
      <c r="S2307" s="14">
        <f>(((J2307/60)/60)/24)+DATE(1970,1,1)</f>
        <v>41107.849143518521</v>
      </c>
      <c r="T2307" s="14">
        <f>(((I2307/60)/60)/24)+DATE(1970,1,1)</f>
        <v>41137.849143518521</v>
      </c>
      <c r="U2307">
        <f xml:space="preserve"> YEAR(S2307)</f>
        <v>2012</v>
      </c>
    </row>
    <row r="2308" spans="1:21" ht="48" x14ac:dyDescent="0.2">
      <c r="A2308">
        <v>2938</v>
      </c>
      <c r="B2308" s="3" t="s">
        <v>2938</v>
      </c>
      <c r="C2308" s="3" t="s">
        <v>7048</v>
      </c>
      <c r="D2308" s="6">
        <v>4000</v>
      </c>
      <c r="E2308" s="6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>
        <f>ROUND(E2308/D2308*100,0)</f>
        <v>101</v>
      </c>
      <c r="P2308" s="8">
        <f>IFERROR(ROUND(E2308/L2308,2),"No donations")</f>
        <v>126.72</v>
      </c>
      <c r="Q2308" s="10" t="s">
        <v>8315</v>
      </c>
      <c r="R2308" t="s">
        <v>8357</v>
      </c>
      <c r="S2308" s="14">
        <f>(((J2308/60)/60)/24)+DATE(1970,1,1)</f>
        <v>42004.703865740739</v>
      </c>
      <c r="T2308" s="14">
        <f>(((I2308/60)/60)/24)+DATE(1970,1,1)</f>
        <v>42034.703865740739</v>
      </c>
      <c r="U2308">
        <f xml:space="preserve"> YEAR(S2308)</f>
        <v>2014</v>
      </c>
    </row>
    <row r="2309" spans="1:21" ht="48" x14ac:dyDescent="0.2">
      <c r="A2309">
        <v>2981</v>
      </c>
      <c r="B2309" s="3" t="s">
        <v>2981</v>
      </c>
      <c r="C2309" s="3" t="s">
        <v>7091</v>
      </c>
      <c r="D2309" s="6">
        <v>4000</v>
      </c>
      <c r="E2309" s="6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>
        <f>ROUND(E2309/D2309*100,0)</f>
        <v>129</v>
      </c>
      <c r="P2309" s="8">
        <f>IFERROR(ROUND(E2309/L2309,2),"No donations")</f>
        <v>53.16</v>
      </c>
      <c r="Q2309" s="10" t="s">
        <v>8315</v>
      </c>
      <c r="R2309" t="s">
        <v>8355</v>
      </c>
      <c r="S2309" s="14">
        <f>(((J2309/60)/60)/24)+DATE(1970,1,1)</f>
        <v>42225.559675925921</v>
      </c>
      <c r="T2309" s="14">
        <f>(((I2309/60)/60)/24)+DATE(1970,1,1)</f>
        <v>42270.559675925921</v>
      </c>
      <c r="U2309">
        <f xml:space="preserve"> YEAR(S2309)</f>
        <v>2015</v>
      </c>
    </row>
    <row r="2310" spans="1:21" ht="48" x14ac:dyDescent="0.2">
      <c r="A2310">
        <v>3012</v>
      </c>
      <c r="B2310" s="3" t="s">
        <v>3012</v>
      </c>
      <c r="C2310" s="3" t="s">
        <v>7122</v>
      </c>
      <c r="D2310" s="6">
        <v>4000</v>
      </c>
      <c r="E2310" s="6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>
        <f>ROUND(E2310/D2310*100,0)</f>
        <v>117</v>
      </c>
      <c r="P2310" s="8">
        <f>IFERROR(ROUND(E2310/L2310,2),"No donations")</f>
        <v>85.18</v>
      </c>
      <c r="Q2310" s="10" t="s">
        <v>8315</v>
      </c>
      <c r="R2310" t="s">
        <v>8355</v>
      </c>
      <c r="S2310" s="14">
        <f>(((J2310/60)/60)/24)+DATE(1970,1,1)</f>
        <v>42024.702893518523</v>
      </c>
      <c r="T2310" s="14">
        <f>(((I2310/60)/60)/24)+DATE(1970,1,1)</f>
        <v>42045.702893518523</v>
      </c>
      <c r="U2310">
        <f xml:space="preserve"> YEAR(S2310)</f>
        <v>2015</v>
      </c>
    </row>
    <row r="2311" spans="1:21" ht="48" x14ac:dyDescent="0.2">
      <c r="A2311">
        <v>3045</v>
      </c>
      <c r="B2311" s="3" t="s">
        <v>3045</v>
      </c>
      <c r="C2311" s="3" t="s">
        <v>7155</v>
      </c>
      <c r="D2311" s="6">
        <v>4000</v>
      </c>
      <c r="E2311" s="6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>
        <f>ROUND(E2311/D2311*100,0)</f>
        <v>133</v>
      </c>
      <c r="P2311" s="8">
        <f>IFERROR(ROUND(E2311/L2311,2),"No donations")</f>
        <v>82.94</v>
      </c>
      <c r="Q2311" s="10" t="s">
        <v>8315</v>
      </c>
      <c r="R2311" t="s">
        <v>8355</v>
      </c>
      <c r="S2311" s="14">
        <f>(((J2311/60)/60)/24)+DATE(1970,1,1)</f>
        <v>41843.155729166669</v>
      </c>
      <c r="T2311" s="14">
        <f>(((I2311/60)/60)/24)+DATE(1970,1,1)</f>
        <v>41873.155729166669</v>
      </c>
      <c r="U2311">
        <f xml:space="preserve"> YEAR(S2311)</f>
        <v>2014</v>
      </c>
    </row>
    <row r="2312" spans="1:21" ht="32" x14ac:dyDescent="0.2">
      <c r="A2312">
        <v>3157</v>
      </c>
      <c r="B2312" s="3" t="s">
        <v>3157</v>
      </c>
      <c r="C2312" s="3" t="s">
        <v>7267</v>
      </c>
      <c r="D2312" s="6">
        <v>4000</v>
      </c>
      <c r="E2312" s="6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>
        <f>ROUND(E2312/D2312*100,0)</f>
        <v>101</v>
      </c>
      <c r="P2312" s="8">
        <f>IFERROR(ROUND(E2312/L2312,2),"No donations")</f>
        <v>98.54</v>
      </c>
      <c r="Q2312" s="10" t="s">
        <v>8315</v>
      </c>
      <c r="R2312" t="s">
        <v>8316</v>
      </c>
      <c r="S2312" s="14">
        <f>(((J2312/60)/60)/24)+DATE(1970,1,1)</f>
        <v>41829.788252314815</v>
      </c>
      <c r="T2312" s="14">
        <f>(((I2312/60)/60)/24)+DATE(1970,1,1)</f>
        <v>41839.208333333336</v>
      </c>
      <c r="U2312">
        <f xml:space="preserve"> YEAR(S2312)</f>
        <v>2014</v>
      </c>
    </row>
    <row r="2313" spans="1:21" ht="48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 s="8">
        <f>IFERROR(ROUND(E2313/L2313,2),"No donations")</f>
        <v>80.73</v>
      </c>
      <c r="Q2313" s="10" t="s">
        <v>8315</v>
      </c>
      <c r="R2313" t="s">
        <v>8316</v>
      </c>
      <c r="S2313" s="14">
        <f>(((J2313/60)/60)/24)+DATE(1970,1,1)</f>
        <v>41799.685902777775</v>
      </c>
      <c r="T2313" s="14">
        <f>(((I2313/60)/60)/24)+DATE(1970,1,1)</f>
        <v>41827.083333333336</v>
      </c>
      <c r="U2313">
        <f xml:space="preserve"> YEAR(S2313)</f>
        <v>2014</v>
      </c>
    </row>
    <row r="2314" spans="1:21" ht="32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 s="8">
        <f>IFERROR(ROUND(E2314/L2314,2),"No donations")</f>
        <v>53.72</v>
      </c>
      <c r="Q2314" s="10" t="s">
        <v>8315</v>
      </c>
      <c r="R2314" t="s">
        <v>8316</v>
      </c>
      <c r="S2314" s="14">
        <f>(((J2314/60)/60)/24)+DATE(1970,1,1)</f>
        <v>41829.795729166668</v>
      </c>
      <c r="T2314" s="14">
        <f>(((I2314/60)/60)/24)+DATE(1970,1,1)</f>
        <v>41859.795729166668</v>
      </c>
      <c r="U2314">
        <f xml:space="preserve"> YEAR(S2314)</f>
        <v>2014</v>
      </c>
    </row>
    <row r="2315" spans="1:21" ht="48" x14ac:dyDescent="0.2">
      <c r="A2315">
        <v>3221</v>
      </c>
      <c r="B2315" s="3" t="s">
        <v>3221</v>
      </c>
      <c r="C2315" s="3" t="s">
        <v>7331</v>
      </c>
      <c r="D2315" s="6">
        <v>4000</v>
      </c>
      <c r="E2315" s="6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>
        <f>ROUND(E2315/D2315*100,0)</f>
        <v>103</v>
      </c>
      <c r="P2315" s="8">
        <f>IFERROR(ROUND(E2315/L2315,2),"No donations")</f>
        <v>36.61</v>
      </c>
      <c r="Q2315" s="10" t="s">
        <v>8315</v>
      </c>
      <c r="R2315" t="s">
        <v>8316</v>
      </c>
      <c r="S2315" s="14">
        <f>(((J2315/60)/60)/24)+DATE(1970,1,1)</f>
        <v>42155.696793981479</v>
      </c>
      <c r="T2315" s="14">
        <f>(((I2315/60)/60)/24)+DATE(1970,1,1)</f>
        <v>42190.696793981479</v>
      </c>
      <c r="U2315">
        <f xml:space="preserve"> YEAR(S2315)</f>
        <v>2015</v>
      </c>
    </row>
    <row r="2316" spans="1:21" ht="48" x14ac:dyDescent="0.2">
      <c r="A2316">
        <v>3234</v>
      </c>
      <c r="B2316" s="3" t="s">
        <v>3234</v>
      </c>
      <c r="C2316" s="3" t="s">
        <v>7344</v>
      </c>
      <c r="D2316" s="6">
        <v>4000</v>
      </c>
      <c r="E2316" s="6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>
        <f>ROUND(E2316/D2316*100,0)</f>
        <v>100</v>
      </c>
      <c r="P2316" s="8">
        <f>IFERROR(ROUND(E2316/L2316,2),"No donations")</f>
        <v>34.92</v>
      </c>
      <c r="Q2316" s="10" t="s">
        <v>8315</v>
      </c>
      <c r="R2316" t="s">
        <v>8316</v>
      </c>
      <c r="S2316" s="14">
        <f>(((J2316/60)/60)/24)+DATE(1970,1,1)</f>
        <v>42734.789444444439</v>
      </c>
      <c r="T2316" s="14">
        <f>(((I2316/60)/60)/24)+DATE(1970,1,1)</f>
        <v>42767.979861111111</v>
      </c>
      <c r="U2316">
        <f xml:space="preserve"> YEAR(S2316)</f>
        <v>2016</v>
      </c>
    </row>
    <row r="2317" spans="1:21" ht="48" x14ac:dyDescent="0.2">
      <c r="A2317">
        <v>3273</v>
      </c>
      <c r="B2317" s="3" t="s">
        <v>3273</v>
      </c>
      <c r="C2317" s="3" t="s">
        <v>7383</v>
      </c>
      <c r="D2317" s="6">
        <v>4000</v>
      </c>
      <c r="E2317" s="6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>
        <f>ROUND(E2317/D2317*100,0)</f>
        <v>107</v>
      </c>
      <c r="P2317" s="8">
        <f>IFERROR(ROUND(E2317/L2317,2),"No donations")</f>
        <v>204.57</v>
      </c>
      <c r="Q2317" s="10" t="s">
        <v>8315</v>
      </c>
      <c r="R2317" t="s">
        <v>8316</v>
      </c>
      <c r="S2317" s="14">
        <f>(((J2317/60)/60)/24)+DATE(1970,1,1)</f>
        <v>42611.801412037035</v>
      </c>
      <c r="T2317" s="14">
        <f>(((I2317/60)/60)/24)+DATE(1970,1,1)</f>
        <v>42627.791666666672</v>
      </c>
      <c r="U2317">
        <f xml:space="preserve"> YEAR(S2317)</f>
        <v>2016</v>
      </c>
    </row>
    <row r="2318" spans="1:21" ht="48" x14ac:dyDescent="0.2">
      <c r="A2318">
        <v>3305</v>
      </c>
      <c r="B2318" s="3" t="s">
        <v>3305</v>
      </c>
      <c r="C2318" s="3" t="s">
        <v>7415</v>
      </c>
      <c r="D2318" s="6">
        <v>4000</v>
      </c>
      <c r="E2318" s="6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>
        <f>ROUND(E2318/D2318*100,0)</f>
        <v>102</v>
      </c>
      <c r="P2318" s="8">
        <f>IFERROR(ROUND(E2318/L2318,2),"No donations")</f>
        <v>204.05</v>
      </c>
      <c r="Q2318" s="10" t="s">
        <v>8315</v>
      </c>
      <c r="R2318" t="s">
        <v>8316</v>
      </c>
      <c r="S2318" s="14">
        <f>(((J2318/60)/60)/24)+DATE(1970,1,1)</f>
        <v>42186.855879629627</v>
      </c>
      <c r="T2318" s="14">
        <f>(((I2318/60)/60)/24)+DATE(1970,1,1)</f>
        <v>42216.855879629627</v>
      </c>
      <c r="U2318">
        <f xml:space="preserve"> YEAR(S2318)</f>
        <v>2015</v>
      </c>
    </row>
    <row r="2319" spans="1:21" ht="48" x14ac:dyDescent="0.2">
      <c r="A2319">
        <v>3315</v>
      </c>
      <c r="B2319" s="3" t="s">
        <v>3315</v>
      </c>
      <c r="C2319" s="3" t="s">
        <v>7425</v>
      </c>
      <c r="D2319" s="6">
        <v>4000</v>
      </c>
      <c r="E2319" s="6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>
        <f>ROUND(E2319/D2319*100,0)</f>
        <v>110</v>
      </c>
      <c r="P2319" s="8">
        <f>IFERROR(ROUND(E2319/L2319,2),"No donations")</f>
        <v>49.44</v>
      </c>
      <c r="Q2319" s="10" t="s">
        <v>8315</v>
      </c>
      <c r="R2319" t="s">
        <v>8316</v>
      </c>
      <c r="S2319" s="14">
        <f>(((J2319/60)/60)/24)+DATE(1970,1,1)</f>
        <v>42466.303715277783</v>
      </c>
      <c r="T2319" s="14">
        <f>(((I2319/60)/60)/24)+DATE(1970,1,1)</f>
        <v>42496.303715277783</v>
      </c>
      <c r="U2319">
        <f xml:space="preserve"> YEAR(S2319)</f>
        <v>2016</v>
      </c>
    </row>
    <row r="2320" spans="1:21" ht="32" x14ac:dyDescent="0.2">
      <c r="A2320">
        <v>3359</v>
      </c>
      <c r="B2320" s="3" t="s">
        <v>3358</v>
      </c>
      <c r="C2320" s="3" t="s">
        <v>7469</v>
      </c>
      <c r="D2320" s="6">
        <v>4000</v>
      </c>
      <c r="E2320" s="6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>
        <f>ROUND(E2320/D2320*100,0)</f>
        <v>106</v>
      </c>
      <c r="P2320" s="8">
        <f>IFERROR(ROUND(E2320/L2320,2),"No donations")</f>
        <v>184.78</v>
      </c>
      <c r="Q2320" s="10" t="s">
        <v>8315</v>
      </c>
      <c r="R2320" t="s">
        <v>8316</v>
      </c>
      <c r="S2320" s="14">
        <f>(((J2320/60)/60)/24)+DATE(1970,1,1)</f>
        <v>42746.057106481487</v>
      </c>
      <c r="T2320" s="14">
        <f>(((I2320/60)/60)/24)+DATE(1970,1,1)</f>
        <v>42791.057106481487</v>
      </c>
      <c r="U2320">
        <f xml:space="preserve"> YEAR(S2320)</f>
        <v>2017</v>
      </c>
    </row>
    <row r="2321" spans="1:21" ht="48" x14ac:dyDescent="0.2">
      <c r="A2321">
        <v>3381</v>
      </c>
      <c r="B2321" s="3" t="s">
        <v>3380</v>
      </c>
      <c r="C2321" s="3" t="s">
        <v>7491</v>
      </c>
      <c r="D2321" s="6">
        <v>4000</v>
      </c>
      <c r="E2321" s="6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>
        <f>ROUND(E2321/D2321*100,0)</f>
        <v>102</v>
      </c>
      <c r="P2321" s="8">
        <f>IFERROR(ROUND(E2321/L2321,2),"No donations")</f>
        <v>85.21</v>
      </c>
      <c r="Q2321" s="10" t="s">
        <v>8315</v>
      </c>
      <c r="R2321" t="s">
        <v>8316</v>
      </c>
      <c r="S2321" s="14">
        <f>(((J2321/60)/60)/24)+DATE(1970,1,1)</f>
        <v>42044.184988425928</v>
      </c>
      <c r="T2321" s="14">
        <f>(((I2321/60)/60)/24)+DATE(1970,1,1)</f>
        <v>42074.143321759257</v>
      </c>
      <c r="U2321">
        <f xml:space="preserve"> YEAR(S2321)</f>
        <v>2015</v>
      </c>
    </row>
    <row r="2322" spans="1:21" ht="48" x14ac:dyDescent="0.2">
      <c r="A2322">
        <v>3398</v>
      </c>
      <c r="B2322" s="3" t="s">
        <v>3397</v>
      </c>
      <c r="C2322" s="3" t="s">
        <v>7508</v>
      </c>
      <c r="D2322" s="6">
        <v>4000</v>
      </c>
      <c r="E2322" s="6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>
        <f>ROUND(E2322/D2322*100,0)</f>
        <v>111</v>
      </c>
      <c r="P2322" s="8">
        <f>IFERROR(ROUND(E2322/L2322,2),"No donations")</f>
        <v>68.349999999999994</v>
      </c>
      <c r="Q2322" s="10" t="s">
        <v>8315</v>
      </c>
      <c r="R2322" t="s">
        <v>8316</v>
      </c>
      <c r="S2322" s="14">
        <f>(((J2322/60)/60)/24)+DATE(1970,1,1)</f>
        <v>41941.75203703704</v>
      </c>
      <c r="T2322" s="14">
        <f>(((I2322/60)/60)/24)+DATE(1970,1,1)</f>
        <v>41964.708333333328</v>
      </c>
      <c r="U2322">
        <f xml:space="preserve"> 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8">
        <f>IFERROR(ROUND(E2323/L2323,2),"No donations")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 xml:space="preserve"> 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8">
        <f>IFERROR(ROUND(E2324/L2324,2),"No donations")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 xml:space="preserve"> 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8">
        <f>IFERROR(ROUND(E2325/L2325,2),"No donations")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 xml:space="preserve"> 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8">
        <f>IFERROR(ROUND(E2326/L2326,2),"No donations")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 xml:space="preserve"> 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8">
        <f>IFERROR(ROUND(E2327/L2327,2),"No donations")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 xml:space="preserve"> 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8">
        <f>IFERROR(ROUND(E2328/L2328,2),"No donations")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 xml:space="preserve"> YEAR(S2328)</f>
        <v>2017</v>
      </c>
    </row>
    <row r="2329" spans="1:21" ht="48" x14ac:dyDescent="0.2">
      <c r="A2329">
        <v>3416</v>
      </c>
      <c r="B2329" s="3" t="s">
        <v>3415</v>
      </c>
      <c r="C2329" s="3" t="s">
        <v>7526</v>
      </c>
      <c r="D2329" s="6">
        <v>4000</v>
      </c>
      <c r="E2329" s="6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>
        <f>ROUND(E2329/D2329*100,0)</f>
        <v>120</v>
      </c>
      <c r="P2329" s="8">
        <f>IFERROR(ROUND(E2329/L2329,2),"No donations")</f>
        <v>159.47</v>
      </c>
      <c r="Q2329" s="10" t="s">
        <v>8315</v>
      </c>
      <c r="R2329" t="s">
        <v>8316</v>
      </c>
      <c r="S2329" s="14">
        <f>(((J2329/60)/60)/24)+DATE(1970,1,1)</f>
        <v>42089.412557870368</v>
      </c>
      <c r="T2329" s="14">
        <f>(((I2329/60)/60)/24)+DATE(1970,1,1)</f>
        <v>42117.770833333328</v>
      </c>
      <c r="U2329">
        <f xml:space="preserve"> YEAR(S2329)</f>
        <v>2015</v>
      </c>
    </row>
    <row r="2330" spans="1:21" ht="48" x14ac:dyDescent="0.2">
      <c r="A2330">
        <v>3418</v>
      </c>
      <c r="B2330" s="3" t="s">
        <v>3417</v>
      </c>
      <c r="C2330" s="3" t="s">
        <v>7528</v>
      </c>
      <c r="D2330" s="6">
        <v>4000</v>
      </c>
      <c r="E2330" s="6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>
        <f>ROUND(E2330/D2330*100,0)</f>
        <v>101</v>
      </c>
      <c r="P2330" s="8">
        <f>IFERROR(ROUND(E2330/L2330,2),"No donations")</f>
        <v>72.05</v>
      </c>
      <c r="Q2330" s="10" t="s">
        <v>8315</v>
      </c>
      <c r="R2330" t="s">
        <v>8316</v>
      </c>
      <c r="S2330" s="14">
        <f>(((J2330/60)/60)/24)+DATE(1970,1,1)</f>
        <v>41752.83457175926</v>
      </c>
      <c r="T2330" s="14">
        <f>(((I2330/60)/60)/24)+DATE(1970,1,1)</f>
        <v>41782.83457175926</v>
      </c>
      <c r="U2330">
        <f xml:space="preserve"> YEAR(S2330)</f>
        <v>2014</v>
      </c>
    </row>
    <row r="2331" spans="1:21" ht="48" x14ac:dyDescent="0.2">
      <c r="A2331">
        <v>3502</v>
      </c>
      <c r="B2331" s="3" t="s">
        <v>3501</v>
      </c>
      <c r="C2331" s="3" t="s">
        <v>7612</v>
      </c>
      <c r="D2331" s="6">
        <v>4000</v>
      </c>
      <c r="E2331" s="6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>
        <f>ROUND(E2331/D2331*100,0)</f>
        <v>105</v>
      </c>
      <c r="P2331" s="8">
        <f>IFERROR(ROUND(E2331/L2331,2),"No donations")</f>
        <v>136</v>
      </c>
      <c r="Q2331" s="10" t="s">
        <v>8315</v>
      </c>
      <c r="R2331" t="s">
        <v>8316</v>
      </c>
      <c r="S2331" s="14">
        <f>(((J2331/60)/60)/24)+DATE(1970,1,1)</f>
        <v>42430.839398148149</v>
      </c>
      <c r="T2331" s="14">
        <f>(((I2331/60)/60)/24)+DATE(1970,1,1)</f>
        <v>42445.165972222225</v>
      </c>
      <c r="U2331">
        <f xml:space="preserve"> YEAR(S2331)</f>
        <v>2016</v>
      </c>
    </row>
    <row r="2332" spans="1:21" ht="48" x14ac:dyDescent="0.2">
      <c r="A2332">
        <v>3517</v>
      </c>
      <c r="B2332" s="3" t="s">
        <v>3516</v>
      </c>
      <c r="C2332" s="3" t="s">
        <v>7627</v>
      </c>
      <c r="D2332" s="6">
        <v>4000</v>
      </c>
      <c r="E2332" s="6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>
        <f>ROUND(E2332/D2332*100,0)</f>
        <v>100</v>
      </c>
      <c r="P2332" s="8">
        <f>IFERROR(ROUND(E2332/L2332,2),"No donations")</f>
        <v>307.69</v>
      </c>
      <c r="Q2332" s="10" t="s">
        <v>8315</v>
      </c>
      <c r="R2332" t="s">
        <v>8316</v>
      </c>
      <c r="S2332" s="14">
        <f>(((J2332/60)/60)/24)+DATE(1970,1,1)</f>
        <v>41794.817523148151</v>
      </c>
      <c r="T2332" s="14">
        <f>(((I2332/60)/60)/24)+DATE(1970,1,1)</f>
        <v>41824.458333333336</v>
      </c>
      <c r="U2332">
        <f xml:space="preserve"> YEAR(S2332)</f>
        <v>2014</v>
      </c>
    </row>
    <row r="2333" spans="1:21" ht="48" x14ac:dyDescent="0.2">
      <c r="A2333">
        <v>3523</v>
      </c>
      <c r="B2333" s="3" t="s">
        <v>3522</v>
      </c>
      <c r="C2333" s="3" t="s">
        <v>7633</v>
      </c>
      <c r="D2333" s="6">
        <v>4000</v>
      </c>
      <c r="E2333" s="6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>
        <f>ROUND(E2333/D2333*100,0)</f>
        <v>114</v>
      </c>
      <c r="P2333" s="8">
        <f>IFERROR(ROUND(E2333/L2333,2),"No donations")</f>
        <v>56.83</v>
      </c>
      <c r="Q2333" s="10" t="s">
        <v>8315</v>
      </c>
      <c r="R2333" t="s">
        <v>8316</v>
      </c>
      <c r="S2333" s="14">
        <f>(((J2333/60)/60)/24)+DATE(1970,1,1)</f>
        <v>42581.397546296299</v>
      </c>
      <c r="T2333" s="14">
        <f>(((I2333/60)/60)/24)+DATE(1970,1,1)</f>
        <v>42638.958333333328</v>
      </c>
      <c r="U2333">
        <f xml:space="preserve"> YEAR(S2333)</f>
        <v>2016</v>
      </c>
    </row>
    <row r="2334" spans="1:21" ht="48" x14ac:dyDescent="0.2">
      <c r="A2334">
        <v>3589</v>
      </c>
      <c r="B2334" s="3" t="s">
        <v>3588</v>
      </c>
      <c r="C2334" s="3" t="s">
        <v>7699</v>
      </c>
      <c r="D2334" s="6">
        <v>4000</v>
      </c>
      <c r="E2334" s="6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>
        <f>ROUND(E2334/D2334*100,0)</f>
        <v>128</v>
      </c>
      <c r="P2334" s="8">
        <f>IFERROR(ROUND(E2334/L2334,2),"No donations")</f>
        <v>82.26</v>
      </c>
      <c r="Q2334" s="10" t="s">
        <v>8315</v>
      </c>
      <c r="R2334" t="s">
        <v>8316</v>
      </c>
      <c r="S2334" s="14">
        <f>(((J2334/60)/60)/24)+DATE(1970,1,1)</f>
        <v>42125.647534722222</v>
      </c>
      <c r="T2334" s="14">
        <f>(((I2334/60)/60)/24)+DATE(1970,1,1)</f>
        <v>42150.647534722222</v>
      </c>
      <c r="U2334">
        <f xml:space="preserve"> YEAR(S2334)</f>
        <v>2015</v>
      </c>
    </row>
    <row r="2335" spans="1:21" ht="48" x14ac:dyDescent="0.2">
      <c r="A2335">
        <v>3602</v>
      </c>
      <c r="B2335" s="3" t="s">
        <v>3601</v>
      </c>
      <c r="C2335" s="3" t="s">
        <v>7712</v>
      </c>
      <c r="D2335" s="6">
        <v>4000</v>
      </c>
      <c r="E2335" s="6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>ROUND(E2335/D2335*100,0)</f>
        <v>100</v>
      </c>
      <c r="P2335" s="8">
        <f>IFERROR(ROUND(E2335/L2335,2),"No donations")</f>
        <v>81.67</v>
      </c>
      <c r="Q2335" s="10" t="s">
        <v>8315</v>
      </c>
      <c r="R2335" t="s">
        <v>8316</v>
      </c>
      <c r="S2335" s="14">
        <f>(((J2335/60)/60)/24)+DATE(1970,1,1)</f>
        <v>42447.894432870366</v>
      </c>
      <c r="T2335" s="14">
        <f>(((I2335/60)/60)/24)+DATE(1970,1,1)</f>
        <v>42507.894432870366</v>
      </c>
      <c r="U2335">
        <f xml:space="preserve"> YEAR(S2335)</f>
        <v>2016</v>
      </c>
    </row>
    <row r="2336" spans="1:21" ht="48" x14ac:dyDescent="0.2">
      <c r="A2336">
        <v>3626</v>
      </c>
      <c r="B2336" s="3" t="s">
        <v>3624</v>
      </c>
      <c r="C2336" s="3" t="s">
        <v>7736</v>
      </c>
      <c r="D2336" s="6">
        <v>4000</v>
      </c>
      <c r="E2336" s="6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>
        <f>ROUND(E2336/D2336*100,0)</f>
        <v>102</v>
      </c>
      <c r="P2336" s="8">
        <f>IFERROR(ROUND(E2336/L2336,2),"No donations")</f>
        <v>84.85</v>
      </c>
      <c r="Q2336" s="10" t="s">
        <v>8315</v>
      </c>
      <c r="R2336" t="s">
        <v>8316</v>
      </c>
      <c r="S2336" s="14">
        <f>(((J2336/60)/60)/24)+DATE(1970,1,1)</f>
        <v>41846.667326388888</v>
      </c>
      <c r="T2336" s="14">
        <f>(((I2336/60)/60)/24)+DATE(1970,1,1)</f>
        <v>41867.667326388888</v>
      </c>
      <c r="U2336">
        <f xml:space="preserve"> YEAR(S2336)</f>
        <v>2014</v>
      </c>
    </row>
    <row r="2337" spans="1:21" ht="48" x14ac:dyDescent="0.2">
      <c r="A2337">
        <v>3673</v>
      </c>
      <c r="B2337" s="3" t="s">
        <v>3670</v>
      </c>
      <c r="C2337" s="3" t="s">
        <v>7783</v>
      </c>
      <c r="D2337" s="6">
        <v>4000</v>
      </c>
      <c r="E2337" s="6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>
        <f>ROUND(E2337/D2337*100,0)</f>
        <v>114</v>
      </c>
      <c r="P2337" s="8">
        <f>IFERROR(ROUND(E2337/L2337,2),"No donations")</f>
        <v>39.869999999999997</v>
      </c>
      <c r="Q2337" s="10" t="s">
        <v>8315</v>
      </c>
      <c r="R2337" t="s">
        <v>8316</v>
      </c>
      <c r="S2337" s="14">
        <f>(((J2337/60)/60)/24)+DATE(1970,1,1)</f>
        <v>41914.295104166667</v>
      </c>
      <c r="T2337" s="14">
        <f>(((I2337/60)/60)/24)+DATE(1970,1,1)</f>
        <v>41948.536111111112</v>
      </c>
      <c r="U2337">
        <f xml:space="preserve"> YEAR(S2337)</f>
        <v>2014</v>
      </c>
    </row>
    <row r="2338" spans="1:21" ht="64" x14ac:dyDescent="0.2">
      <c r="A2338">
        <v>3695</v>
      </c>
      <c r="B2338" s="3" t="s">
        <v>3692</v>
      </c>
      <c r="C2338" s="3" t="s">
        <v>7805</v>
      </c>
      <c r="D2338" s="6">
        <v>4000</v>
      </c>
      <c r="E2338" s="6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>
        <f>ROUND(E2338/D2338*100,0)</f>
        <v>100</v>
      </c>
      <c r="P2338" s="8">
        <f>IFERROR(ROUND(E2338/L2338,2),"No donations")</f>
        <v>121.36</v>
      </c>
      <c r="Q2338" s="10" t="s">
        <v>8315</v>
      </c>
      <c r="R2338" t="s">
        <v>8316</v>
      </c>
      <c r="S2338" s="14">
        <f>(((J2338/60)/60)/24)+DATE(1970,1,1)</f>
        <v>41995.870486111111</v>
      </c>
      <c r="T2338" s="14">
        <f>(((I2338/60)/60)/24)+DATE(1970,1,1)</f>
        <v>42015.870486111111</v>
      </c>
      <c r="U2338">
        <f xml:space="preserve"> YEAR(S2338)</f>
        <v>2014</v>
      </c>
    </row>
    <row r="2339" spans="1:21" ht="48" x14ac:dyDescent="0.2">
      <c r="A2339">
        <v>3717</v>
      </c>
      <c r="B2339" s="3" t="s">
        <v>3714</v>
      </c>
      <c r="C2339" s="3" t="s">
        <v>7827</v>
      </c>
      <c r="D2339" s="6">
        <v>4000</v>
      </c>
      <c r="E2339" s="6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>
        <f>ROUND(E2339/D2339*100,0)</f>
        <v>101</v>
      </c>
      <c r="P2339" s="8">
        <f>IFERROR(ROUND(E2339/L2339,2),"No donations")</f>
        <v>310</v>
      </c>
      <c r="Q2339" s="10" t="s">
        <v>8315</v>
      </c>
      <c r="R2339" t="s">
        <v>8316</v>
      </c>
      <c r="S2339" s="14">
        <f>(((J2339/60)/60)/24)+DATE(1970,1,1)</f>
        <v>42102.866307870368</v>
      </c>
      <c r="T2339" s="14">
        <f>(((I2339/60)/60)/24)+DATE(1970,1,1)</f>
        <v>42133.866307870368</v>
      </c>
      <c r="U2339">
        <f xml:space="preserve"> YEAR(S2339)</f>
        <v>2015</v>
      </c>
    </row>
    <row r="2340" spans="1:21" ht="32" x14ac:dyDescent="0.2">
      <c r="A2340">
        <v>3759</v>
      </c>
      <c r="B2340" s="3" t="s">
        <v>3756</v>
      </c>
      <c r="C2340" s="3" t="s">
        <v>7869</v>
      </c>
      <c r="D2340" s="6">
        <v>4000</v>
      </c>
      <c r="E2340" s="6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>
        <f>ROUND(E2340/D2340*100,0)</f>
        <v>110</v>
      </c>
      <c r="P2340" s="8">
        <f>IFERROR(ROUND(E2340/L2340,2),"No donations")</f>
        <v>50.11</v>
      </c>
      <c r="Q2340" s="10" t="s">
        <v>8315</v>
      </c>
      <c r="R2340" t="s">
        <v>8357</v>
      </c>
      <c r="S2340" s="14">
        <f>(((J2340/60)/60)/24)+DATE(1970,1,1)</f>
        <v>42182.108252314814</v>
      </c>
      <c r="T2340" s="14">
        <f>(((I2340/60)/60)/24)+DATE(1970,1,1)</f>
        <v>42242.108252314814</v>
      </c>
      <c r="U2340">
        <f xml:space="preserve"> YEAR(S2340)</f>
        <v>2015</v>
      </c>
    </row>
    <row r="2341" spans="1:21" ht="48" x14ac:dyDescent="0.2">
      <c r="A2341">
        <v>3768</v>
      </c>
      <c r="B2341" s="3" t="s">
        <v>3765</v>
      </c>
      <c r="C2341" s="3" t="s">
        <v>7878</v>
      </c>
      <c r="D2341" s="6">
        <v>4000</v>
      </c>
      <c r="E2341" s="6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>
        <f>ROUND(E2341/D2341*100,0)</f>
        <v>108</v>
      </c>
      <c r="P2341" s="8">
        <f>IFERROR(ROUND(E2341/L2341,2),"No donations")</f>
        <v>74.239999999999995</v>
      </c>
      <c r="Q2341" s="10" t="s">
        <v>8315</v>
      </c>
      <c r="R2341" t="s">
        <v>8357</v>
      </c>
      <c r="S2341" s="14">
        <f>(((J2341/60)/60)/24)+DATE(1970,1,1)</f>
        <v>41772.727893518517</v>
      </c>
      <c r="T2341" s="14">
        <f>(((I2341/60)/60)/24)+DATE(1970,1,1)</f>
        <v>41802.727893518517</v>
      </c>
      <c r="U2341">
        <f xml:space="preserve"> YEAR(S2341)</f>
        <v>2014</v>
      </c>
    </row>
    <row r="2342" spans="1:21" ht="48" x14ac:dyDescent="0.2">
      <c r="A2342">
        <v>2173</v>
      </c>
      <c r="B2342" s="3" t="s">
        <v>2174</v>
      </c>
      <c r="C2342" s="3" t="s">
        <v>6283</v>
      </c>
      <c r="D2342" s="6">
        <v>4200</v>
      </c>
      <c r="E2342" s="6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>
        <f>ROUND(E2342/D2342*100,0)</f>
        <v>127</v>
      </c>
      <c r="P2342" s="8">
        <f>IFERROR(ROUND(E2342/L2342,2),"No donations")</f>
        <v>59.23</v>
      </c>
      <c r="Q2342" s="10" t="s">
        <v>8323</v>
      </c>
      <c r="R2342" t="s">
        <v>8324</v>
      </c>
      <c r="S2342" s="14">
        <f>(((J2342/60)/60)/24)+DATE(1970,1,1)</f>
        <v>41495.692627314813</v>
      </c>
      <c r="T2342" s="14">
        <f>(((I2342/60)/60)/24)+DATE(1970,1,1)</f>
        <v>41527.165972222225</v>
      </c>
      <c r="U2342">
        <f xml:space="preserve"> YEAR(S2342)</f>
        <v>2013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8" t="str">
        <f>IFERROR(ROUND(E2343/L2343,2),"No donations")</f>
        <v>No donations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 xml:space="preserve"> 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8" t="str">
        <f>IFERROR(ROUND(E2344/L2344,2),"No donations")</f>
        <v>No donations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 xml:space="preserve"> 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8">
        <f>IFERROR(ROUND(E2345/L2345,2),"No donations")</f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 xml:space="preserve"> 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8">
        <f>IFERROR(ROUND(E2346/L2346,2),"No donations")</f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 xml:space="preserve"> 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8" t="str">
        <f>IFERROR(ROUND(E2347/L2347,2),"No donations")</f>
        <v>No donations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 xml:space="preserve"> 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8">
        <f>IFERROR(ROUND(E2348/L2348,2),"No donations")</f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 xml:space="preserve"> 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8">
        <f>IFERROR(ROUND(E2349/L2349,2),"No donations")</f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 xml:space="preserve"> 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8">
        <f>IFERROR(ROUND(E2350/L2350,2),"No donations")</f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 xml:space="preserve"> 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8" t="str">
        <f>IFERROR(ROUND(E2351/L2351,2),"No donations")</f>
        <v>No donations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 xml:space="preserve"> 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8" t="str">
        <f>IFERROR(ROUND(E2352/L2352,2),"No donations")</f>
        <v>No donations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 xml:space="preserve"> 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8">
        <f>IFERROR(ROUND(E2353/L2353,2),"No donations")</f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 xml:space="preserve"> 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8" t="str">
        <f>IFERROR(ROUND(E2354/L2354,2),"No donations")</f>
        <v>No donations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 xml:space="preserve"> 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8" t="str">
        <f>IFERROR(ROUND(E2355/L2355,2),"No donations")</f>
        <v>No donations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 xml:space="preserve"> 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8">
        <f>IFERROR(ROUND(E2356/L2356,2),"No donations")</f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 xml:space="preserve"> 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8">
        <f>IFERROR(ROUND(E2357/L2357,2),"No donations")</f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 xml:space="preserve"> 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8" t="str">
        <f>IFERROR(ROUND(E2358/L2358,2),"No donations")</f>
        <v>No donations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 xml:space="preserve"> 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8" t="str">
        <f>IFERROR(ROUND(E2359/L2359,2),"No donations")</f>
        <v>No donations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 xml:space="preserve"> 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8" t="str">
        <f>IFERROR(ROUND(E2360/L2360,2),"No donations")</f>
        <v>No donations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 xml:space="preserve"> 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8">
        <f>IFERROR(ROUND(E2361/L2361,2),"No donations")</f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 xml:space="preserve"> 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8">
        <f>IFERROR(ROUND(E2362/L2362,2),"No donations")</f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 xml:space="preserve"> 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8" t="str">
        <f>IFERROR(ROUND(E2363/L2363,2),"No donations")</f>
        <v>No donations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 xml:space="preserve"> 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8">
        <f>IFERROR(ROUND(E2364/L2364,2),"No donations")</f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 xml:space="preserve"> 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8" t="str">
        <f>IFERROR(ROUND(E2365/L2365,2),"No donations")</f>
        <v>No donations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 xml:space="preserve"> 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8" t="str">
        <f>IFERROR(ROUND(E2366/L2366,2),"No donations")</f>
        <v>No donations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 xml:space="preserve"> 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8" t="str">
        <f>IFERROR(ROUND(E2367/L2367,2),"No donations")</f>
        <v>No donations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 xml:space="preserve"> 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8">
        <f>IFERROR(ROUND(E2368/L2368,2),"No donations")</f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 xml:space="preserve"> 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8">
        <f>IFERROR(ROUND(E2369/L2369,2),"No donations")</f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 xml:space="preserve"> 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8">
        <f>IFERROR(ROUND(E2370/L2370,2),"No donations")</f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 xml:space="preserve"> 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8" t="str">
        <f>IFERROR(ROUND(E2371/L2371,2),"No donations")</f>
        <v>No donations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 xml:space="preserve"> 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8">
        <f>IFERROR(ROUND(E2372/L2372,2),"No donations")</f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 xml:space="preserve"> 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8" t="str">
        <f>IFERROR(ROUND(E2373/L2373,2),"No donations")</f>
        <v>No donations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 xml:space="preserve"> 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8">
        <f>IFERROR(ROUND(E2374/L2374,2),"No donations")</f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 xml:space="preserve"> 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8">
        <f>IFERROR(ROUND(E2375/L2375,2),"No donations")</f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 xml:space="preserve"> 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8">
        <f>IFERROR(ROUND(E2376/L2376,2),"No donations")</f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 xml:space="preserve"> 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8" t="str">
        <f>IFERROR(ROUND(E2377/L2377,2),"No donations")</f>
        <v>No donations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 xml:space="preserve"> 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8">
        <f>IFERROR(ROUND(E2378/L2378,2),"No donations")</f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 xml:space="preserve"> 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8" t="str">
        <f>IFERROR(ROUND(E2379/L2379,2),"No donations")</f>
        <v>No donations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 xml:space="preserve"> 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8" t="str">
        <f>IFERROR(ROUND(E2380/L2380,2),"No donations")</f>
        <v>No donations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 xml:space="preserve"> 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8" t="str">
        <f>IFERROR(ROUND(E2381/L2381,2),"No donations")</f>
        <v>No donations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 xml:space="preserve"> 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8">
        <f>IFERROR(ROUND(E2382/L2382,2),"No donations")</f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 xml:space="preserve"> 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8">
        <f>IFERROR(ROUND(E2383/L2383,2),"No donations")</f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 xml:space="preserve"> 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8">
        <f>IFERROR(ROUND(E2384/L2384,2),"No donations")</f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 xml:space="preserve"> 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8">
        <f>IFERROR(ROUND(E2385/L2385,2),"No donations")</f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 xml:space="preserve"> 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8">
        <f>IFERROR(ROUND(E2386/L2386,2),"No donations")</f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 xml:space="preserve"> 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8">
        <f>IFERROR(ROUND(E2387/L2387,2),"No donations")</f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 xml:space="preserve"> 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8" t="str">
        <f>IFERROR(ROUND(E2388/L2388,2),"No donations")</f>
        <v>No donations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 xml:space="preserve"> 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8">
        <f>IFERROR(ROUND(E2389/L2389,2),"No donations")</f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 xml:space="preserve"> 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8">
        <f>IFERROR(ROUND(E2390/L2390,2),"No donations")</f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 xml:space="preserve"> 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8">
        <f>IFERROR(ROUND(E2391/L2391,2),"No donations")</f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 xml:space="preserve"> 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8" t="str">
        <f>IFERROR(ROUND(E2392/L2392,2),"No donations")</f>
        <v>No donations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 xml:space="preserve"> 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8">
        <f>IFERROR(ROUND(E2393/L2393,2),"No donations")</f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 xml:space="preserve"> 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8" t="str">
        <f>IFERROR(ROUND(E2394/L2394,2),"No donations")</f>
        <v>No donations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 xml:space="preserve"> 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8">
        <f>IFERROR(ROUND(E2395/L2395,2),"No donations")</f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 xml:space="preserve"> 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8">
        <f>IFERROR(ROUND(E2396/L2396,2),"No donations")</f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 xml:space="preserve"> 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8" t="str">
        <f>IFERROR(ROUND(E2397/L2397,2),"No donations")</f>
        <v>No donations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 xml:space="preserve"> 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8">
        <f>IFERROR(ROUND(E2398/L2398,2),"No donations")</f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 xml:space="preserve"> 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8" t="str">
        <f>IFERROR(ROUND(E2399/L2399,2),"No donations")</f>
        <v>No donations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 xml:space="preserve"> 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8" t="str">
        <f>IFERROR(ROUND(E2400/L2400,2),"No donations")</f>
        <v>No donations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 xml:space="preserve"> 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8" t="str">
        <f>IFERROR(ROUND(E2401/L2401,2),"No donations")</f>
        <v>No donations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 xml:space="preserve"> 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8" t="str">
        <f>IFERROR(ROUND(E2402/L2402,2),"No donations")</f>
        <v>No donations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 xml:space="preserve"> 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8">
        <f>IFERROR(ROUND(E2403/L2403,2),"No donations")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 xml:space="preserve"> 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8">
        <f>IFERROR(ROUND(E2404/L2404,2),"No donations")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 xml:space="preserve"> 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8">
        <f>IFERROR(ROUND(E2405/L2405,2),"No donations")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 xml:space="preserve"> 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8" t="str">
        <f>IFERROR(ROUND(E2406/L2406,2),"No donations")</f>
        <v>No donations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 xml:space="preserve"> 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8">
        <f>IFERROR(ROUND(E2407/L2407,2),"No donations")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 xml:space="preserve"> 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8">
        <f>IFERROR(ROUND(E2408/L2408,2),"No donations")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 xml:space="preserve"> 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8">
        <f>IFERROR(ROUND(E2409/L2409,2),"No donations")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 xml:space="preserve"> 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8">
        <f>IFERROR(ROUND(E2410/L2410,2),"No donations")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 xml:space="preserve"> 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8">
        <f>IFERROR(ROUND(E2411/L2411,2),"No donations")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 xml:space="preserve"> 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8" t="str">
        <f>IFERROR(ROUND(E2412/L2412,2),"No donations")</f>
        <v>No donations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 xml:space="preserve"> 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8">
        <f>IFERROR(ROUND(E2413/L2413,2),"No donations")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 xml:space="preserve"> 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8" t="str">
        <f>IFERROR(ROUND(E2414/L2414,2),"No donations")</f>
        <v>No donations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 xml:space="preserve"> 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8">
        <f>IFERROR(ROUND(E2415/L2415,2),"No donations")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 xml:space="preserve"> 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8">
        <f>IFERROR(ROUND(E2416/L2416,2),"No donations")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 xml:space="preserve"> 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8">
        <f>IFERROR(ROUND(E2417/L2417,2),"No donations")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 xml:space="preserve"> 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8">
        <f>IFERROR(ROUND(E2418/L2418,2),"No donations")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 xml:space="preserve"> 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8" t="str">
        <f>IFERROR(ROUND(E2419/L2419,2),"No donations")</f>
        <v>No donations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 xml:space="preserve"> 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8">
        <f>IFERROR(ROUND(E2420/L2420,2),"No donations")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 xml:space="preserve"> 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8" t="str">
        <f>IFERROR(ROUND(E2421/L2421,2),"No donations")</f>
        <v>No donations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 xml:space="preserve"> 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8">
        <f>IFERROR(ROUND(E2422/L2422,2),"No donations")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 xml:space="preserve"> 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8">
        <f>IFERROR(ROUND(E2423/L2423,2),"No donations")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 xml:space="preserve"> 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8">
        <f>IFERROR(ROUND(E2424/L2424,2),"No donations")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 xml:space="preserve"> 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8">
        <f>IFERROR(ROUND(E2425/L2425,2),"No donations")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 xml:space="preserve"> 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8">
        <f>IFERROR(ROUND(E2426/L2426,2),"No donations")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 xml:space="preserve"> 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8">
        <f>IFERROR(ROUND(E2427/L2427,2),"No donations")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 xml:space="preserve"> 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8" t="str">
        <f>IFERROR(ROUND(E2428/L2428,2),"No donations")</f>
        <v>No donations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 xml:space="preserve"> 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8">
        <f>IFERROR(ROUND(E2429/L2429,2),"No donations")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 xml:space="preserve"> 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8">
        <f>IFERROR(ROUND(E2430/L2430,2),"No donations")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 xml:space="preserve"> 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8">
        <f>IFERROR(ROUND(E2431/L2431,2),"No donations")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 xml:space="preserve"> 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8">
        <f>IFERROR(ROUND(E2432/L2432,2),"No donations")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 xml:space="preserve"> 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8">
        <f>IFERROR(ROUND(E2433/L2433,2),"No donations")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 xml:space="preserve"> 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8">
        <f>IFERROR(ROUND(E2434/L2434,2),"No donations")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 xml:space="preserve"> 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8" t="str">
        <f>IFERROR(ROUND(E2435/L2435,2),"No donations")</f>
        <v>No donations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 xml:space="preserve"> 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8">
        <f>IFERROR(ROUND(E2436/L2436,2),"No donations")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 xml:space="preserve"> 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8">
        <f>IFERROR(ROUND(E2437/L2437,2),"No donations")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 xml:space="preserve"> 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8">
        <f>IFERROR(ROUND(E2438/L2438,2),"No donations")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 xml:space="preserve"> 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8" t="str">
        <f>IFERROR(ROUND(E2439/L2439,2),"No donations")</f>
        <v>No donations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 xml:space="preserve"> 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8">
        <f>IFERROR(ROUND(E2440/L2440,2),"No donations")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 xml:space="preserve"> 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8" t="str">
        <f>IFERROR(ROUND(E2441/L2441,2),"No donations")</f>
        <v>No donations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 xml:space="preserve"> 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8">
        <f>IFERROR(ROUND(E2442/L2442,2),"No donations")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 xml:space="preserve"> YEAR(S2442)</f>
        <v>2016</v>
      </c>
    </row>
    <row r="2443" spans="1:21" ht="48" x14ac:dyDescent="0.2">
      <c r="A2443">
        <v>3018</v>
      </c>
      <c r="B2443" s="3" t="s">
        <v>3018</v>
      </c>
      <c r="C2443" s="3" t="s">
        <v>7128</v>
      </c>
      <c r="D2443" s="6">
        <v>4200</v>
      </c>
      <c r="E2443" s="6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>
        <f>ROUND(E2443/D2443*100,0)</f>
        <v>101</v>
      </c>
      <c r="P2443" s="8">
        <f>IFERROR(ROUND(E2443/L2443,2),"No donations")</f>
        <v>103.17</v>
      </c>
      <c r="Q2443" s="10" t="s">
        <v>8315</v>
      </c>
      <c r="R2443" t="s">
        <v>8355</v>
      </c>
      <c r="S2443" s="14">
        <f>(((J2443/60)/60)/24)+DATE(1970,1,1)</f>
        <v>42163.29833333334</v>
      </c>
      <c r="T2443" s="14">
        <f>(((I2443/60)/60)/24)+DATE(1970,1,1)</f>
        <v>42205.916666666672</v>
      </c>
      <c r="U2443">
        <f xml:space="preserve"> YEAR(S2443)</f>
        <v>2015</v>
      </c>
    </row>
    <row r="2444" spans="1:21" ht="32" x14ac:dyDescent="0.2">
      <c r="A2444">
        <v>3179</v>
      </c>
      <c r="B2444" s="3" t="s">
        <v>3179</v>
      </c>
      <c r="C2444" s="3" t="s">
        <v>7289</v>
      </c>
      <c r="D2444" s="6">
        <v>4200</v>
      </c>
      <c r="E2444" s="6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>
        <f>ROUND(E2444/D2444*100,0)</f>
        <v>114</v>
      </c>
      <c r="P2444" s="8">
        <f>IFERROR(ROUND(E2444/L2444,2),"No donations")</f>
        <v>77.34</v>
      </c>
      <c r="Q2444" s="10" t="s">
        <v>8315</v>
      </c>
      <c r="R2444" t="s">
        <v>8316</v>
      </c>
      <c r="S2444" s="14">
        <f>(((J2444/60)/60)/24)+DATE(1970,1,1)</f>
        <v>41375.702210648145</v>
      </c>
      <c r="T2444" s="14">
        <f>(((I2444/60)/60)/24)+DATE(1970,1,1)</f>
        <v>41400.702210648145</v>
      </c>
      <c r="U2444">
        <f xml:space="preserve"> YEAR(S2444)</f>
        <v>2013</v>
      </c>
    </row>
    <row r="2445" spans="1:21" ht="48" x14ac:dyDescent="0.2">
      <c r="A2445">
        <v>3184</v>
      </c>
      <c r="B2445" s="3" t="s">
        <v>3184</v>
      </c>
      <c r="C2445" s="3" t="s">
        <v>7294</v>
      </c>
      <c r="D2445" s="6">
        <v>4300</v>
      </c>
      <c r="E2445" s="6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>
        <f>ROUND(E2445/D2445*100,0)</f>
        <v>107</v>
      </c>
      <c r="P2445" s="8">
        <f>IFERROR(ROUND(E2445/L2445,2),"No donations")</f>
        <v>100.22</v>
      </c>
      <c r="Q2445" s="10" t="s">
        <v>8315</v>
      </c>
      <c r="R2445" t="s">
        <v>8316</v>
      </c>
      <c r="S2445" s="14">
        <f>(((J2445/60)/60)/24)+DATE(1970,1,1)</f>
        <v>41791.993414351848</v>
      </c>
      <c r="T2445" s="14">
        <f>(((I2445/60)/60)/24)+DATE(1970,1,1)</f>
        <v>41821.993414351848</v>
      </c>
      <c r="U2445">
        <f xml:space="preserve"> YEAR(S2445)</f>
        <v>2014</v>
      </c>
    </row>
    <row r="2446" spans="1:21" ht="48" x14ac:dyDescent="0.2">
      <c r="A2446">
        <v>3724</v>
      </c>
      <c r="B2446" s="3" t="s">
        <v>3721</v>
      </c>
      <c r="C2446" s="3" t="s">
        <v>7834</v>
      </c>
      <c r="D2446" s="6">
        <v>4300</v>
      </c>
      <c r="E2446" s="6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>
        <f>ROUND(E2446/D2446*100,0)</f>
        <v>103</v>
      </c>
      <c r="P2446" s="8">
        <f>IFERROR(ROUND(E2446/L2446,2),"No donations")</f>
        <v>49.55</v>
      </c>
      <c r="Q2446" s="10" t="s">
        <v>8315</v>
      </c>
      <c r="R2446" t="s">
        <v>8316</v>
      </c>
      <c r="S2446" s="14">
        <f>(((J2446/60)/60)/24)+DATE(1970,1,1)</f>
        <v>42465.491435185191</v>
      </c>
      <c r="T2446" s="14">
        <f>(((I2446/60)/60)/24)+DATE(1970,1,1)</f>
        <v>42494.958333333328</v>
      </c>
      <c r="U2446">
        <f xml:space="preserve"> YEAR(S2446)</f>
        <v>2016</v>
      </c>
    </row>
    <row r="2447" spans="1:21" ht="48" x14ac:dyDescent="0.2">
      <c r="A2447">
        <v>1398</v>
      </c>
      <c r="B2447" s="3" t="s">
        <v>1399</v>
      </c>
      <c r="C2447" s="3" t="s">
        <v>5508</v>
      </c>
      <c r="D2447" s="6">
        <v>4400</v>
      </c>
      <c r="E2447" s="6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>
        <f>ROUND(E2447/D2447*100,0)</f>
        <v>110</v>
      </c>
      <c r="P2447" s="8">
        <f>IFERROR(ROUND(E2447/L2447,2),"No donations")</f>
        <v>74.25</v>
      </c>
      <c r="Q2447" s="10" t="s">
        <v>8323</v>
      </c>
      <c r="R2447" t="s">
        <v>8324</v>
      </c>
      <c r="S2447" s="14">
        <f>(((J2447/60)/60)/24)+DATE(1970,1,1)</f>
        <v>42526.874236111107</v>
      </c>
      <c r="T2447" s="14">
        <f>(((I2447/60)/60)/24)+DATE(1970,1,1)</f>
        <v>42556.874236111107</v>
      </c>
      <c r="U2447">
        <f xml:space="preserve"> YEAR(S2447)</f>
        <v>2016</v>
      </c>
    </row>
    <row r="2448" spans="1:21" ht="48" x14ac:dyDescent="0.2">
      <c r="A2448">
        <v>750</v>
      </c>
      <c r="B2448" s="3" t="s">
        <v>751</v>
      </c>
      <c r="C2448" s="3" t="s">
        <v>4860</v>
      </c>
      <c r="D2448" s="6">
        <v>4444</v>
      </c>
      <c r="E2448" s="6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>
        <f>ROUND(E2448/D2448*100,0)</f>
        <v>103</v>
      </c>
      <c r="P2448" s="8">
        <f>IFERROR(ROUND(E2448/L2448,2),"No donations")</f>
        <v>77.27</v>
      </c>
      <c r="Q2448" s="10" t="s">
        <v>8320</v>
      </c>
      <c r="R2448" t="s">
        <v>8321</v>
      </c>
      <c r="S2448" s="14">
        <f>(((J2448/60)/60)/24)+DATE(1970,1,1)</f>
        <v>41299.878148148149</v>
      </c>
      <c r="T2448" s="14">
        <f>(((I2448/60)/60)/24)+DATE(1970,1,1)</f>
        <v>41329.878148148149</v>
      </c>
      <c r="U2448">
        <f xml:space="preserve"> YEAR(S2448)</f>
        <v>2013</v>
      </c>
    </row>
    <row r="2449" spans="1:21" ht="48" x14ac:dyDescent="0.2">
      <c r="A2449">
        <v>60</v>
      </c>
      <c r="B2449" s="3" t="s">
        <v>62</v>
      </c>
      <c r="C2449" s="3" t="s">
        <v>4171</v>
      </c>
      <c r="D2449" s="6">
        <v>4500</v>
      </c>
      <c r="E2449" s="6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>
        <f>ROUND(E2449/D2449*100,0)</f>
        <v>103</v>
      </c>
      <c r="P2449" s="8">
        <f>IFERROR(ROUND(E2449/L2449,2),"No donations")</f>
        <v>43.04</v>
      </c>
      <c r="Q2449" s="10" t="s">
        <v>8308</v>
      </c>
      <c r="R2449" t="s">
        <v>8310</v>
      </c>
      <c r="S2449" s="14">
        <f>(((J2449/60)/60)/24)+DATE(1970,1,1)</f>
        <v>41701.901817129627</v>
      </c>
      <c r="T2449" s="14">
        <f>(((I2449/60)/60)/24)+DATE(1970,1,1)</f>
        <v>41721</v>
      </c>
      <c r="U2449">
        <f xml:space="preserve"> YEAR(S2449)</f>
        <v>2014</v>
      </c>
    </row>
    <row r="2450" spans="1:21" ht="48" x14ac:dyDescent="0.2">
      <c r="A2450">
        <v>117</v>
      </c>
      <c r="B2450" s="3" t="s">
        <v>119</v>
      </c>
      <c r="C2450" s="3" t="s">
        <v>4228</v>
      </c>
      <c r="D2450" s="6">
        <v>4500</v>
      </c>
      <c r="E2450" s="6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>
        <f>ROUND(E2450/D2450*100,0)</f>
        <v>100</v>
      </c>
      <c r="P2450" s="8">
        <f>IFERROR(ROUND(E2450/L2450,2),"No donations")</f>
        <v>167.49</v>
      </c>
      <c r="Q2450" s="10" t="s">
        <v>8308</v>
      </c>
      <c r="R2450" t="s">
        <v>8310</v>
      </c>
      <c r="S2450" s="14">
        <f>(((J2450/60)/60)/24)+DATE(1970,1,1)</f>
        <v>40248.834999999999</v>
      </c>
      <c r="T2450" s="14">
        <f>(((I2450/60)/60)/24)+DATE(1970,1,1)</f>
        <v>40338.791666666664</v>
      </c>
      <c r="U2450">
        <f xml:space="preserve"> YEAR(S2450)</f>
        <v>2010</v>
      </c>
    </row>
    <row r="2451" spans="1:21" ht="32" x14ac:dyDescent="0.2">
      <c r="A2451">
        <v>290</v>
      </c>
      <c r="B2451" s="3" t="s">
        <v>291</v>
      </c>
      <c r="C2451" s="3" t="s">
        <v>4400</v>
      </c>
      <c r="D2451" s="6">
        <v>4500</v>
      </c>
      <c r="E2451" s="6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>
        <f>ROUND(E2451/D2451*100,0)</f>
        <v>107</v>
      </c>
      <c r="P2451" s="8">
        <f>IFERROR(ROUND(E2451/L2451,2),"No donations")</f>
        <v>28.58</v>
      </c>
      <c r="Q2451" s="10" t="s">
        <v>8308</v>
      </c>
      <c r="R2451" t="s">
        <v>8313</v>
      </c>
      <c r="S2451" s="14">
        <f>(((J2451/60)/60)/24)+DATE(1970,1,1)</f>
        <v>40526.36917824074</v>
      </c>
      <c r="T2451" s="14">
        <f>(((I2451/60)/60)/24)+DATE(1970,1,1)</f>
        <v>40576.332638888889</v>
      </c>
      <c r="U2451">
        <f xml:space="preserve"> YEAR(S2451)</f>
        <v>2010</v>
      </c>
    </row>
    <row r="2452" spans="1:21" ht="48" x14ac:dyDescent="0.2">
      <c r="A2452">
        <v>808</v>
      </c>
      <c r="B2452" s="3" t="s">
        <v>809</v>
      </c>
      <c r="C2452" s="3" t="s">
        <v>4918</v>
      </c>
      <c r="D2452" s="6">
        <v>4500</v>
      </c>
      <c r="E2452" s="6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>
        <f>ROUND(E2452/D2452*100,0)</f>
        <v>100</v>
      </c>
      <c r="P2452" s="8">
        <f>IFERROR(ROUND(E2452/L2452,2),"No donations")</f>
        <v>104.65</v>
      </c>
      <c r="Q2452" s="10" t="s">
        <v>8323</v>
      </c>
      <c r="R2452" t="s">
        <v>8324</v>
      </c>
      <c r="S2452" s="14">
        <f>(((J2452/60)/60)/24)+DATE(1970,1,1)</f>
        <v>41962.100532407407</v>
      </c>
      <c r="T2452" s="14">
        <f>(((I2452/60)/60)/24)+DATE(1970,1,1)</f>
        <v>41995.207638888889</v>
      </c>
      <c r="U2452">
        <f xml:space="preserve"> YEAR(S2452)</f>
        <v>2014</v>
      </c>
    </row>
    <row r="2453" spans="1:21" ht="48" x14ac:dyDescent="0.2">
      <c r="A2453">
        <v>1036</v>
      </c>
      <c r="B2453" s="3" t="s">
        <v>1037</v>
      </c>
      <c r="C2453" s="3" t="s">
        <v>5146</v>
      </c>
      <c r="D2453" s="6">
        <v>4500</v>
      </c>
      <c r="E2453" s="6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>
        <f>ROUND(E2453/D2453*100,0)</f>
        <v>112</v>
      </c>
      <c r="P2453" s="8">
        <f>IFERROR(ROUND(E2453/L2453,2),"No donations")</f>
        <v>23.96</v>
      </c>
      <c r="Q2453" s="10" t="s">
        <v>8323</v>
      </c>
      <c r="R2453" t="s">
        <v>8328</v>
      </c>
      <c r="S2453" s="14">
        <f>(((J2453/60)/60)/24)+DATE(1970,1,1)</f>
        <v>41249.448958333334</v>
      </c>
      <c r="T2453" s="14">
        <f>(((I2453/60)/60)/24)+DATE(1970,1,1)</f>
        <v>41281.333333333336</v>
      </c>
      <c r="U2453">
        <f xml:space="preserve"> YEAR(S2453)</f>
        <v>2012</v>
      </c>
    </row>
    <row r="2454" spans="1:21" ht="48" x14ac:dyDescent="0.2">
      <c r="A2454">
        <v>1636</v>
      </c>
      <c r="B2454" s="3" t="s">
        <v>1637</v>
      </c>
      <c r="C2454" s="3" t="s">
        <v>5746</v>
      </c>
      <c r="D2454" s="6">
        <v>4500</v>
      </c>
      <c r="E2454" s="6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>
        <f>ROUND(E2454/D2454*100,0)</f>
        <v>104</v>
      </c>
      <c r="P2454" s="8">
        <f>IFERROR(ROUND(E2454/L2454,2),"No donations")</f>
        <v>53.56</v>
      </c>
      <c r="Q2454" s="10" t="s">
        <v>8323</v>
      </c>
      <c r="R2454" t="s">
        <v>8324</v>
      </c>
      <c r="S2454" s="14">
        <f>(((J2454/60)/60)/24)+DATE(1970,1,1)</f>
        <v>40663.08666666667</v>
      </c>
      <c r="T2454" s="14">
        <f>(((I2454/60)/60)/24)+DATE(1970,1,1)</f>
        <v>40706.166666666664</v>
      </c>
      <c r="U2454">
        <f xml:space="preserve"> YEAR(S2454)</f>
        <v>2011</v>
      </c>
    </row>
    <row r="2455" spans="1:21" ht="48" x14ac:dyDescent="0.2">
      <c r="A2455">
        <v>1652</v>
      </c>
      <c r="B2455" s="3" t="s">
        <v>1653</v>
      </c>
      <c r="C2455" s="3" t="s">
        <v>5762</v>
      </c>
      <c r="D2455" s="6">
        <v>4500</v>
      </c>
      <c r="E2455" s="6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>
        <f>ROUND(E2455/D2455*100,0)</f>
        <v>101</v>
      </c>
      <c r="P2455" s="8">
        <f>IFERROR(ROUND(E2455/L2455,2),"No donations")</f>
        <v>64.709999999999994</v>
      </c>
      <c r="Q2455" s="10" t="s">
        <v>8323</v>
      </c>
      <c r="R2455" t="s">
        <v>8344</v>
      </c>
      <c r="S2455" s="14">
        <f>(((J2455/60)/60)/24)+DATE(1970,1,1)</f>
        <v>41572.492974537039</v>
      </c>
      <c r="T2455" s="14">
        <f>(((I2455/60)/60)/24)+DATE(1970,1,1)</f>
        <v>41602.534641203703</v>
      </c>
      <c r="U2455">
        <f xml:space="preserve"> YEAR(S2455)</f>
        <v>2013</v>
      </c>
    </row>
    <row r="2456" spans="1:21" ht="48" x14ac:dyDescent="0.2">
      <c r="A2456">
        <v>2162</v>
      </c>
      <c r="B2456" s="3" t="s">
        <v>2163</v>
      </c>
      <c r="C2456" s="3" t="s">
        <v>6272</v>
      </c>
      <c r="D2456" s="6">
        <v>4500</v>
      </c>
      <c r="E2456" s="6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>
        <f>ROUND(E2456/D2456*100,0)</f>
        <v>112</v>
      </c>
      <c r="P2456" s="8">
        <f>IFERROR(ROUND(E2456/L2456,2),"No donations")</f>
        <v>87.1</v>
      </c>
      <c r="Q2456" s="10" t="s">
        <v>8323</v>
      </c>
      <c r="R2456" t="s">
        <v>8324</v>
      </c>
      <c r="S2456" s="14">
        <f>(((J2456/60)/60)/24)+DATE(1970,1,1)</f>
        <v>41813.766099537039</v>
      </c>
      <c r="T2456" s="14">
        <f>(((I2456/60)/60)/24)+DATE(1970,1,1)</f>
        <v>41844.766099537039</v>
      </c>
      <c r="U2456">
        <f xml:space="preserve"> YEAR(S2456)</f>
        <v>2014</v>
      </c>
    </row>
    <row r="2457" spans="1:21" ht="48" x14ac:dyDescent="0.2">
      <c r="A2457">
        <v>2287</v>
      </c>
      <c r="B2457" s="3" t="s">
        <v>2288</v>
      </c>
      <c r="C2457" s="3" t="s">
        <v>6397</v>
      </c>
      <c r="D2457" s="6">
        <v>4500</v>
      </c>
      <c r="E2457" s="6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>
        <f>ROUND(E2457/D2457*100,0)</f>
        <v>120</v>
      </c>
      <c r="P2457" s="8">
        <f>IFERROR(ROUND(E2457/L2457,2),"No donations")</f>
        <v>50.93</v>
      </c>
      <c r="Q2457" s="10" t="s">
        <v>8323</v>
      </c>
      <c r="R2457" t="s">
        <v>8324</v>
      </c>
      <c r="S2457" s="14">
        <f>(((J2457/60)/60)/24)+DATE(1970,1,1)</f>
        <v>41792.667361111111</v>
      </c>
      <c r="T2457" s="14">
        <f>(((I2457/60)/60)/24)+DATE(1970,1,1)</f>
        <v>41813.667361111111</v>
      </c>
      <c r="U2457">
        <f xml:space="preserve"> YEAR(S2457)</f>
        <v>2014</v>
      </c>
    </row>
    <row r="2458" spans="1:21" ht="48" x14ac:dyDescent="0.2">
      <c r="A2458">
        <v>2531</v>
      </c>
      <c r="B2458" s="3" t="s">
        <v>2531</v>
      </c>
      <c r="C2458" s="3" t="s">
        <v>6641</v>
      </c>
      <c r="D2458" s="6">
        <v>4500</v>
      </c>
      <c r="E2458" s="6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>
        <f>ROUND(E2458/D2458*100,0)</f>
        <v>100</v>
      </c>
      <c r="P2458" s="8">
        <f>IFERROR(ROUND(E2458/L2458,2),"No donations")</f>
        <v>74.069999999999993</v>
      </c>
      <c r="Q2458" s="10" t="s">
        <v>8323</v>
      </c>
      <c r="R2458" t="s">
        <v>8352</v>
      </c>
      <c r="S2458" s="14">
        <f>(((J2458/60)/60)/24)+DATE(1970,1,1)</f>
        <v>42208.680023148147</v>
      </c>
      <c r="T2458" s="14">
        <f>(((I2458/60)/60)/24)+DATE(1970,1,1)</f>
        <v>42231.165972222225</v>
      </c>
      <c r="U2458">
        <f xml:space="preserve"> YEAR(S2458)</f>
        <v>2015</v>
      </c>
    </row>
    <row r="2459" spans="1:21" ht="48" x14ac:dyDescent="0.2">
      <c r="A2459">
        <v>2808</v>
      </c>
      <c r="B2459" s="3" t="s">
        <v>2808</v>
      </c>
      <c r="C2459" s="3" t="s">
        <v>6918</v>
      </c>
      <c r="D2459" s="6">
        <v>4500</v>
      </c>
      <c r="E2459" s="6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>
        <f>ROUND(E2459/D2459*100,0)</f>
        <v>100</v>
      </c>
      <c r="P2459" s="8">
        <f>IFERROR(ROUND(E2459/L2459,2),"No donations")</f>
        <v>65.38</v>
      </c>
      <c r="Q2459" s="10" t="s">
        <v>8315</v>
      </c>
      <c r="R2459" t="s">
        <v>8316</v>
      </c>
      <c r="S2459" s="14">
        <f>(((J2459/60)/60)/24)+DATE(1970,1,1)</f>
        <v>42208.84646990741</v>
      </c>
      <c r="T2459" s="14">
        <f>(((I2459/60)/60)/24)+DATE(1970,1,1)</f>
        <v>42238.84646990741</v>
      </c>
      <c r="U2459">
        <f xml:space="preserve"> YEAR(S2459)</f>
        <v>2015</v>
      </c>
    </row>
    <row r="2460" spans="1:21" ht="48" x14ac:dyDescent="0.2">
      <c r="A2460">
        <v>3021</v>
      </c>
      <c r="B2460" s="3" t="s">
        <v>3021</v>
      </c>
      <c r="C2460" s="3" t="s">
        <v>7131</v>
      </c>
      <c r="D2460" s="6">
        <v>4500</v>
      </c>
      <c r="E2460" s="6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>
        <f>ROUND(E2460/D2460*100,0)</f>
        <v>116</v>
      </c>
      <c r="P2460" s="8">
        <f>IFERROR(ROUND(E2460/L2460,2),"No donations")</f>
        <v>50.69</v>
      </c>
      <c r="Q2460" s="10" t="s">
        <v>8315</v>
      </c>
      <c r="R2460" t="s">
        <v>8355</v>
      </c>
      <c r="S2460" s="14">
        <f>(((J2460/60)/60)/24)+DATE(1970,1,1)</f>
        <v>42660.618854166663</v>
      </c>
      <c r="T2460" s="14">
        <f>(((I2460/60)/60)/24)+DATE(1970,1,1)</f>
        <v>42696.249305555553</v>
      </c>
      <c r="U2460">
        <f xml:space="preserve"> YEAR(S2460)</f>
        <v>2016</v>
      </c>
    </row>
    <row r="2461" spans="1:21" ht="48" x14ac:dyDescent="0.2">
      <c r="A2461">
        <v>3160</v>
      </c>
      <c r="B2461" s="3" t="s">
        <v>3160</v>
      </c>
      <c r="C2461" s="3" t="s">
        <v>7270</v>
      </c>
      <c r="D2461" s="6">
        <v>4500</v>
      </c>
      <c r="E2461" s="6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>
        <f>ROUND(E2461/D2461*100,0)</f>
        <v>102</v>
      </c>
      <c r="P2461" s="8">
        <f>IFERROR(ROUND(E2461/L2461,2),"No donations")</f>
        <v>80.16</v>
      </c>
      <c r="Q2461" s="10" t="s">
        <v>8315</v>
      </c>
      <c r="R2461" t="s">
        <v>8316</v>
      </c>
      <c r="S2461" s="14">
        <f>(((J2461/60)/60)/24)+DATE(1970,1,1)</f>
        <v>41841.26489583333</v>
      </c>
      <c r="T2461" s="14">
        <f>(((I2461/60)/60)/24)+DATE(1970,1,1)</f>
        <v>41864.207638888889</v>
      </c>
      <c r="U2461">
        <f xml:space="preserve"> YEAR(S2461)</f>
        <v>2014</v>
      </c>
    </row>
    <row r="2462" spans="1:21" ht="32" x14ac:dyDescent="0.2">
      <c r="A2462">
        <v>3217</v>
      </c>
      <c r="B2462" s="3" t="s">
        <v>3217</v>
      </c>
      <c r="C2462" s="3" t="s">
        <v>7327</v>
      </c>
      <c r="D2462" s="6">
        <v>4500</v>
      </c>
      <c r="E2462" s="6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>
        <f>ROUND(E2462/D2462*100,0)</f>
        <v>116</v>
      </c>
      <c r="P2462" s="8">
        <f>IFERROR(ROUND(E2462/L2462,2),"No donations")</f>
        <v>50.2</v>
      </c>
      <c r="Q2462" s="10" t="s">
        <v>8315</v>
      </c>
      <c r="R2462" t="s">
        <v>8316</v>
      </c>
      <c r="S2462" s="14">
        <f>(((J2462/60)/60)/24)+DATE(1970,1,1)</f>
        <v>42648.546111111107</v>
      </c>
      <c r="T2462" s="14">
        <f>(((I2462/60)/60)/24)+DATE(1970,1,1)</f>
        <v>42678.546111111107</v>
      </c>
      <c r="U2462">
        <f xml:space="preserve"> YEAR(S2462)</f>
        <v>2016</v>
      </c>
    </row>
    <row r="2463" spans="1:21" ht="48" x14ac:dyDescent="0.2">
      <c r="A2463">
        <v>3276</v>
      </c>
      <c r="B2463" s="3" t="s">
        <v>3276</v>
      </c>
      <c r="C2463" s="3" t="s">
        <v>7386</v>
      </c>
      <c r="D2463" s="6">
        <v>4500</v>
      </c>
      <c r="E2463" s="6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>
        <f>ROUND(E2463/D2463*100,0)</f>
        <v>117</v>
      </c>
      <c r="P2463" s="8">
        <f>IFERROR(ROUND(E2463/L2463,2),"No donations")</f>
        <v>52.58</v>
      </c>
      <c r="Q2463" s="10" t="s">
        <v>8315</v>
      </c>
      <c r="R2463" t="s">
        <v>8316</v>
      </c>
      <c r="S2463" s="14">
        <f>(((J2463/60)/60)/24)+DATE(1970,1,1)</f>
        <v>42426.949988425928</v>
      </c>
      <c r="T2463" s="14">
        <f>(((I2463/60)/60)/24)+DATE(1970,1,1)</f>
        <v>42461.165972222225</v>
      </c>
      <c r="U2463">
        <f xml:space="preserve"> YEAR(S2463)</f>
        <v>2016</v>
      </c>
    </row>
    <row r="2464" spans="1:21" ht="48" x14ac:dyDescent="0.2">
      <c r="A2464">
        <v>3293</v>
      </c>
      <c r="B2464" s="3" t="s">
        <v>3293</v>
      </c>
      <c r="C2464" s="3" t="s">
        <v>7403</v>
      </c>
      <c r="D2464" s="6">
        <v>4500</v>
      </c>
      <c r="E2464" s="6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>
        <f>ROUND(E2464/D2464*100,0)</f>
        <v>170</v>
      </c>
      <c r="P2464" s="8">
        <f>IFERROR(ROUND(E2464/L2464,2),"No donations")</f>
        <v>84.29</v>
      </c>
      <c r="Q2464" s="10" t="s">
        <v>8315</v>
      </c>
      <c r="R2464" t="s">
        <v>8316</v>
      </c>
      <c r="S2464" s="14">
        <f>(((J2464/60)/60)/24)+DATE(1970,1,1)</f>
        <v>42768.425370370373</v>
      </c>
      <c r="T2464" s="14">
        <f>(((I2464/60)/60)/24)+DATE(1970,1,1)</f>
        <v>42798.425370370373</v>
      </c>
      <c r="U2464">
        <f xml:space="preserve"> YEAR(S2464)</f>
        <v>2017</v>
      </c>
    </row>
    <row r="2465" spans="1:21" ht="48" x14ac:dyDescent="0.2">
      <c r="A2465">
        <v>3344</v>
      </c>
      <c r="B2465" s="3" t="s">
        <v>3344</v>
      </c>
      <c r="C2465" s="3" t="s">
        <v>7454</v>
      </c>
      <c r="D2465" s="6">
        <v>4500</v>
      </c>
      <c r="E2465" s="6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>
        <f>ROUND(E2465/D2465*100,0)</f>
        <v>101</v>
      </c>
      <c r="P2465" s="8">
        <f>IFERROR(ROUND(E2465/L2465,2),"No donations")</f>
        <v>114.13</v>
      </c>
      <c r="Q2465" s="10" t="s">
        <v>8315</v>
      </c>
      <c r="R2465" t="s">
        <v>8316</v>
      </c>
      <c r="S2465" s="14">
        <f>(((J2465/60)/60)/24)+DATE(1970,1,1)</f>
        <v>41851.200150462959</v>
      </c>
      <c r="T2465" s="14">
        <f>(((I2465/60)/60)/24)+DATE(1970,1,1)</f>
        <v>41881.200150462959</v>
      </c>
      <c r="U2465">
        <f xml:space="preserve"> YEAR(S2465)</f>
        <v>2014</v>
      </c>
    </row>
    <row r="2466" spans="1:21" ht="48" x14ac:dyDescent="0.2">
      <c r="A2466">
        <v>3674</v>
      </c>
      <c r="B2466" s="3" t="s">
        <v>3671</v>
      </c>
      <c r="C2466" s="3" t="s">
        <v>7784</v>
      </c>
      <c r="D2466" s="6">
        <v>4500</v>
      </c>
      <c r="E2466" s="6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>
        <f>ROUND(E2466/D2466*100,0)</f>
        <v>100</v>
      </c>
      <c r="P2466" s="8">
        <f>IFERROR(ROUND(E2466/L2466,2),"No donations")</f>
        <v>145.16</v>
      </c>
      <c r="Q2466" s="10" t="s">
        <v>8315</v>
      </c>
      <c r="R2466" t="s">
        <v>8316</v>
      </c>
      <c r="S2466" s="14">
        <f>(((J2466/60)/60)/24)+DATE(1970,1,1)</f>
        <v>42556.873020833329</v>
      </c>
      <c r="T2466" s="14">
        <f>(((I2466/60)/60)/24)+DATE(1970,1,1)</f>
        <v>42616.873020833329</v>
      </c>
      <c r="U2466">
        <f xml:space="preserve"> YEAR(S2466)</f>
        <v>2016</v>
      </c>
    </row>
    <row r="2467" spans="1:21" ht="32" x14ac:dyDescent="0.2">
      <c r="A2467">
        <v>3723</v>
      </c>
      <c r="B2467" s="3" t="s">
        <v>3720</v>
      </c>
      <c r="C2467" s="3" t="s">
        <v>7833</v>
      </c>
      <c r="D2467" s="6">
        <v>4500</v>
      </c>
      <c r="E2467" s="6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>
        <f>ROUND(E2467/D2467*100,0)</f>
        <v>102</v>
      </c>
      <c r="P2467" s="8">
        <f>IFERROR(ROUND(E2467/L2467,2),"No donations")</f>
        <v>72.89</v>
      </c>
      <c r="Q2467" s="10" t="s">
        <v>8315</v>
      </c>
      <c r="R2467" t="s">
        <v>8316</v>
      </c>
      <c r="S2467" s="14">
        <f>(((J2467/60)/60)/24)+DATE(1970,1,1)</f>
        <v>41943.753032407411</v>
      </c>
      <c r="T2467" s="14">
        <f>(((I2467/60)/60)/24)+DATE(1970,1,1)</f>
        <v>41973.794699074075</v>
      </c>
      <c r="U2467">
        <f xml:space="preserve"> YEAR(S2467)</f>
        <v>2014</v>
      </c>
    </row>
    <row r="2468" spans="1:21" ht="48" x14ac:dyDescent="0.2">
      <c r="A2468">
        <v>3756</v>
      </c>
      <c r="B2468" s="3" t="s">
        <v>3753</v>
      </c>
      <c r="C2468" s="3" t="s">
        <v>7866</v>
      </c>
      <c r="D2468" s="6">
        <v>4500</v>
      </c>
      <c r="E2468" s="6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>
        <f>ROUND(E2468/D2468*100,0)</f>
        <v>101</v>
      </c>
      <c r="P2468" s="8">
        <f>IFERROR(ROUND(E2468/L2468,2),"No donations")</f>
        <v>267.64999999999998</v>
      </c>
      <c r="Q2468" s="10" t="s">
        <v>8315</v>
      </c>
      <c r="R2468" t="s">
        <v>8357</v>
      </c>
      <c r="S2468" s="14">
        <f>(((J2468/60)/60)/24)+DATE(1970,1,1)</f>
        <v>41771.814791666664</v>
      </c>
      <c r="T2468" s="14">
        <f>(((I2468/60)/60)/24)+DATE(1970,1,1)</f>
        <v>41801.814791666664</v>
      </c>
      <c r="U2468">
        <f xml:space="preserve"> YEAR(S2468)</f>
        <v>2014</v>
      </c>
    </row>
    <row r="2469" spans="1:21" ht="48" x14ac:dyDescent="0.2">
      <c r="A2469">
        <v>3781</v>
      </c>
      <c r="B2469" s="3" t="s">
        <v>3778</v>
      </c>
      <c r="C2469" s="3" t="s">
        <v>7891</v>
      </c>
      <c r="D2469" s="6">
        <v>4500</v>
      </c>
      <c r="E2469" s="6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>
        <f>ROUND(E2469/D2469*100,0)</f>
        <v>110</v>
      </c>
      <c r="P2469" s="8">
        <f>IFERROR(ROUND(E2469/L2469,2),"No donations")</f>
        <v>94.9</v>
      </c>
      <c r="Q2469" s="10" t="s">
        <v>8315</v>
      </c>
      <c r="R2469" t="s">
        <v>8357</v>
      </c>
      <c r="S2469" s="14">
        <f>(((J2469/60)/60)/24)+DATE(1970,1,1)</f>
        <v>41865.882928240739</v>
      </c>
      <c r="T2469" s="14">
        <f>(((I2469/60)/60)/24)+DATE(1970,1,1)</f>
        <v>41890.882928240739</v>
      </c>
      <c r="U2469">
        <f xml:space="preserve"> YEAR(S2469)</f>
        <v>2014</v>
      </c>
    </row>
    <row r="2470" spans="1:21" ht="48" x14ac:dyDescent="0.2">
      <c r="A2470">
        <v>1885</v>
      </c>
      <c r="B2470" s="3" t="s">
        <v>1886</v>
      </c>
      <c r="C2470" s="3" t="s">
        <v>5995</v>
      </c>
      <c r="D2470" s="6">
        <v>4575</v>
      </c>
      <c r="E2470" s="6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>
        <f>ROUND(E2470/D2470*100,0)</f>
        <v>116</v>
      </c>
      <c r="P2470" s="8">
        <f>IFERROR(ROUND(E2470/L2470,2),"No donations")</f>
        <v>50.69</v>
      </c>
      <c r="Q2470" s="10" t="s">
        <v>8323</v>
      </c>
      <c r="R2470" t="s">
        <v>8327</v>
      </c>
      <c r="S2470" s="14">
        <f>(((J2470/60)/60)/24)+DATE(1970,1,1)</f>
        <v>41099.093865740739</v>
      </c>
      <c r="T2470" s="14">
        <f>(((I2470/60)/60)/24)+DATE(1970,1,1)</f>
        <v>41131.916666666664</v>
      </c>
      <c r="U2470">
        <f xml:space="preserve"> YEAR(S2470)</f>
        <v>2012</v>
      </c>
    </row>
    <row r="2471" spans="1:21" ht="48" x14ac:dyDescent="0.2">
      <c r="A2471">
        <v>2276</v>
      </c>
      <c r="B2471" s="3" t="s">
        <v>2277</v>
      </c>
      <c r="C2471" s="3" t="s">
        <v>6386</v>
      </c>
      <c r="D2471" s="6">
        <v>4589</v>
      </c>
      <c r="E2471" s="6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>
        <f>ROUND(E2471/D2471*100,0)</f>
        <v>106</v>
      </c>
      <c r="P2471" s="8">
        <f>IFERROR(ROUND(E2471/L2471,2),"No donations")</f>
        <v>64.75</v>
      </c>
      <c r="Q2471" s="10" t="s">
        <v>8331</v>
      </c>
      <c r="R2471" t="s">
        <v>8349</v>
      </c>
      <c r="S2471" s="14">
        <f>(((J2471/60)/60)/24)+DATE(1970,1,1)</f>
        <v>41614.651493055557</v>
      </c>
      <c r="T2471" s="14">
        <f>(((I2471/60)/60)/24)+DATE(1970,1,1)</f>
        <v>41644.651493055557</v>
      </c>
      <c r="U2471">
        <f xml:space="preserve"> YEAR(S2471)</f>
        <v>2013</v>
      </c>
    </row>
    <row r="2472" spans="1:21" ht="48" x14ac:dyDescent="0.2">
      <c r="A2472">
        <v>1035</v>
      </c>
      <c r="B2472" s="3" t="s">
        <v>1036</v>
      </c>
      <c r="C2472" s="3" t="s">
        <v>5145</v>
      </c>
      <c r="D2472" s="6">
        <v>4600</v>
      </c>
      <c r="E2472" s="6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>
        <f>ROUND(E2472/D2472*100,0)</f>
        <v>108</v>
      </c>
      <c r="P2472" s="8">
        <f>IFERROR(ROUND(E2472/L2472,2),"No donations")</f>
        <v>65.16</v>
      </c>
      <c r="Q2472" s="10" t="s">
        <v>8323</v>
      </c>
      <c r="R2472" t="s">
        <v>8328</v>
      </c>
      <c r="S2472" s="14">
        <f>(((J2472/60)/60)/24)+DATE(1970,1,1)</f>
        <v>42016.641435185185</v>
      </c>
      <c r="T2472" s="14">
        <f>(((I2472/60)/60)/24)+DATE(1970,1,1)</f>
        <v>42046.641435185185</v>
      </c>
      <c r="U2472">
        <f xml:space="preserve"> YEAR(S2472)</f>
        <v>2015</v>
      </c>
    </row>
    <row r="2473" spans="1:21" ht="32" x14ac:dyDescent="0.2">
      <c r="A2473">
        <v>2195</v>
      </c>
      <c r="B2473" s="3" t="s">
        <v>2196</v>
      </c>
      <c r="C2473" s="3" t="s">
        <v>6305</v>
      </c>
      <c r="D2473" s="6">
        <v>4600</v>
      </c>
      <c r="E2473" s="6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>
        <f>ROUND(E2473/D2473*100,0)</f>
        <v>120</v>
      </c>
      <c r="P2473" s="8">
        <f>IFERROR(ROUND(E2473/L2473,2),"No donations")</f>
        <v>48.13</v>
      </c>
      <c r="Q2473" s="10" t="s">
        <v>8331</v>
      </c>
      <c r="R2473" t="s">
        <v>8349</v>
      </c>
      <c r="S2473" s="14">
        <f>(((J2473/60)/60)/24)+DATE(1970,1,1)</f>
        <v>42197.771990740745</v>
      </c>
      <c r="T2473" s="14">
        <f>(((I2473/60)/60)/24)+DATE(1970,1,1)</f>
        <v>42227.771990740745</v>
      </c>
      <c r="U2473">
        <f xml:space="preserve"> YEAR(S2473)</f>
        <v>2015</v>
      </c>
    </row>
    <row r="2474" spans="1:21" ht="48" x14ac:dyDescent="0.2">
      <c r="A2474">
        <v>394</v>
      </c>
      <c r="B2474" s="3" t="s">
        <v>395</v>
      </c>
      <c r="C2474" s="3" t="s">
        <v>4504</v>
      </c>
      <c r="D2474" s="6">
        <v>4700</v>
      </c>
      <c r="E2474" s="6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>
        <f>ROUND(E2474/D2474*100,0)</f>
        <v>112</v>
      </c>
      <c r="P2474" s="8">
        <f>IFERROR(ROUND(E2474/L2474,2),"No donations")</f>
        <v>105.18</v>
      </c>
      <c r="Q2474" s="10" t="s">
        <v>8308</v>
      </c>
      <c r="R2474" t="s">
        <v>8313</v>
      </c>
      <c r="S2474" s="14">
        <f>(((J2474/60)/60)/24)+DATE(1970,1,1)</f>
        <v>42417.818078703705</v>
      </c>
      <c r="T2474" s="14">
        <f>(((I2474/60)/60)/24)+DATE(1970,1,1)</f>
        <v>42477.776412037041</v>
      </c>
      <c r="U2474">
        <f xml:space="preserve"> YEAR(S2474)</f>
        <v>2016</v>
      </c>
    </row>
    <row r="2475" spans="1:21" ht="48" x14ac:dyDescent="0.2">
      <c r="A2475">
        <v>1200</v>
      </c>
      <c r="B2475" s="3" t="s">
        <v>1201</v>
      </c>
      <c r="C2475" s="3" t="s">
        <v>5310</v>
      </c>
      <c r="D2475" s="6">
        <v>4800</v>
      </c>
      <c r="E2475" s="6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>
        <f>ROUND(E2475/D2475*100,0)</f>
        <v>126</v>
      </c>
      <c r="P2475" s="8">
        <f>IFERROR(ROUND(E2475/L2475,2),"No donations")</f>
        <v>58.53</v>
      </c>
      <c r="Q2475" s="10" t="s">
        <v>8336</v>
      </c>
      <c r="R2475" t="s">
        <v>8337</v>
      </c>
      <c r="S2475" s="14">
        <f>(((J2475/60)/60)/24)+DATE(1970,1,1)</f>
        <v>42089.477500000001</v>
      </c>
      <c r="T2475" s="14">
        <f>(((I2475/60)/60)/24)+DATE(1970,1,1)</f>
        <v>42110.477500000001</v>
      </c>
      <c r="U2475">
        <f xml:space="preserve"> YEAR(S2475)</f>
        <v>2015</v>
      </c>
    </row>
    <row r="2476" spans="1:21" ht="48" x14ac:dyDescent="0.2">
      <c r="A2476">
        <v>1346</v>
      </c>
      <c r="B2476" s="3" t="s">
        <v>1347</v>
      </c>
      <c r="C2476" s="3" t="s">
        <v>5456</v>
      </c>
      <c r="D2476" s="6">
        <v>4900</v>
      </c>
      <c r="E2476" s="6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>
        <f>ROUND(E2476/D2476*100,0)</f>
        <v>147</v>
      </c>
      <c r="P2476" s="8">
        <f>IFERROR(ROUND(E2476/L2476,2),"No donations")</f>
        <v>48.45</v>
      </c>
      <c r="Q2476" s="10" t="s">
        <v>8320</v>
      </c>
      <c r="R2476" t="s">
        <v>8321</v>
      </c>
      <c r="S2476" s="14">
        <f>(((J2476/60)/60)/24)+DATE(1970,1,1)</f>
        <v>41422.075821759259</v>
      </c>
      <c r="T2476" s="14">
        <f>(((I2476/60)/60)/24)+DATE(1970,1,1)</f>
        <v>41452.075821759259</v>
      </c>
      <c r="U2476">
        <f xml:space="preserve"> YEAR(S2476)</f>
        <v>2013</v>
      </c>
    </row>
    <row r="2477" spans="1:21" ht="48" x14ac:dyDescent="0.2">
      <c r="A2477">
        <v>2045</v>
      </c>
      <c r="B2477" s="3" t="s">
        <v>2046</v>
      </c>
      <c r="C2477" s="3" t="s">
        <v>6155</v>
      </c>
      <c r="D2477" s="6">
        <v>4900</v>
      </c>
      <c r="E2477" s="6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>
        <f>ROUND(E2477/D2477*100,0)</f>
        <v>819</v>
      </c>
      <c r="P2477" s="8">
        <f>IFERROR(ROUND(E2477/L2477,2),"No donations")</f>
        <v>152.62</v>
      </c>
      <c r="Q2477" s="10" t="s">
        <v>8317</v>
      </c>
      <c r="R2477" t="s">
        <v>8347</v>
      </c>
      <c r="S2477" s="14">
        <f>(((J2477/60)/60)/24)+DATE(1970,1,1)</f>
        <v>41069.088506944441</v>
      </c>
      <c r="T2477" s="14">
        <f>(((I2477/60)/60)/24)+DATE(1970,1,1)</f>
        <v>41099.088506944441</v>
      </c>
      <c r="U2477">
        <f xml:space="preserve"> YEAR(S2477)</f>
        <v>2012</v>
      </c>
    </row>
    <row r="2478" spans="1:21" ht="48" x14ac:dyDescent="0.2">
      <c r="A2478">
        <v>3473</v>
      </c>
      <c r="B2478" s="3" t="s">
        <v>3472</v>
      </c>
      <c r="C2478" s="3" t="s">
        <v>7583</v>
      </c>
      <c r="D2478" s="6">
        <v>4900</v>
      </c>
      <c r="E2478" s="6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100</v>
      </c>
      <c r="P2478" s="8">
        <f>IFERROR(ROUND(E2478/L2478,2),"No donations")</f>
        <v>148.47999999999999</v>
      </c>
      <c r="Q2478" s="10" t="s">
        <v>8315</v>
      </c>
      <c r="R2478" t="s">
        <v>8316</v>
      </c>
      <c r="S2478" s="14">
        <f>(((J2478/60)/60)/24)+DATE(1970,1,1)</f>
        <v>42062.834444444445</v>
      </c>
      <c r="T2478" s="14">
        <f>(((I2478/60)/60)/24)+DATE(1970,1,1)</f>
        <v>42083.852083333331</v>
      </c>
      <c r="U2478">
        <f xml:space="preserve"> YEAR(S2478)</f>
        <v>2015</v>
      </c>
    </row>
    <row r="2479" spans="1:21" ht="16" x14ac:dyDescent="0.2">
      <c r="A2479">
        <v>3285</v>
      </c>
      <c r="B2479" s="3" t="s">
        <v>3285</v>
      </c>
      <c r="C2479" s="3" t="s">
        <v>7395</v>
      </c>
      <c r="D2479" s="6">
        <v>4999</v>
      </c>
      <c r="E2479" s="6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>
        <f>ROUND(E2479/D2479*100,0)</f>
        <v>112</v>
      </c>
      <c r="P2479" s="8">
        <f>IFERROR(ROUND(E2479/L2479,2),"No donations")</f>
        <v>69.19</v>
      </c>
      <c r="Q2479" s="10" t="s">
        <v>8315</v>
      </c>
      <c r="R2479" t="s">
        <v>8316</v>
      </c>
      <c r="S2479" s="14">
        <f>(((J2479/60)/60)/24)+DATE(1970,1,1)</f>
        <v>42762.942430555559</v>
      </c>
      <c r="T2479" s="14">
        <f>(((I2479/60)/60)/24)+DATE(1970,1,1)</f>
        <v>42794.208333333328</v>
      </c>
      <c r="U2479">
        <f xml:space="preserve"> YEAR(S2479)</f>
        <v>2017</v>
      </c>
    </row>
    <row r="2480" spans="1:21" ht="48" x14ac:dyDescent="0.2">
      <c r="A2480">
        <v>11</v>
      </c>
      <c r="B2480" s="3" t="s">
        <v>13</v>
      </c>
      <c r="C2480" s="3" t="s">
        <v>4122</v>
      </c>
      <c r="D2480" s="6">
        <v>5000</v>
      </c>
      <c r="E2480" s="6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>
        <f>ROUND(E2480/D2480*100,0)</f>
        <v>121</v>
      </c>
      <c r="P2480" s="8">
        <f>IFERROR(ROUND(E2480/L2480,2),"No donations")</f>
        <v>80.33</v>
      </c>
      <c r="Q2480" s="10" t="s">
        <v>8308</v>
      </c>
      <c r="R2480" t="s">
        <v>8309</v>
      </c>
      <c r="S2480" s="14">
        <f>(((J2480/60)/60)/24)+DATE(1970,1,1)</f>
        <v>42572.778495370367</v>
      </c>
      <c r="T2480" s="14">
        <f>(((I2480/60)/60)/24)+DATE(1970,1,1)</f>
        <v>42604.125</v>
      </c>
      <c r="U2480">
        <f xml:space="preserve"> YEAR(S2480)</f>
        <v>2016</v>
      </c>
    </row>
    <row r="2481" spans="1:21" ht="48" x14ac:dyDescent="0.2">
      <c r="A2481">
        <v>45</v>
      </c>
      <c r="B2481" s="3" t="s">
        <v>47</v>
      </c>
      <c r="C2481" s="3" t="s">
        <v>4156</v>
      </c>
      <c r="D2481" s="6">
        <v>5000</v>
      </c>
      <c r="E2481" s="6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>
        <f>ROUND(E2481/D2481*100,0)</f>
        <v>120</v>
      </c>
      <c r="P2481" s="8">
        <f>IFERROR(ROUND(E2481/L2481,2),"No donations")</f>
        <v>98.36</v>
      </c>
      <c r="Q2481" s="10" t="s">
        <v>8308</v>
      </c>
      <c r="R2481" t="s">
        <v>8309</v>
      </c>
      <c r="S2481" s="14">
        <f>(((J2481/60)/60)/24)+DATE(1970,1,1)</f>
        <v>42457.623923611114</v>
      </c>
      <c r="T2481" s="14">
        <f>(((I2481/60)/60)/24)+DATE(1970,1,1)</f>
        <v>42487.623923611114</v>
      </c>
      <c r="U2481">
        <f xml:space="preserve"> YEAR(S2481)</f>
        <v>2016</v>
      </c>
    </row>
    <row r="2482" spans="1:21" ht="48" x14ac:dyDescent="0.2">
      <c r="A2482">
        <v>47</v>
      </c>
      <c r="B2482" s="3" t="s">
        <v>49</v>
      </c>
      <c r="C2482" s="3" t="s">
        <v>4158</v>
      </c>
      <c r="D2482" s="6">
        <v>5000</v>
      </c>
      <c r="E2482" s="6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>
        <f>ROUND(E2482/D2482*100,0)</f>
        <v>108</v>
      </c>
      <c r="P2482" s="8">
        <f>IFERROR(ROUND(E2482/L2482,2),"No donations")</f>
        <v>76.87</v>
      </c>
      <c r="Q2482" s="10" t="s">
        <v>8308</v>
      </c>
      <c r="R2482" t="s">
        <v>8309</v>
      </c>
      <c r="S2482" s="14">
        <f>(((J2482/60)/60)/24)+DATE(1970,1,1)</f>
        <v>41932.819525462961</v>
      </c>
      <c r="T2482" s="14">
        <f>(((I2482/60)/60)/24)+DATE(1970,1,1)</f>
        <v>41992.861192129625</v>
      </c>
      <c r="U2482">
        <f xml:space="preserve"> YEAR(S2482)</f>
        <v>2014</v>
      </c>
    </row>
    <row r="2483" spans="1:21" ht="48" x14ac:dyDescent="0.2">
      <c r="A2483">
        <v>61</v>
      </c>
      <c r="B2483" s="3" t="s">
        <v>63</v>
      </c>
      <c r="C2483" s="3" t="s">
        <v>4172</v>
      </c>
      <c r="D2483" s="6">
        <v>5000</v>
      </c>
      <c r="E2483" s="6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>
        <f>ROUND(E2483/D2483*100,0)</f>
        <v>148</v>
      </c>
      <c r="P2483" s="8">
        <f>IFERROR(ROUND(E2483/L2483,2),"No donations")</f>
        <v>322.39</v>
      </c>
      <c r="Q2483" s="10" t="s">
        <v>8308</v>
      </c>
      <c r="R2483" t="s">
        <v>8310</v>
      </c>
      <c r="S2483" s="14">
        <f>(((J2483/60)/60)/24)+DATE(1970,1,1)</f>
        <v>41409.814317129632</v>
      </c>
      <c r="T2483" s="14">
        <f>(((I2483/60)/60)/24)+DATE(1970,1,1)</f>
        <v>41431.814317129632</v>
      </c>
      <c r="U2483">
        <f xml:space="preserve"> YEAR(S2483)</f>
        <v>2013</v>
      </c>
    </row>
    <row r="2484" spans="1:21" ht="48" x14ac:dyDescent="0.2">
      <c r="A2484">
        <v>92</v>
      </c>
      <c r="B2484" s="3" t="s">
        <v>94</v>
      </c>
      <c r="C2484" s="3" t="s">
        <v>4203</v>
      </c>
      <c r="D2484" s="6">
        <v>5000</v>
      </c>
      <c r="E2484" s="6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>
        <f>ROUND(E2484/D2484*100,0)</f>
        <v>105</v>
      </c>
      <c r="P2484" s="8">
        <f>IFERROR(ROUND(E2484/L2484,2),"No donations")</f>
        <v>122.33</v>
      </c>
      <c r="Q2484" s="10" t="s">
        <v>8308</v>
      </c>
      <c r="R2484" t="s">
        <v>8310</v>
      </c>
      <c r="S2484" s="14">
        <f>(((J2484/60)/60)/24)+DATE(1970,1,1)</f>
        <v>42721.198877314819</v>
      </c>
      <c r="T2484" s="14">
        <f>(((I2484/60)/60)/24)+DATE(1970,1,1)</f>
        <v>42767.333333333328</v>
      </c>
      <c r="U2484">
        <f xml:space="preserve"> YEAR(S2484)</f>
        <v>2016</v>
      </c>
    </row>
    <row r="2485" spans="1:21" ht="48" x14ac:dyDescent="0.2">
      <c r="A2485">
        <v>100</v>
      </c>
      <c r="B2485" s="3" t="s">
        <v>102</v>
      </c>
      <c r="C2485" s="3" t="s">
        <v>4211</v>
      </c>
      <c r="D2485" s="6">
        <v>5000</v>
      </c>
      <c r="E2485" s="6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>
        <f>ROUND(E2485/D2485*100,0)</f>
        <v>100</v>
      </c>
      <c r="P2485" s="8">
        <f>IFERROR(ROUND(E2485/L2485,2),"No donations")</f>
        <v>192.31</v>
      </c>
      <c r="Q2485" s="10" t="s">
        <v>8308</v>
      </c>
      <c r="R2485" t="s">
        <v>8310</v>
      </c>
      <c r="S2485" s="14">
        <f>(((J2485/60)/60)/24)+DATE(1970,1,1)</f>
        <v>41197.753310185188</v>
      </c>
      <c r="T2485" s="14">
        <f>(((I2485/60)/60)/24)+DATE(1970,1,1)</f>
        <v>41217.794976851852</v>
      </c>
      <c r="U2485">
        <f xml:space="preserve"> YEAR(S2485)</f>
        <v>2012</v>
      </c>
    </row>
    <row r="2486" spans="1:21" ht="16" x14ac:dyDescent="0.2">
      <c r="A2486">
        <v>106</v>
      </c>
      <c r="B2486" s="3" t="s">
        <v>108</v>
      </c>
      <c r="C2486" s="3" t="s">
        <v>4217</v>
      </c>
      <c r="D2486" s="6">
        <v>5000</v>
      </c>
      <c r="E2486" s="6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>
        <f>ROUND(E2486/D2486*100,0)</f>
        <v>101</v>
      </c>
      <c r="P2486" s="8">
        <f>IFERROR(ROUND(E2486/L2486,2),"No donations")</f>
        <v>186.11</v>
      </c>
      <c r="Q2486" s="10" t="s">
        <v>8308</v>
      </c>
      <c r="R2486" t="s">
        <v>8310</v>
      </c>
      <c r="S2486" s="14">
        <f>(((J2486/60)/60)/24)+DATE(1970,1,1)</f>
        <v>40987.776631944449</v>
      </c>
      <c r="T2486" s="14">
        <f>(((I2486/60)/60)/24)+DATE(1970,1,1)</f>
        <v>41001.776631944449</v>
      </c>
      <c r="U2486">
        <f xml:space="preserve"> YEAR(S2486)</f>
        <v>2012</v>
      </c>
    </row>
    <row r="2487" spans="1:21" ht="48" x14ac:dyDescent="0.2">
      <c r="A2487">
        <v>112</v>
      </c>
      <c r="B2487" s="3" t="s">
        <v>114</v>
      </c>
      <c r="C2487" s="3" t="s">
        <v>4223</v>
      </c>
      <c r="D2487" s="6">
        <v>5000</v>
      </c>
      <c r="E2487" s="6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>
        <f>ROUND(E2487/D2487*100,0)</f>
        <v>104</v>
      </c>
      <c r="P2487" s="8">
        <f>IFERROR(ROUND(E2487/L2487,2),"No donations")</f>
        <v>64.2</v>
      </c>
      <c r="Q2487" s="10" t="s">
        <v>8308</v>
      </c>
      <c r="R2487" t="s">
        <v>8310</v>
      </c>
      <c r="S2487" s="14">
        <f>(((J2487/60)/60)/24)+DATE(1970,1,1)</f>
        <v>41718.043032407404</v>
      </c>
      <c r="T2487" s="14">
        <f>(((I2487/60)/60)/24)+DATE(1970,1,1)</f>
        <v>41742.083333333336</v>
      </c>
      <c r="U2487">
        <f xml:space="preserve"> YEAR(S2487)</f>
        <v>2014</v>
      </c>
    </row>
    <row r="2488" spans="1:21" ht="32" x14ac:dyDescent="0.2">
      <c r="A2488">
        <v>113</v>
      </c>
      <c r="B2488" s="3" t="s">
        <v>115</v>
      </c>
      <c r="C2488" s="3" t="s">
        <v>4224</v>
      </c>
      <c r="D2488" s="6">
        <v>5000</v>
      </c>
      <c r="E2488" s="6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>
        <f>ROUND(E2488/D2488*100,0)</f>
        <v>141</v>
      </c>
      <c r="P2488" s="8">
        <f>IFERROR(ROUND(E2488/L2488,2),"No donations")</f>
        <v>90.38</v>
      </c>
      <c r="Q2488" s="10" t="s">
        <v>8308</v>
      </c>
      <c r="R2488" t="s">
        <v>8310</v>
      </c>
      <c r="S2488" s="14">
        <f>(((J2488/60)/60)/24)+DATE(1970,1,1)</f>
        <v>40753.758425925924</v>
      </c>
      <c r="T2488" s="14">
        <f>(((I2488/60)/60)/24)+DATE(1970,1,1)</f>
        <v>40761.625</v>
      </c>
      <c r="U2488">
        <f xml:space="preserve"> YEAR(S2488)</f>
        <v>2011</v>
      </c>
    </row>
    <row r="2489" spans="1:21" ht="32" x14ac:dyDescent="0.2">
      <c r="A2489">
        <v>118</v>
      </c>
      <c r="B2489" s="3" t="s">
        <v>120</v>
      </c>
      <c r="C2489" s="3" t="s">
        <v>4229</v>
      </c>
      <c r="D2489" s="6">
        <v>5000</v>
      </c>
      <c r="E2489" s="6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>
        <f>ROUND(E2489/D2489*100,0)</f>
        <v>113</v>
      </c>
      <c r="P2489" s="8">
        <f>IFERROR(ROUND(E2489/L2489,2),"No donations")</f>
        <v>144.91</v>
      </c>
      <c r="Q2489" s="10" t="s">
        <v>8308</v>
      </c>
      <c r="R2489" t="s">
        <v>8310</v>
      </c>
      <c r="S2489" s="14">
        <f>(((J2489/60)/60)/24)+DATE(1970,1,1)</f>
        <v>40723.053657407407</v>
      </c>
      <c r="T2489" s="14">
        <f>(((I2489/60)/60)/24)+DATE(1970,1,1)</f>
        <v>40753.053657407407</v>
      </c>
      <c r="U2489">
        <f xml:space="preserve"> YEAR(S2489)</f>
        <v>2011</v>
      </c>
    </row>
    <row r="2490" spans="1:21" ht="48" x14ac:dyDescent="0.2">
      <c r="A2490">
        <v>245</v>
      </c>
      <c r="B2490" s="3" t="s">
        <v>246</v>
      </c>
      <c r="C2490" s="3" t="s">
        <v>4355</v>
      </c>
      <c r="D2490" s="6">
        <v>5000</v>
      </c>
      <c r="E2490" s="6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>
        <f>ROUND(E2490/D2490*100,0)</f>
        <v>104</v>
      </c>
      <c r="P2490" s="8">
        <f>IFERROR(ROUND(E2490/L2490,2),"No donations")</f>
        <v>54.02</v>
      </c>
      <c r="Q2490" s="10" t="s">
        <v>8308</v>
      </c>
      <c r="R2490" t="s">
        <v>8313</v>
      </c>
      <c r="S2490" s="14">
        <f>(((J2490/60)/60)/24)+DATE(1970,1,1)</f>
        <v>41107.053067129629</v>
      </c>
      <c r="T2490" s="14">
        <f>(((I2490/60)/60)/24)+DATE(1970,1,1)</f>
        <v>41137.053067129629</v>
      </c>
      <c r="U2490">
        <f xml:space="preserve"> YEAR(S2490)</f>
        <v>2012</v>
      </c>
    </row>
    <row r="2491" spans="1:21" ht="48" x14ac:dyDescent="0.2">
      <c r="A2491">
        <v>246</v>
      </c>
      <c r="B2491" s="3" t="s">
        <v>247</v>
      </c>
      <c r="C2491" s="3" t="s">
        <v>4356</v>
      </c>
      <c r="D2491" s="6">
        <v>5000</v>
      </c>
      <c r="E2491" s="6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>
        <f>ROUND(E2491/D2491*100,0)</f>
        <v>305</v>
      </c>
      <c r="P2491" s="8">
        <f>IFERROR(ROUND(E2491/L2491,2),"No donations")</f>
        <v>68.489999999999995</v>
      </c>
      <c r="Q2491" s="10" t="s">
        <v>8308</v>
      </c>
      <c r="R2491" t="s">
        <v>8313</v>
      </c>
      <c r="S2491" s="14">
        <f>(((J2491/60)/60)/24)+DATE(1970,1,1)</f>
        <v>40480.363483796296</v>
      </c>
      <c r="T2491" s="14">
        <f>(((I2491/60)/60)/24)+DATE(1970,1,1)</f>
        <v>40530.405150462961</v>
      </c>
      <c r="U2491">
        <f xml:space="preserve"> YEAR(S2491)</f>
        <v>2010</v>
      </c>
    </row>
    <row r="2492" spans="1:21" ht="64" x14ac:dyDescent="0.2">
      <c r="A2492">
        <v>247</v>
      </c>
      <c r="B2492" s="3" t="s">
        <v>248</v>
      </c>
      <c r="C2492" s="3" t="s">
        <v>4357</v>
      </c>
      <c r="D2492" s="6">
        <v>5000</v>
      </c>
      <c r="E2492" s="6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>
        <f>ROUND(E2492/D2492*100,0)</f>
        <v>134</v>
      </c>
      <c r="P2492" s="8">
        <f>IFERROR(ROUND(E2492/L2492,2),"No donations")</f>
        <v>108.15</v>
      </c>
      <c r="Q2492" s="10" t="s">
        <v>8308</v>
      </c>
      <c r="R2492" t="s">
        <v>8313</v>
      </c>
      <c r="S2492" s="14">
        <f>(((J2492/60)/60)/24)+DATE(1970,1,1)</f>
        <v>40430.604328703703</v>
      </c>
      <c r="T2492" s="14">
        <f>(((I2492/60)/60)/24)+DATE(1970,1,1)</f>
        <v>40467.152083333334</v>
      </c>
      <c r="U2492">
        <f xml:space="preserve"> YEAR(S2492)</f>
        <v>2010</v>
      </c>
    </row>
    <row r="2493" spans="1:21" ht="48" x14ac:dyDescent="0.2">
      <c r="A2493">
        <v>252</v>
      </c>
      <c r="B2493" s="3" t="s">
        <v>253</v>
      </c>
      <c r="C2493" s="3" t="s">
        <v>4362</v>
      </c>
      <c r="D2493" s="6">
        <v>5000</v>
      </c>
      <c r="E2493" s="6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>
        <f>ROUND(E2493/D2493*100,0)</f>
        <v>185</v>
      </c>
      <c r="P2493" s="8">
        <f>IFERROR(ROUND(E2493/L2493,2),"No donations")</f>
        <v>85.44</v>
      </c>
      <c r="Q2493" s="10" t="s">
        <v>8308</v>
      </c>
      <c r="R2493" t="s">
        <v>8313</v>
      </c>
      <c r="S2493" s="14">
        <f>(((J2493/60)/60)/24)+DATE(1970,1,1)</f>
        <v>40266.662708333337</v>
      </c>
      <c r="T2493" s="14">
        <f>(((I2493/60)/60)/24)+DATE(1970,1,1)</f>
        <v>40330.165972222225</v>
      </c>
      <c r="U2493">
        <f xml:space="preserve"> YEAR(S2493)</f>
        <v>2010</v>
      </c>
    </row>
    <row r="2494" spans="1:21" ht="64" x14ac:dyDescent="0.2">
      <c r="A2494">
        <v>264</v>
      </c>
      <c r="B2494" s="3" t="s">
        <v>265</v>
      </c>
      <c r="C2494" s="3" t="s">
        <v>4374</v>
      </c>
      <c r="D2494" s="6">
        <v>5000</v>
      </c>
      <c r="E2494" s="6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>
        <f>ROUND(E2494/D2494*100,0)</f>
        <v>118</v>
      </c>
      <c r="P2494" s="8">
        <f>IFERROR(ROUND(E2494/L2494,2),"No donations")</f>
        <v>64.95</v>
      </c>
      <c r="Q2494" s="10" t="s">
        <v>8308</v>
      </c>
      <c r="R2494" t="s">
        <v>8313</v>
      </c>
      <c r="S2494" s="14">
        <f>(((J2494/60)/60)/24)+DATE(1970,1,1)</f>
        <v>41010.620312500003</v>
      </c>
      <c r="T2494" s="14">
        <f>(((I2494/60)/60)/24)+DATE(1970,1,1)</f>
        <v>41040.620312500003</v>
      </c>
      <c r="U2494">
        <f xml:space="preserve"> YEAR(S2494)</f>
        <v>2012</v>
      </c>
    </row>
    <row r="2495" spans="1:21" ht="64" x14ac:dyDescent="0.2">
      <c r="A2495">
        <v>265</v>
      </c>
      <c r="B2495" s="3" t="s">
        <v>266</v>
      </c>
      <c r="C2495" s="3" t="s">
        <v>4375</v>
      </c>
      <c r="D2495" s="6">
        <v>5000</v>
      </c>
      <c r="E2495" s="6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>
        <f>ROUND(E2495/D2495*100,0)</f>
        <v>111</v>
      </c>
      <c r="P2495" s="8">
        <f>IFERROR(ROUND(E2495/L2495,2),"No donations")</f>
        <v>95.78</v>
      </c>
      <c r="Q2495" s="10" t="s">
        <v>8308</v>
      </c>
      <c r="R2495" t="s">
        <v>8313</v>
      </c>
      <c r="S2495" s="14">
        <f>(((J2495/60)/60)/24)+DATE(1970,1,1)</f>
        <v>40267.245717592588</v>
      </c>
      <c r="T2495" s="14">
        <f>(((I2495/60)/60)/24)+DATE(1970,1,1)</f>
        <v>40308.844444444447</v>
      </c>
      <c r="U2495">
        <f xml:space="preserve"> YEAR(S2495)</f>
        <v>2010</v>
      </c>
    </row>
    <row r="2496" spans="1:21" ht="48" x14ac:dyDescent="0.2">
      <c r="A2496">
        <v>268</v>
      </c>
      <c r="B2496" s="3" t="s">
        <v>269</v>
      </c>
      <c r="C2496" s="3" t="s">
        <v>4378</v>
      </c>
      <c r="D2496" s="6">
        <v>5000</v>
      </c>
      <c r="E2496" s="6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>
        <f>ROUND(E2496/D2496*100,0)</f>
        <v>111</v>
      </c>
      <c r="P2496" s="8">
        <f>IFERROR(ROUND(E2496/L2496,2),"No donations")</f>
        <v>50.18</v>
      </c>
      <c r="Q2496" s="10" t="s">
        <v>8308</v>
      </c>
      <c r="R2496" t="s">
        <v>8313</v>
      </c>
      <c r="S2496" s="14">
        <f>(((J2496/60)/60)/24)+DATE(1970,1,1)</f>
        <v>40809.15252314815</v>
      </c>
      <c r="T2496" s="14">
        <f>(((I2496/60)/60)/24)+DATE(1970,1,1)</f>
        <v>40854.194189814814</v>
      </c>
      <c r="U2496">
        <f xml:space="preserve"> YEAR(S2496)</f>
        <v>2011</v>
      </c>
    </row>
    <row r="2497" spans="1:21" ht="48" x14ac:dyDescent="0.2">
      <c r="A2497">
        <v>273</v>
      </c>
      <c r="B2497" s="3" t="s">
        <v>274</v>
      </c>
      <c r="C2497" s="3" t="s">
        <v>4383</v>
      </c>
      <c r="D2497" s="6">
        <v>5000</v>
      </c>
      <c r="E2497" s="6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>
        <f>ROUND(E2497/D2497*100,0)</f>
        <v>108</v>
      </c>
      <c r="P2497" s="8">
        <f>IFERROR(ROUND(E2497/L2497,2),"No donations")</f>
        <v>45.67</v>
      </c>
      <c r="Q2497" s="10" t="s">
        <v>8308</v>
      </c>
      <c r="R2497" t="s">
        <v>8313</v>
      </c>
      <c r="S2497" s="14">
        <f>(((J2497/60)/60)/24)+DATE(1970,1,1)</f>
        <v>40697.498449074075</v>
      </c>
      <c r="T2497" s="14">
        <f>(((I2497/60)/60)/24)+DATE(1970,1,1)</f>
        <v>40727.498449074075</v>
      </c>
      <c r="U2497">
        <f xml:space="preserve"> YEAR(S2497)</f>
        <v>2011</v>
      </c>
    </row>
    <row r="2498" spans="1:21" ht="48" x14ac:dyDescent="0.2">
      <c r="A2498">
        <v>291</v>
      </c>
      <c r="B2498" s="3" t="s">
        <v>292</v>
      </c>
      <c r="C2498" s="3" t="s">
        <v>4401</v>
      </c>
      <c r="D2498" s="6">
        <v>5000</v>
      </c>
      <c r="E2498" s="6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>
        <f>ROUND(E2498/D2498*100,0)</f>
        <v>120</v>
      </c>
      <c r="P2498" s="8">
        <f>IFERROR(ROUND(E2498/L2498,2),"No donations")</f>
        <v>46.88</v>
      </c>
      <c r="Q2498" s="10" t="s">
        <v>8308</v>
      </c>
      <c r="R2498" t="s">
        <v>8313</v>
      </c>
      <c r="S2498" s="14">
        <f>(((J2498/60)/60)/24)+DATE(1970,1,1)</f>
        <v>41376.769050925926</v>
      </c>
      <c r="T2498" s="14">
        <f>(((I2498/60)/60)/24)+DATE(1970,1,1)</f>
        <v>41395.000694444447</v>
      </c>
      <c r="U2498">
        <f xml:space="preserve"> YEAR(S2498)</f>
        <v>2013</v>
      </c>
    </row>
    <row r="2499" spans="1:21" ht="48" x14ac:dyDescent="0.2">
      <c r="A2499">
        <v>294</v>
      </c>
      <c r="B2499" s="3" t="s">
        <v>295</v>
      </c>
      <c r="C2499" s="3" t="s">
        <v>4404</v>
      </c>
      <c r="D2499" s="6">
        <v>5000</v>
      </c>
      <c r="E2499" s="6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>
        <f>ROUND(E2499/D2499*100,0)</f>
        <v>100</v>
      </c>
      <c r="P2499" s="8">
        <f>IFERROR(ROUND(E2499/L2499,2),"No donations")</f>
        <v>100</v>
      </c>
      <c r="Q2499" s="10" t="s">
        <v>8308</v>
      </c>
      <c r="R2499" t="s">
        <v>8313</v>
      </c>
      <c r="S2499" s="14">
        <f>(((J2499/60)/60)/24)+DATE(1970,1,1)</f>
        <v>40343.084421296298</v>
      </c>
      <c r="T2499" s="14">
        <f>(((I2499/60)/60)/24)+DATE(1970,1,1)</f>
        <v>40378.666666666664</v>
      </c>
      <c r="U2499">
        <f xml:space="preserve"> YEAR(S2499)</f>
        <v>2010</v>
      </c>
    </row>
    <row r="2500" spans="1:21" ht="48" x14ac:dyDescent="0.2">
      <c r="A2500">
        <v>318</v>
      </c>
      <c r="B2500" s="3" t="s">
        <v>319</v>
      </c>
      <c r="C2500" s="3" t="s">
        <v>4428</v>
      </c>
      <c r="D2500" s="6">
        <v>5000</v>
      </c>
      <c r="E2500" s="6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>
        <f>ROUND(E2500/D2500*100,0)</f>
        <v>283</v>
      </c>
      <c r="P2500" s="8">
        <f>IFERROR(ROUND(E2500/L2500,2),"No donations")</f>
        <v>49.88</v>
      </c>
      <c r="Q2500" s="10" t="s">
        <v>8308</v>
      </c>
      <c r="R2500" t="s">
        <v>8313</v>
      </c>
      <c r="S2500" s="14">
        <f>(((J2500/60)/60)/24)+DATE(1970,1,1)</f>
        <v>41330.038784722223</v>
      </c>
      <c r="T2500" s="14">
        <f>(((I2500/60)/60)/24)+DATE(1970,1,1)</f>
        <v>41359.997118055559</v>
      </c>
      <c r="U2500">
        <f xml:space="preserve"> YEAR(S2500)</f>
        <v>2013</v>
      </c>
    </row>
    <row r="2501" spans="1:21" ht="64" x14ac:dyDescent="0.2">
      <c r="A2501">
        <v>319</v>
      </c>
      <c r="B2501" s="3" t="s">
        <v>320</v>
      </c>
      <c r="C2501" s="3" t="s">
        <v>4429</v>
      </c>
      <c r="D2501" s="6">
        <v>5000</v>
      </c>
      <c r="E2501" s="6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>
        <f>ROUND(E2501/D2501*100,0)</f>
        <v>113</v>
      </c>
      <c r="P2501" s="8">
        <f>IFERROR(ROUND(E2501/L2501,2),"No donations")</f>
        <v>110.47</v>
      </c>
      <c r="Q2501" s="10" t="s">
        <v>8308</v>
      </c>
      <c r="R2501" t="s">
        <v>8313</v>
      </c>
      <c r="S2501" s="14">
        <f>(((J2501/60)/60)/24)+DATE(1970,1,1)</f>
        <v>40123.83829861111</v>
      </c>
      <c r="T2501" s="14">
        <f>(((I2501/60)/60)/24)+DATE(1970,1,1)</f>
        <v>40211.332638888889</v>
      </c>
      <c r="U2501">
        <f xml:space="preserve"> YEAR(S2501)</f>
        <v>2009</v>
      </c>
    </row>
    <row r="2502" spans="1:21" ht="48" x14ac:dyDescent="0.2">
      <c r="A2502">
        <v>388</v>
      </c>
      <c r="B2502" s="3" t="s">
        <v>389</v>
      </c>
      <c r="C2502" s="3" t="s">
        <v>4498</v>
      </c>
      <c r="D2502" s="6">
        <v>5000</v>
      </c>
      <c r="E2502" s="6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>
        <f>ROUND(E2502/D2502*100,0)</f>
        <v>126</v>
      </c>
      <c r="P2502" s="8">
        <f>IFERROR(ROUND(E2502/L2502,2),"No donations")</f>
        <v>88.85</v>
      </c>
      <c r="Q2502" s="10" t="s">
        <v>8308</v>
      </c>
      <c r="R2502" t="s">
        <v>8313</v>
      </c>
      <c r="S2502" s="14">
        <f>(((J2502/60)/60)/24)+DATE(1970,1,1)</f>
        <v>42549.076157407413</v>
      </c>
      <c r="T2502" s="14">
        <f>(((I2502/60)/60)/24)+DATE(1970,1,1)</f>
        <v>42579.076157407413</v>
      </c>
      <c r="U2502">
        <f xml:space="preserve"> YEAR(S2502)</f>
        <v>2016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8">
        <f>IFERROR(ROUND(E2503/L2503,2),"No donations")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 xml:space="preserve"> 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8">
        <f>IFERROR(ROUND(E2504/L2504,2),"No donations")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 xml:space="preserve"> 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8" t="str">
        <f>IFERROR(ROUND(E2505/L2505,2),"No donations")</f>
        <v>No donations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 xml:space="preserve"> 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8" t="str">
        <f>IFERROR(ROUND(E2506/L2506,2),"No donations")</f>
        <v>No donations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 xml:space="preserve"> 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8" t="str">
        <f>IFERROR(ROUND(E2507/L2507,2),"No donations")</f>
        <v>No donations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 xml:space="preserve"> 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8">
        <f>IFERROR(ROUND(E2508/L2508,2),"No donations")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 xml:space="preserve"> 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8" t="str">
        <f>IFERROR(ROUND(E2509/L2509,2),"No donations")</f>
        <v>No donations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 xml:space="preserve"> 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8" t="str">
        <f>IFERROR(ROUND(E2510/L2510,2),"No donations")</f>
        <v>No donations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 xml:space="preserve"> 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8">
        <f>IFERROR(ROUND(E2511/L2511,2),"No donations")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 xml:space="preserve"> 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8">
        <f>IFERROR(ROUND(E2512/L2512,2),"No donations")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 xml:space="preserve"> 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8" t="str">
        <f>IFERROR(ROUND(E2513/L2513,2),"No donations")</f>
        <v>No donations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 xml:space="preserve"> 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8" t="str">
        <f>IFERROR(ROUND(E2514/L2514,2),"No donations")</f>
        <v>No donations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 xml:space="preserve"> 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8" t="str">
        <f>IFERROR(ROUND(E2515/L2515,2),"No donations")</f>
        <v>No donations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 xml:space="preserve"> 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8">
        <f>IFERROR(ROUND(E2516/L2516,2),"No donations")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 xml:space="preserve"> 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8">
        <f>IFERROR(ROUND(E2517/L2517,2),"No donations")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 xml:space="preserve"> 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8" t="str">
        <f>IFERROR(ROUND(E2518/L2518,2),"No donations")</f>
        <v>No donations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 xml:space="preserve"> 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8">
        <f>IFERROR(ROUND(E2519/L2519,2),"No donations")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 xml:space="preserve"> 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8" t="str">
        <f>IFERROR(ROUND(E2520/L2520,2),"No donations")</f>
        <v>No donations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 xml:space="preserve"> 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8">
        <f>IFERROR(ROUND(E2521/L2521,2),"No donations")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 xml:space="preserve"> 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8" t="str">
        <f>IFERROR(ROUND(E2522/L2522,2),"No donations")</f>
        <v>No donations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 xml:space="preserve"> YEAR(S2522)</f>
        <v>2016</v>
      </c>
    </row>
    <row r="2523" spans="1:21" ht="48" x14ac:dyDescent="0.2">
      <c r="A2523">
        <v>403</v>
      </c>
      <c r="B2523" s="3" t="s">
        <v>404</v>
      </c>
      <c r="C2523" s="3" t="s">
        <v>4513</v>
      </c>
      <c r="D2523" s="6">
        <v>5000</v>
      </c>
      <c r="E2523" s="6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>
        <f>ROUND(E2523/D2523*100,0)</f>
        <v>105</v>
      </c>
      <c r="P2523" s="8">
        <f>IFERROR(ROUND(E2523/L2523,2),"No donations")</f>
        <v>75.19</v>
      </c>
      <c r="Q2523" s="10" t="s">
        <v>8308</v>
      </c>
      <c r="R2523" t="s">
        <v>8313</v>
      </c>
      <c r="S2523" s="14">
        <f>(((J2523/60)/60)/24)+DATE(1970,1,1)</f>
        <v>40718.310659722221</v>
      </c>
      <c r="T2523" s="14">
        <f>(((I2523/60)/60)/24)+DATE(1970,1,1)</f>
        <v>40765.297222222223</v>
      </c>
      <c r="U2523">
        <f xml:space="preserve"> YEAR(S2523)</f>
        <v>2011</v>
      </c>
    </row>
    <row r="2524" spans="1:21" ht="48" x14ac:dyDescent="0.2">
      <c r="A2524">
        <v>520</v>
      </c>
      <c r="B2524" s="3" t="s">
        <v>521</v>
      </c>
      <c r="C2524" s="3" t="s">
        <v>4630</v>
      </c>
      <c r="D2524" s="6">
        <v>5000</v>
      </c>
      <c r="E2524" s="6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>
        <f>ROUND(E2524/D2524*100,0)</f>
        <v>102</v>
      </c>
      <c r="P2524" s="8">
        <f>IFERROR(ROUND(E2524/L2524,2),"No donations")</f>
        <v>150.15</v>
      </c>
      <c r="Q2524" s="10" t="s">
        <v>8315</v>
      </c>
      <c r="R2524" t="s">
        <v>8316</v>
      </c>
      <c r="S2524" s="14">
        <f>(((J2524/60)/60)/24)+DATE(1970,1,1)</f>
        <v>42318.702094907407</v>
      </c>
      <c r="T2524" s="14">
        <f>(((I2524/60)/60)/24)+DATE(1970,1,1)</f>
        <v>42348.702094907407</v>
      </c>
      <c r="U2524">
        <f xml:space="preserve"> YEAR(S2524)</f>
        <v>2015</v>
      </c>
    </row>
    <row r="2525" spans="1:21" ht="48" x14ac:dyDescent="0.2">
      <c r="A2525">
        <v>521</v>
      </c>
      <c r="B2525" s="3" t="s">
        <v>522</v>
      </c>
      <c r="C2525" s="3" t="s">
        <v>4631</v>
      </c>
      <c r="D2525" s="6">
        <v>5000</v>
      </c>
      <c r="E2525" s="6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>
        <f>ROUND(E2525/D2525*100,0)</f>
        <v>105</v>
      </c>
      <c r="P2525" s="8">
        <f>IFERROR(ROUND(E2525/L2525,2),"No donations")</f>
        <v>93.43</v>
      </c>
      <c r="Q2525" s="10" t="s">
        <v>8315</v>
      </c>
      <c r="R2525" t="s">
        <v>8316</v>
      </c>
      <c r="S2525" s="14">
        <f>(((J2525/60)/60)/24)+DATE(1970,1,1)</f>
        <v>42646.092812499999</v>
      </c>
      <c r="T2525" s="14">
        <f>(((I2525/60)/60)/24)+DATE(1970,1,1)</f>
        <v>42675.207638888889</v>
      </c>
      <c r="U2525">
        <f xml:space="preserve"> YEAR(S2525)</f>
        <v>2016</v>
      </c>
    </row>
    <row r="2526" spans="1:21" ht="48" x14ac:dyDescent="0.2">
      <c r="A2526">
        <v>523</v>
      </c>
      <c r="B2526" s="3" t="s">
        <v>524</v>
      </c>
      <c r="C2526" s="3" t="s">
        <v>4633</v>
      </c>
      <c r="D2526" s="6">
        <v>5000</v>
      </c>
      <c r="E2526" s="6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>
        <f>ROUND(E2526/D2526*100,0)</f>
        <v>121</v>
      </c>
      <c r="P2526" s="8">
        <f>IFERROR(ROUND(E2526/L2526,2),"No donations")</f>
        <v>71.790000000000006</v>
      </c>
      <c r="Q2526" s="10" t="s">
        <v>8315</v>
      </c>
      <c r="R2526" t="s">
        <v>8316</v>
      </c>
      <c r="S2526" s="14">
        <f>(((J2526/60)/60)/24)+DATE(1970,1,1)</f>
        <v>42238.13282407407</v>
      </c>
      <c r="T2526" s="14">
        <f>(((I2526/60)/60)/24)+DATE(1970,1,1)</f>
        <v>42268.13282407407</v>
      </c>
      <c r="U2526">
        <f xml:space="preserve"> YEAR(S2526)</f>
        <v>2015</v>
      </c>
    </row>
    <row r="2527" spans="1:21" ht="48" x14ac:dyDescent="0.2">
      <c r="A2527">
        <v>538</v>
      </c>
      <c r="B2527" s="3" t="s">
        <v>539</v>
      </c>
      <c r="C2527" s="3" t="s">
        <v>4648</v>
      </c>
      <c r="D2527" s="6">
        <v>5000</v>
      </c>
      <c r="E2527" s="6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>
        <f>ROUND(E2527/D2527*100,0)</f>
        <v>302</v>
      </c>
      <c r="P2527" s="8">
        <f>IFERROR(ROUND(E2527/L2527,2),"No donations")</f>
        <v>252.02</v>
      </c>
      <c r="Q2527" s="10" t="s">
        <v>8315</v>
      </c>
      <c r="R2527" t="s">
        <v>8316</v>
      </c>
      <c r="S2527" s="14">
        <f>(((J2527/60)/60)/24)+DATE(1970,1,1)</f>
        <v>42473.794710648144</v>
      </c>
      <c r="T2527" s="14">
        <f>(((I2527/60)/60)/24)+DATE(1970,1,1)</f>
        <v>42503.794710648144</v>
      </c>
      <c r="U2527">
        <f xml:space="preserve"> YEAR(S2527)</f>
        <v>2016</v>
      </c>
    </row>
    <row r="2528" spans="1:21" ht="48" x14ac:dyDescent="0.2">
      <c r="A2528">
        <v>656</v>
      </c>
      <c r="B2528" s="3" t="s">
        <v>657</v>
      </c>
      <c r="C2528" s="3" t="s">
        <v>4766</v>
      </c>
      <c r="D2528" s="6">
        <v>5000</v>
      </c>
      <c r="E2528" s="6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>
        <f>ROUND(E2528/D2528*100,0)</f>
        <v>214</v>
      </c>
      <c r="P2528" s="8">
        <f>IFERROR(ROUND(E2528/L2528,2),"No donations")</f>
        <v>122.74</v>
      </c>
      <c r="Q2528" s="10" t="s">
        <v>8317</v>
      </c>
      <c r="R2528" t="s">
        <v>8319</v>
      </c>
      <c r="S2528" s="14">
        <f>(((J2528/60)/60)/24)+DATE(1970,1,1)</f>
        <v>42417.804618055554</v>
      </c>
      <c r="T2528" s="14">
        <f>(((I2528/60)/60)/24)+DATE(1970,1,1)</f>
        <v>42477.762951388882</v>
      </c>
      <c r="U2528">
        <f xml:space="preserve"> YEAR(S2528)</f>
        <v>2016</v>
      </c>
    </row>
    <row r="2529" spans="1:21" ht="32" x14ac:dyDescent="0.2">
      <c r="A2529">
        <v>723</v>
      </c>
      <c r="B2529" s="3" t="s">
        <v>724</v>
      </c>
      <c r="C2529" s="3" t="s">
        <v>4833</v>
      </c>
      <c r="D2529" s="6">
        <v>5000</v>
      </c>
      <c r="E2529" s="6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>
        <f>ROUND(E2529/D2529*100,0)</f>
        <v>109</v>
      </c>
      <c r="P2529" s="8">
        <f>IFERROR(ROUND(E2529/L2529,2),"No donations")</f>
        <v>54.69</v>
      </c>
      <c r="Q2529" s="10" t="s">
        <v>8320</v>
      </c>
      <c r="R2529" t="s">
        <v>8321</v>
      </c>
      <c r="S2529" s="14">
        <f>(((J2529/60)/60)/24)+DATE(1970,1,1)</f>
        <v>42184.816539351858</v>
      </c>
      <c r="T2529" s="14">
        <f>(((I2529/60)/60)/24)+DATE(1970,1,1)</f>
        <v>42215.165972222225</v>
      </c>
      <c r="U2529">
        <f xml:space="preserve"> YEAR(S2529)</f>
        <v>2015</v>
      </c>
    </row>
    <row r="2530" spans="1:21" ht="48" x14ac:dyDescent="0.2">
      <c r="A2530">
        <v>731</v>
      </c>
      <c r="B2530" s="3" t="s">
        <v>732</v>
      </c>
      <c r="C2530" s="3" t="s">
        <v>4841</v>
      </c>
      <c r="D2530" s="6">
        <v>5000</v>
      </c>
      <c r="E2530" s="6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>
        <f>ROUND(E2530/D2530*100,0)</f>
        <v>126</v>
      </c>
      <c r="P2530" s="8">
        <f>IFERROR(ROUND(E2530/L2530,2),"No donations")</f>
        <v>88.73</v>
      </c>
      <c r="Q2530" s="10" t="s">
        <v>8320</v>
      </c>
      <c r="R2530" t="s">
        <v>8321</v>
      </c>
      <c r="S2530" s="14">
        <f>(((J2530/60)/60)/24)+DATE(1970,1,1)</f>
        <v>40879.795682870368</v>
      </c>
      <c r="T2530" s="14">
        <f>(((I2530/60)/60)/24)+DATE(1970,1,1)</f>
        <v>40930.25</v>
      </c>
      <c r="U2530">
        <f xml:space="preserve"> YEAR(S2530)</f>
        <v>2011</v>
      </c>
    </row>
    <row r="2531" spans="1:21" ht="48" x14ac:dyDescent="0.2">
      <c r="A2531">
        <v>737</v>
      </c>
      <c r="B2531" s="3" t="s">
        <v>738</v>
      </c>
      <c r="C2531" s="3" t="s">
        <v>4847</v>
      </c>
      <c r="D2531" s="6">
        <v>5000</v>
      </c>
      <c r="E2531" s="6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>
        <f>ROUND(E2531/D2531*100,0)</f>
        <v>122</v>
      </c>
      <c r="P2531" s="8">
        <f>IFERROR(ROUND(E2531/L2531,2),"No donations")</f>
        <v>56.67</v>
      </c>
      <c r="Q2531" s="10" t="s">
        <v>8320</v>
      </c>
      <c r="R2531" t="s">
        <v>8321</v>
      </c>
      <c r="S2531" s="14">
        <f>(((J2531/60)/60)/24)+DATE(1970,1,1)</f>
        <v>41667.275312500002</v>
      </c>
      <c r="T2531" s="14">
        <f>(((I2531/60)/60)/24)+DATE(1970,1,1)</f>
        <v>41684.833333333336</v>
      </c>
      <c r="U2531">
        <f xml:space="preserve"> YEAR(S2531)</f>
        <v>2014</v>
      </c>
    </row>
    <row r="2532" spans="1:21" ht="32" x14ac:dyDescent="0.2">
      <c r="A2532">
        <v>744</v>
      </c>
      <c r="B2532" s="3" t="s">
        <v>745</v>
      </c>
      <c r="C2532" s="3" t="s">
        <v>4854</v>
      </c>
      <c r="D2532" s="6">
        <v>5000</v>
      </c>
      <c r="E2532" s="6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>
        <f>ROUND(E2532/D2532*100,0)</f>
        <v>102</v>
      </c>
      <c r="P2532" s="8">
        <f>IFERROR(ROUND(E2532/L2532,2),"No donations")</f>
        <v>82.52</v>
      </c>
      <c r="Q2532" s="10" t="s">
        <v>8320</v>
      </c>
      <c r="R2532" t="s">
        <v>8321</v>
      </c>
      <c r="S2532" s="14">
        <f>(((J2532/60)/60)/24)+DATE(1970,1,1)</f>
        <v>41226.95721064815</v>
      </c>
      <c r="T2532" s="14">
        <f>(((I2532/60)/60)/24)+DATE(1970,1,1)</f>
        <v>41256.95721064815</v>
      </c>
      <c r="U2532">
        <f xml:space="preserve"> YEAR(S2532)</f>
        <v>2012</v>
      </c>
    </row>
    <row r="2533" spans="1:21" ht="48" x14ac:dyDescent="0.2">
      <c r="A2533">
        <v>752</v>
      </c>
      <c r="B2533" s="3" t="s">
        <v>753</v>
      </c>
      <c r="C2533" s="3" t="s">
        <v>4862</v>
      </c>
      <c r="D2533" s="6">
        <v>5000</v>
      </c>
      <c r="E2533" s="6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>
        <f>ROUND(E2533/D2533*100,0)</f>
        <v>112</v>
      </c>
      <c r="P2533" s="8">
        <f>IFERROR(ROUND(E2533/L2533,2),"No donations")</f>
        <v>53.19</v>
      </c>
      <c r="Q2533" s="10" t="s">
        <v>8320</v>
      </c>
      <c r="R2533" t="s">
        <v>8321</v>
      </c>
      <c r="S2533" s="14">
        <f>(((J2533/60)/60)/24)+DATE(1970,1,1)</f>
        <v>42639.421493055561</v>
      </c>
      <c r="T2533" s="14">
        <f>(((I2533/60)/60)/24)+DATE(1970,1,1)</f>
        <v>42659.458333333328</v>
      </c>
      <c r="U2533">
        <f xml:space="preserve"> YEAR(S2533)</f>
        <v>2016</v>
      </c>
    </row>
    <row r="2534" spans="1:21" ht="48" x14ac:dyDescent="0.2">
      <c r="A2534">
        <v>759</v>
      </c>
      <c r="B2534" s="3" t="s">
        <v>760</v>
      </c>
      <c r="C2534" s="3" t="s">
        <v>4869</v>
      </c>
      <c r="D2534" s="6">
        <v>5000</v>
      </c>
      <c r="E2534" s="6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>
        <f>ROUND(E2534/D2534*100,0)</f>
        <v>102</v>
      </c>
      <c r="P2534" s="8">
        <f>IFERROR(ROUND(E2534/L2534,2),"No donations")</f>
        <v>51.47</v>
      </c>
      <c r="Q2534" s="10" t="s">
        <v>8320</v>
      </c>
      <c r="R2534" t="s">
        <v>8321</v>
      </c>
      <c r="S2534" s="14">
        <f>(((J2534/60)/60)/24)+DATE(1970,1,1)</f>
        <v>41789.330312500002</v>
      </c>
      <c r="T2534" s="14">
        <f>(((I2534/60)/60)/24)+DATE(1970,1,1)</f>
        <v>41829.330312500002</v>
      </c>
      <c r="U2534">
        <f xml:space="preserve"> YEAR(S2534)</f>
        <v>2014</v>
      </c>
    </row>
    <row r="2535" spans="1:21" ht="48" x14ac:dyDescent="0.2">
      <c r="A2535">
        <v>786</v>
      </c>
      <c r="B2535" s="3" t="s">
        <v>787</v>
      </c>
      <c r="C2535" s="3" t="s">
        <v>4896</v>
      </c>
      <c r="D2535" s="6">
        <v>5000</v>
      </c>
      <c r="E2535" s="6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>
        <f>ROUND(E2535/D2535*100,0)</f>
        <v>143</v>
      </c>
      <c r="P2535" s="8">
        <f>IFERROR(ROUND(E2535/L2535,2),"No donations")</f>
        <v>162.27000000000001</v>
      </c>
      <c r="Q2535" s="10" t="s">
        <v>8323</v>
      </c>
      <c r="R2535" t="s">
        <v>8324</v>
      </c>
      <c r="S2535" s="14">
        <f>(((J2535/60)/60)/24)+DATE(1970,1,1)</f>
        <v>40983.055949074071</v>
      </c>
      <c r="T2535" s="14">
        <f>(((I2535/60)/60)/24)+DATE(1970,1,1)</f>
        <v>41040.657638888886</v>
      </c>
      <c r="U2535">
        <f xml:space="preserve"> YEAR(S2535)</f>
        <v>2012</v>
      </c>
    </row>
    <row r="2536" spans="1:21" ht="48" x14ac:dyDescent="0.2">
      <c r="A2536">
        <v>799</v>
      </c>
      <c r="B2536" s="3" t="s">
        <v>800</v>
      </c>
      <c r="C2536" s="3" t="s">
        <v>4909</v>
      </c>
      <c r="D2536" s="6">
        <v>5000</v>
      </c>
      <c r="E2536" s="6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>
        <f>ROUND(E2536/D2536*100,0)</f>
        <v>100</v>
      </c>
      <c r="P2536" s="8">
        <f>IFERROR(ROUND(E2536/L2536,2),"No donations")</f>
        <v>178.61</v>
      </c>
      <c r="Q2536" s="10" t="s">
        <v>8323</v>
      </c>
      <c r="R2536" t="s">
        <v>8324</v>
      </c>
      <c r="S2536" s="14">
        <f>(((J2536/60)/60)/24)+DATE(1970,1,1)</f>
        <v>40996.667199074072</v>
      </c>
      <c r="T2536" s="14">
        <f>(((I2536/60)/60)/24)+DATE(1970,1,1)</f>
        <v>41026.667199074072</v>
      </c>
      <c r="U2536">
        <f xml:space="preserve"> YEAR(S2536)</f>
        <v>2012</v>
      </c>
    </row>
    <row r="2537" spans="1:21" ht="16" x14ac:dyDescent="0.2">
      <c r="A2537">
        <v>836</v>
      </c>
      <c r="B2537" s="3" t="s">
        <v>837</v>
      </c>
      <c r="C2537" s="3" t="s">
        <v>4946</v>
      </c>
      <c r="D2537" s="6">
        <v>5000</v>
      </c>
      <c r="E2537" s="6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>
        <f>ROUND(E2537/D2537*100,0)</f>
        <v>101</v>
      </c>
      <c r="P2537" s="8">
        <f>IFERROR(ROUND(E2537/L2537,2),"No donations")</f>
        <v>109.71</v>
      </c>
      <c r="Q2537" s="10" t="s">
        <v>8323</v>
      </c>
      <c r="R2537" t="s">
        <v>8324</v>
      </c>
      <c r="S2537" s="14">
        <f>(((J2537/60)/60)/24)+DATE(1970,1,1)</f>
        <v>41524.056921296295</v>
      </c>
      <c r="T2537" s="14">
        <f>(((I2537/60)/60)/24)+DATE(1970,1,1)</f>
        <v>41554.056921296295</v>
      </c>
      <c r="U2537">
        <f xml:space="preserve"> YEAR(S2537)</f>
        <v>2013</v>
      </c>
    </row>
    <row r="2538" spans="1:21" ht="48" x14ac:dyDescent="0.2">
      <c r="A2538">
        <v>839</v>
      </c>
      <c r="B2538" s="3" t="s">
        <v>840</v>
      </c>
      <c r="C2538" s="3" t="s">
        <v>4949</v>
      </c>
      <c r="D2538" s="6">
        <v>5000</v>
      </c>
      <c r="E2538" s="6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>
        <f>ROUND(E2538/D2538*100,0)</f>
        <v>117</v>
      </c>
      <c r="P2538" s="8">
        <f>IFERROR(ROUND(E2538/L2538,2),"No donations")</f>
        <v>60.74</v>
      </c>
      <c r="Q2538" s="10" t="s">
        <v>8323</v>
      </c>
      <c r="R2538" t="s">
        <v>8324</v>
      </c>
      <c r="S2538" s="14">
        <f>(((J2538/60)/60)/24)+DATE(1970,1,1)</f>
        <v>41144.763379629629</v>
      </c>
      <c r="T2538" s="14">
        <f>(((I2538/60)/60)/24)+DATE(1970,1,1)</f>
        <v>41174.763379629629</v>
      </c>
      <c r="U2538">
        <f xml:space="preserve"> YEAR(S2538)</f>
        <v>2012</v>
      </c>
    </row>
    <row r="2539" spans="1:21" ht="48" x14ac:dyDescent="0.2">
      <c r="A2539">
        <v>841</v>
      </c>
      <c r="B2539" s="3" t="s">
        <v>842</v>
      </c>
      <c r="C2539" s="3" t="s">
        <v>4951</v>
      </c>
      <c r="D2539" s="6">
        <v>5000</v>
      </c>
      <c r="E2539" s="6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>
        <f>ROUND(E2539/D2539*100,0)</f>
        <v>101</v>
      </c>
      <c r="P2539" s="8">
        <f>IFERROR(ROUND(E2539/L2539,2),"No donations")</f>
        <v>53.89</v>
      </c>
      <c r="Q2539" s="10" t="s">
        <v>8323</v>
      </c>
      <c r="R2539" t="s">
        <v>8325</v>
      </c>
      <c r="S2539" s="14">
        <f>(((J2539/60)/60)/24)+DATE(1970,1,1)</f>
        <v>41923.838692129626</v>
      </c>
      <c r="T2539" s="14">
        <f>(((I2539/60)/60)/24)+DATE(1970,1,1)</f>
        <v>41953.88035879629</v>
      </c>
      <c r="U2539">
        <f xml:space="preserve"> YEAR(S2539)</f>
        <v>2014</v>
      </c>
    </row>
    <row r="2540" spans="1:21" ht="48" x14ac:dyDescent="0.2">
      <c r="A2540">
        <v>845</v>
      </c>
      <c r="B2540" s="3" t="s">
        <v>846</v>
      </c>
      <c r="C2540" s="3" t="s">
        <v>4955</v>
      </c>
      <c r="D2540" s="6">
        <v>5000</v>
      </c>
      <c r="E2540" s="6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>
        <f>ROUND(E2540/D2540*100,0)</f>
        <v>120</v>
      </c>
      <c r="P2540" s="8">
        <f>IFERROR(ROUND(E2540/L2540,2),"No donations")</f>
        <v>34.01</v>
      </c>
      <c r="Q2540" s="10" t="s">
        <v>8323</v>
      </c>
      <c r="R2540" t="s">
        <v>8325</v>
      </c>
      <c r="S2540" s="14">
        <f>(((J2540/60)/60)/24)+DATE(1970,1,1)</f>
        <v>42578.205972222218</v>
      </c>
      <c r="T2540" s="14">
        <f>(((I2540/60)/60)/24)+DATE(1970,1,1)</f>
        <v>42618.165972222225</v>
      </c>
      <c r="U2540">
        <f xml:space="preserve"> YEAR(S2540)</f>
        <v>2016</v>
      </c>
    </row>
    <row r="2541" spans="1:21" ht="48" x14ac:dyDescent="0.2">
      <c r="A2541">
        <v>1034</v>
      </c>
      <c r="B2541" s="3" t="s">
        <v>1035</v>
      </c>
      <c r="C2541" s="3" t="s">
        <v>5144</v>
      </c>
      <c r="D2541" s="6">
        <v>5000</v>
      </c>
      <c r="E2541" s="6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>
        <f>ROUND(E2541/D2541*100,0)</f>
        <v>130</v>
      </c>
      <c r="P2541" s="8">
        <f>IFERROR(ROUND(E2541/L2541,2),"No donations")</f>
        <v>39.159999999999997</v>
      </c>
      <c r="Q2541" s="10" t="s">
        <v>8323</v>
      </c>
      <c r="R2541" t="s">
        <v>8328</v>
      </c>
      <c r="S2541" s="14">
        <f>(((J2541/60)/60)/24)+DATE(1970,1,1)</f>
        <v>42555.166712962964</v>
      </c>
      <c r="T2541" s="14">
        <f>(((I2541/60)/60)/24)+DATE(1970,1,1)</f>
        <v>42587.165972222225</v>
      </c>
      <c r="U2541">
        <f xml:space="preserve"> YEAR(S2541)</f>
        <v>2016</v>
      </c>
    </row>
    <row r="2542" spans="1:21" ht="48" x14ac:dyDescent="0.2">
      <c r="A2542">
        <v>1215</v>
      </c>
      <c r="B2542" s="3" t="s">
        <v>1216</v>
      </c>
      <c r="C2542" s="3" t="s">
        <v>5325</v>
      </c>
      <c r="D2542" s="6">
        <v>5000</v>
      </c>
      <c r="E2542" s="6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>
        <f>ROUND(E2542/D2542*100,0)</f>
        <v>786</v>
      </c>
      <c r="P2542" s="8">
        <f>IFERROR(ROUND(E2542/L2542,2),"No donations")</f>
        <v>71.59</v>
      </c>
      <c r="Q2542" s="10" t="s">
        <v>8336</v>
      </c>
      <c r="R2542" t="s">
        <v>8337</v>
      </c>
      <c r="S2542" s="14">
        <f>(((J2542/60)/60)/24)+DATE(1970,1,1)</f>
        <v>41759.923101851848</v>
      </c>
      <c r="T2542" s="14">
        <f>(((I2542/60)/60)/24)+DATE(1970,1,1)</f>
        <v>41789.923101851848</v>
      </c>
      <c r="U2542">
        <f xml:space="preserve"> YEAR(S2542)</f>
        <v>2014</v>
      </c>
    </row>
    <row r="2543" spans="1:21" ht="48" x14ac:dyDescent="0.2">
      <c r="A2543">
        <v>1249</v>
      </c>
      <c r="B2543" s="3" t="s">
        <v>1250</v>
      </c>
      <c r="C2543" s="3" t="s">
        <v>5359</v>
      </c>
      <c r="D2543" s="6">
        <v>5000</v>
      </c>
      <c r="E2543" s="6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>
        <f>ROUND(E2543/D2543*100,0)</f>
        <v>104</v>
      </c>
      <c r="P2543" s="8">
        <f>IFERROR(ROUND(E2543/L2543,2),"No donations")</f>
        <v>64.47</v>
      </c>
      <c r="Q2543" s="10" t="s">
        <v>8323</v>
      </c>
      <c r="R2543" t="s">
        <v>8324</v>
      </c>
      <c r="S2543" s="14">
        <f>(((J2543/60)/60)/24)+DATE(1970,1,1)</f>
        <v>41067.74086805556</v>
      </c>
      <c r="T2543" s="14">
        <f>(((I2543/60)/60)/24)+DATE(1970,1,1)</f>
        <v>41097.74086805556</v>
      </c>
      <c r="U2543">
        <f xml:space="preserve"> YEAR(S2543)</f>
        <v>2012</v>
      </c>
    </row>
    <row r="2544" spans="1:21" ht="48" x14ac:dyDescent="0.2">
      <c r="A2544">
        <v>1272</v>
      </c>
      <c r="B2544" s="3" t="s">
        <v>1273</v>
      </c>
      <c r="C2544" s="3" t="s">
        <v>5382</v>
      </c>
      <c r="D2544" s="6">
        <v>5000</v>
      </c>
      <c r="E2544" s="6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>
        <f>ROUND(E2544/D2544*100,0)</f>
        <v>106</v>
      </c>
      <c r="P2544" s="8">
        <f>IFERROR(ROUND(E2544/L2544,2),"No donations")</f>
        <v>189.29</v>
      </c>
      <c r="Q2544" s="10" t="s">
        <v>8323</v>
      </c>
      <c r="R2544" t="s">
        <v>8324</v>
      </c>
      <c r="S2544" s="14">
        <f>(((J2544/60)/60)/24)+DATE(1970,1,1)</f>
        <v>40274.745127314818</v>
      </c>
      <c r="T2544" s="14">
        <f>(((I2544/60)/60)/24)+DATE(1970,1,1)</f>
        <v>40344.166666666664</v>
      </c>
      <c r="U2544">
        <f xml:space="preserve"> YEAR(S2544)</f>
        <v>2010</v>
      </c>
    </row>
    <row r="2545" spans="1:21" ht="48" x14ac:dyDescent="0.2">
      <c r="A2545">
        <v>1349</v>
      </c>
      <c r="B2545" s="3" t="s">
        <v>1350</v>
      </c>
      <c r="C2545" s="3" t="s">
        <v>5459</v>
      </c>
      <c r="D2545" s="6">
        <v>5000</v>
      </c>
      <c r="E2545" s="6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>
        <f>ROUND(E2545/D2545*100,0)</f>
        <v>204</v>
      </c>
      <c r="P2545" s="8">
        <f>IFERROR(ROUND(E2545/L2545,2),"No donations")</f>
        <v>59.36</v>
      </c>
      <c r="Q2545" s="10" t="s">
        <v>8320</v>
      </c>
      <c r="R2545" t="s">
        <v>8321</v>
      </c>
      <c r="S2545" s="14">
        <f>(((J2545/60)/60)/24)+DATE(1970,1,1)</f>
        <v>42317.33258101852</v>
      </c>
      <c r="T2545" s="14">
        <f>(((I2545/60)/60)/24)+DATE(1970,1,1)</f>
        <v>42354.290972222225</v>
      </c>
      <c r="U2545">
        <f xml:space="preserve"> YEAR(S2545)</f>
        <v>2015</v>
      </c>
    </row>
    <row r="2546" spans="1:21" ht="48" x14ac:dyDescent="0.2">
      <c r="A2546">
        <v>1350</v>
      </c>
      <c r="B2546" s="3" t="s">
        <v>1351</v>
      </c>
      <c r="C2546" s="3" t="s">
        <v>5460</v>
      </c>
      <c r="D2546" s="6">
        <v>5000</v>
      </c>
      <c r="E2546" s="6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>
        <f>ROUND(E2546/D2546*100,0)</f>
        <v>104</v>
      </c>
      <c r="P2546" s="8">
        <f>IFERROR(ROUND(E2546/L2546,2),"No donations")</f>
        <v>66.7</v>
      </c>
      <c r="Q2546" s="10" t="s">
        <v>8320</v>
      </c>
      <c r="R2546" t="s">
        <v>8321</v>
      </c>
      <c r="S2546" s="14">
        <f>(((J2546/60)/60)/24)+DATE(1970,1,1)</f>
        <v>42334.013124999998</v>
      </c>
      <c r="T2546" s="14">
        <f>(((I2546/60)/60)/24)+DATE(1970,1,1)</f>
        <v>42364.013124999998</v>
      </c>
      <c r="U2546">
        <f xml:space="preserve"> YEAR(S2546)</f>
        <v>2015</v>
      </c>
    </row>
    <row r="2547" spans="1:21" ht="48" x14ac:dyDescent="0.2">
      <c r="A2547">
        <v>1367</v>
      </c>
      <c r="B2547" s="3" t="s">
        <v>1368</v>
      </c>
      <c r="C2547" s="3" t="s">
        <v>5477</v>
      </c>
      <c r="D2547" s="6">
        <v>5000</v>
      </c>
      <c r="E2547" s="6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>ROUND(E2547/D2547*100,0)</f>
        <v>114</v>
      </c>
      <c r="P2547" s="8">
        <f>IFERROR(ROUND(E2547/L2547,2),"No donations")</f>
        <v>63.48</v>
      </c>
      <c r="Q2547" s="10" t="s">
        <v>8323</v>
      </c>
      <c r="R2547" t="s">
        <v>8324</v>
      </c>
      <c r="S2547" s="14">
        <f>(((J2547/60)/60)/24)+DATE(1970,1,1)</f>
        <v>42292.002893518518</v>
      </c>
      <c r="T2547" s="14">
        <f>(((I2547/60)/60)/24)+DATE(1970,1,1)</f>
        <v>42322.044560185182</v>
      </c>
      <c r="U2547">
        <f xml:space="preserve"> YEAR(S2547)</f>
        <v>2015</v>
      </c>
    </row>
    <row r="2548" spans="1:21" ht="48" x14ac:dyDescent="0.2">
      <c r="A2548">
        <v>1368</v>
      </c>
      <c r="B2548" s="3" t="s">
        <v>1369</v>
      </c>
      <c r="C2548" s="3" t="s">
        <v>5478</v>
      </c>
      <c r="D2548" s="6">
        <v>5000</v>
      </c>
      <c r="E2548" s="6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>
        <f>ROUND(E2548/D2548*100,0)</f>
        <v>111</v>
      </c>
      <c r="P2548" s="8">
        <f>IFERROR(ROUND(E2548/L2548,2),"No donations")</f>
        <v>63.62</v>
      </c>
      <c r="Q2548" s="10" t="s">
        <v>8323</v>
      </c>
      <c r="R2548" t="s">
        <v>8324</v>
      </c>
      <c r="S2548" s="14">
        <f>(((J2548/60)/60)/24)+DATE(1970,1,1)</f>
        <v>42146.190902777773</v>
      </c>
      <c r="T2548" s="14">
        <f>(((I2548/60)/60)/24)+DATE(1970,1,1)</f>
        <v>42170.190902777773</v>
      </c>
      <c r="U2548">
        <f xml:space="preserve"> YEAR(S2548)</f>
        <v>2015</v>
      </c>
    </row>
    <row r="2549" spans="1:21" ht="48" x14ac:dyDescent="0.2">
      <c r="A2549">
        <v>1381</v>
      </c>
      <c r="B2549" s="3" t="s">
        <v>1382</v>
      </c>
      <c r="C2549" s="3" t="s">
        <v>5491</v>
      </c>
      <c r="D2549" s="6">
        <v>5000</v>
      </c>
      <c r="E2549" s="6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>
        <f>ROUND(E2549/D2549*100,0)</f>
        <v>107</v>
      </c>
      <c r="P2549" s="8">
        <f>IFERROR(ROUND(E2549/L2549,2),"No donations")</f>
        <v>73.36</v>
      </c>
      <c r="Q2549" s="10" t="s">
        <v>8323</v>
      </c>
      <c r="R2549" t="s">
        <v>8324</v>
      </c>
      <c r="S2549" s="14">
        <f>(((J2549/60)/60)/24)+DATE(1970,1,1)</f>
        <v>42703.214409722219</v>
      </c>
      <c r="T2549" s="14">
        <f>(((I2549/60)/60)/24)+DATE(1970,1,1)</f>
        <v>42733.214409722219</v>
      </c>
      <c r="U2549">
        <f xml:space="preserve"> YEAR(S2549)</f>
        <v>2016</v>
      </c>
    </row>
    <row r="2550" spans="1:21" ht="48" x14ac:dyDescent="0.2">
      <c r="A2550">
        <v>1388</v>
      </c>
      <c r="B2550" s="3" t="s">
        <v>1389</v>
      </c>
      <c r="C2550" s="3" t="s">
        <v>5498</v>
      </c>
      <c r="D2550" s="6">
        <v>5000</v>
      </c>
      <c r="E2550" s="6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>
        <f>ROUND(E2550/D2550*100,0)</f>
        <v>135</v>
      </c>
      <c r="P2550" s="8">
        <f>IFERROR(ROUND(E2550/L2550,2),"No donations")</f>
        <v>60.18</v>
      </c>
      <c r="Q2550" s="10" t="s">
        <v>8323</v>
      </c>
      <c r="R2550" t="s">
        <v>8324</v>
      </c>
      <c r="S2550" s="14">
        <f>(((J2550/60)/60)/24)+DATE(1970,1,1)</f>
        <v>42634.614780092597</v>
      </c>
      <c r="T2550" s="14">
        <f>(((I2550/60)/60)/24)+DATE(1970,1,1)</f>
        <v>42660.676388888889</v>
      </c>
      <c r="U2550">
        <f xml:space="preserve"> YEAR(S2550)</f>
        <v>2016</v>
      </c>
    </row>
    <row r="2551" spans="1:21" ht="16" x14ac:dyDescent="0.2">
      <c r="A2551">
        <v>1464</v>
      </c>
      <c r="B2551" s="3" t="s">
        <v>1465</v>
      </c>
      <c r="C2551" s="3" t="s">
        <v>5574</v>
      </c>
      <c r="D2551" s="6">
        <v>5000</v>
      </c>
      <c r="E2551" s="6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>
        <f>ROUND(E2551/D2551*100,0)</f>
        <v>163</v>
      </c>
      <c r="P2551" s="8">
        <f>IFERROR(ROUND(E2551/L2551,2),"No donations")</f>
        <v>34.869999999999997</v>
      </c>
      <c r="Q2551" s="10" t="s">
        <v>8320</v>
      </c>
      <c r="R2551" t="s">
        <v>8340</v>
      </c>
      <c r="S2551" s="14">
        <f>(((J2551/60)/60)/24)+DATE(1970,1,1)</f>
        <v>41291.661550925928</v>
      </c>
      <c r="T2551" s="14">
        <f>(((I2551/60)/60)/24)+DATE(1970,1,1)</f>
        <v>41321.661550925928</v>
      </c>
      <c r="U2551">
        <f xml:space="preserve"> YEAR(S2551)</f>
        <v>2013</v>
      </c>
    </row>
    <row r="2552" spans="1:21" ht="48" x14ac:dyDescent="0.2">
      <c r="A2552">
        <v>1532</v>
      </c>
      <c r="B2552" s="3" t="s">
        <v>1533</v>
      </c>
      <c r="C2552" s="3" t="s">
        <v>5642</v>
      </c>
      <c r="D2552" s="6">
        <v>5000</v>
      </c>
      <c r="E2552" s="6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>ROUND(E2552/D2552*100,0)</f>
        <v>484</v>
      </c>
      <c r="P2552" s="8">
        <f>IFERROR(ROUND(E2552/L2552,2),"No donations")</f>
        <v>82.32</v>
      </c>
      <c r="Q2552" s="10" t="s">
        <v>8336</v>
      </c>
      <c r="R2552" t="s">
        <v>8337</v>
      </c>
      <c r="S2552" s="14">
        <f>(((J2552/60)/60)/24)+DATE(1970,1,1)</f>
        <v>42391.475289351853</v>
      </c>
      <c r="T2552" s="14">
        <f>(((I2552/60)/60)/24)+DATE(1970,1,1)</f>
        <v>42415.625</v>
      </c>
      <c r="U2552">
        <f xml:space="preserve"> YEAR(S2552)</f>
        <v>2016</v>
      </c>
    </row>
    <row r="2553" spans="1:21" ht="48" x14ac:dyDescent="0.2">
      <c r="A2553">
        <v>1614</v>
      </c>
      <c r="B2553" s="3" t="s">
        <v>1615</v>
      </c>
      <c r="C2553" s="3" t="s">
        <v>5724</v>
      </c>
      <c r="D2553" s="6">
        <v>5000</v>
      </c>
      <c r="E2553" s="6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>
        <f>ROUND(E2553/D2553*100,0)</f>
        <v>103</v>
      </c>
      <c r="P2553" s="8">
        <f>IFERROR(ROUND(E2553/L2553,2),"No donations")</f>
        <v>66.69</v>
      </c>
      <c r="Q2553" s="10" t="s">
        <v>8323</v>
      </c>
      <c r="R2553" t="s">
        <v>8324</v>
      </c>
      <c r="S2553" s="14">
        <f>(((J2553/60)/60)/24)+DATE(1970,1,1)</f>
        <v>41794.981122685182</v>
      </c>
      <c r="T2553" s="14">
        <f>(((I2553/60)/60)/24)+DATE(1970,1,1)</f>
        <v>41854.708333333336</v>
      </c>
      <c r="U2553">
        <f xml:space="preserve"> YEAR(S2553)</f>
        <v>2014</v>
      </c>
    </row>
    <row r="2554" spans="1:21" ht="48" x14ac:dyDescent="0.2">
      <c r="A2554">
        <v>1621</v>
      </c>
      <c r="B2554" s="3" t="s">
        <v>1622</v>
      </c>
      <c r="C2554" s="3" t="s">
        <v>5731</v>
      </c>
      <c r="D2554" s="6">
        <v>5000</v>
      </c>
      <c r="E2554" s="6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>
        <f>ROUND(E2554/D2554*100,0)</f>
        <v>121</v>
      </c>
      <c r="P2554" s="8">
        <f>IFERROR(ROUND(E2554/L2554,2),"No donations")</f>
        <v>163.78</v>
      </c>
      <c r="Q2554" s="10" t="s">
        <v>8323</v>
      </c>
      <c r="R2554" t="s">
        <v>8324</v>
      </c>
      <c r="S2554" s="14">
        <f>(((J2554/60)/60)/24)+DATE(1970,1,1)</f>
        <v>41003.60665509259</v>
      </c>
      <c r="T2554" s="14">
        <f>(((I2554/60)/60)/24)+DATE(1970,1,1)</f>
        <v>41057.165972222225</v>
      </c>
      <c r="U2554">
        <f xml:space="preserve"> YEAR(S2554)</f>
        <v>2012</v>
      </c>
    </row>
    <row r="2555" spans="1:21" ht="32" x14ac:dyDescent="0.2">
      <c r="A2555">
        <v>1643</v>
      </c>
      <c r="B2555" s="3" t="s">
        <v>1644</v>
      </c>
      <c r="C2555" s="3" t="s">
        <v>5753</v>
      </c>
      <c r="D2555" s="6">
        <v>5000</v>
      </c>
      <c r="E2555" s="6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>
        <f>ROUND(E2555/D2555*100,0)</f>
        <v>125</v>
      </c>
      <c r="P2555" s="8">
        <f>IFERROR(ROUND(E2555/L2555,2),"No donations")</f>
        <v>168.51</v>
      </c>
      <c r="Q2555" s="10" t="s">
        <v>8323</v>
      </c>
      <c r="R2555" t="s">
        <v>8344</v>
      </c>
      <c r="S2555" s="14">
        <f>(((J2555/60)/60)/24)+DATE(1970,1,1)</f>
        <v>41146.824212962965</v>
      </c>
      <c r="T2555" s="14">
        <f>(((I2555/60)/60)/24)+DATE(1970,1,1)</f>
        <v>41176.824212962965</v>
      </c>
      <c r="U2555">
        <f xml:space="preserve"> YEAR(S2555)</f>
        <v>2012</v>
      </c>
    </row>
    <row r="2556" spans="1:21" ht="48" x14ac:dyDescent="0.2">
      <c r="A2556">
        <v>1645</v>
      </c>
      <c r="B2556" s="3" t="s">
        <v>1646</v>
      </c>
      <c r="C2556" s="3" t="s">
        <v>5755</v>
      </c>
      <c r="D2556" s="6">
        <v>5000</v>
      </c>
      <c r="E2556" s="6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>
        <f>ROUND(E2556/D2556*100,0)</f>
        <v>111</v>
      </c>
      <c r="P2556" s="8">
        <f>IFERROR(ROUND(E2556/L2556,2),"No donations")</f>
        <v>554</v>
      </c>
      <c r="Q2556" s="10" t="s">
        <v>8323</v>
      </c>
      <c r="R2556" t="s">
        <v>8344</v>
      </c>
      <c r="S2556" s="14">
        <f>(((J2556/60)/60)/24)+DATE(1970,1,1)</f>
        <v>41521.617361111108</v>
      </c>
      <c r="T2556" s="14">
        <f>(((I2556/60)/60)/24)+DATE(1970,1,1)</f>
        <v>41535.617361111108</v>
      </c>
      <c r="U2556">
        <f xml:space="preserve"> YEAR(S2556)</f>
        <v>2013</v>
      </c>
    </row>
    <row r="2557" spans="1:21" ht="48" x14ac:dyDescent="0.2">
      <c r="A2557">
        <v>1647</v>
      </c>
      <c r="B2557" s="3" t="s">
        <v>1648</v>
      </c>
      <c r="C2557" s="3" t="s">
        <v>5757</v>
      </c>
      <c r="D2557" s="6">
        <v>5000</v>
      </c>
      <c r="E2557" s="6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>
        <f>ROUND(E2557/D2557*100,0)</f>
        <v>105</v>
      </c>
      <c r="P2557" s="8">
        <f>IFERROR(ROUND(E2557/L2557,2),"No donations")</f>
        <v>113.83</v>
      </c>
      <c r="Q2557" s="10" t="s">
        <v>8323</v>
      </c>
      <c r="R2557" t="s">
        <v>8344</v>
      </c>
      <c r="S2557" s="14">
        <f>(((J2557/60)/60)/24)+DATE(1970,1,1)</f>
        <v>41039.409456018519</v>
      </c>
      <c r="T2557" s="14">
        <f>(((I2557/60)/60)/24)+DATE(1970,1,1)</f>
        <v>41069.409456018519</v>
      </c>
      <c r="U2557">
        <f xml:space="preserve"> YEAR(S2557)</f>
        <v>2012</v>
      </c>
    </row>
    <row r="2558" spans="1:21" ht="48" x14ac:dyDescent="0.2">
      <c r="A2558">
        <v>1653</v>
      </c>
      <c r="B2558" s="3" t="s">
        <v>1654</v>
      </c>
      <c r="C2558" s="3" t="s">
        <v>5763</v>
      </c>
      <c r="D2558" s="6">
        <v>5000</v>
      </c>
      <c r="E2558" s="6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>
        <f>ROUND(E2558/D2558*100,0)</f>
        <v>174</v>
      </c>
      <c r="P2558" s="8">
        <f>IFERROR(ROUND(E2558/L2558,2),"No donations")</f>
        <v>51.85</v>
      </c>
      <c r="Q2558" s="10" t="s">
        <v>8323</v>
      </c>
      <c r="R2558" t="s">
        <v>8344</v>
      </c>
      <c r="S2558" s="14">
        <f>(((J2558/60)/60)/24)+DATE(1970,1,1)</f>
        <v>40626.834444444445</v>
      </c>
      <c r="T2558" s="14">
        <f>(((I2558/60)/60)/24)+DATE(1970,1,1)</f>
        <v>40657.834444444445</v>
      </c>
      <c r="U2558">
        <f xml:space="preserve"> YEAR(S2558)</f>
        <v>2011</v>
      </c>
    </row>
    <row r="2559" spans="1:21" ht="48" x14ac:dyDescent="0.2">
      <c r="A2559">
        <v>1674</v>
      </c>
      <c r="B2559" s="3" t="s">
        <v>1675</v>
      </c>
      <c r="C2559" s="3" t="s">
        <v>5784</v>
      </c>
      <c r="D2559" s="6">
        <v>5000</v>
      </c>
      <c r="E2559" s="6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>
        <f>ROUND(E2559/D2559*100,0)</f>
        <v>202</v>
      </c>
      <c r="P2559" s="8">
        <f>IFERROR(ROUND(E2559/L2559,2),"No donations")</f>
        <v>89.25</v>
      </c>
      <c r="Q2559" s="10" t="s">
        <v>8323</v>
      </c>
      <c r="R2559" t="s">
        <v>8344</v>
      </c>
      <c r="S2559" s="14">
        <f>(((J2559/60)/60)/24)+DATE(1970,1,1)</f>
        <v>42569.605393518519</v>
      </c>
      <c r="T2559" s="14">
        <f>(((I2559/60)/60)/24)+DATE(1970,1,1)</f>
        <v>42600.290972222225</v>
      </c>
      <c r="U2559">
        <f xml:space="preserve"> YEAR(S2559)</f>
        <v>2016</v>
      </c>
    </row>
    <row r="2560" spans="1:21" ht="48" x14ac:dyDescent="0.2">
      <c r="A2560">
        <v>1750</v>
      </c>
      <c r="B2560" s="3" t="s">
        <v>1751</v>
      </c>
      <c r="C2560" s="3" t="s">
        <v>5860</v>
      </c>
      <c r="D2560" s="6">
        <v>5000</v>
      </c>
      <c r="E2560" s="6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>
        <f>ROUND(E2560/D2560*100,0)</f>
        <v>202</v>
      </c>
      <c r="P2560" s="8">
        <f>IFERROR(ROUND(E2560/L2560,2),"No donations")</f>
        <v>80.650000000000006</v>
      </c>
      <c r="Q2560" s="10" t="s">
        <v>8336</v>
      </c>
      <c r="R2560" t="s">
        <v>8337</v>
      </c>
      <c r="S2560" s="14">
        <f>(((J2560/60)/60)/24)+DATE(1970,1,1)</f>
        <v>42454.836851851855</v>
      </c>
      <c r="T2560" s="14">
        <f>(((I2560/60)/60)/24)+DATE(1970,1,1)</f>
        <v>42479.836851851855</v>
      </c>
      <c r="U2560">
        <f xml:space="preserve"> YEAR(S2560)</f>
        <v>2016</v>
      </c>
    </row>
    <row r="2561" spans="1:21" ht="32" x14ac:dyDescent="0.2">
      <c r="A2561">
        <v>1757</v>
      </c>
      <c r="B2561" s="3" t="s">
        <v>1758</v>
      </c>
      <c r="C2561" s="3" t="s">
        <v>5867</v>
      </c>
      <c r="D2561" s="6">
        <v>5000</v>
      </c>
      <c r="E2561" s="6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>
        <f>ROUND(E2561/D2561*100,0)</f>
        <v>116</v>
      </c>
      <c r="P2561" s="8">
        <f>IFERROR(ROUND(E2561/L2561,2),"No donations")</f>
        <v>414.29</v>
      </c>
      <c r="Q2561" s="10" t="s">
        <v>8336</v>
      </c>
      <c r="R2561" t="s">
        <v>8337</v>
      </c>
      <c r="S2561" s="14">
        <f>(((J2561/60)/60)/24)+DATE(1970,1,1)</f>
        <v>42733.827349537038</v>
      </c>
      <c r="T2561" s="14">
        <f>(((I2561/60)/60)/24)+DATE(1970,1,1)</f>
        <v>42763.811805555553</v>
      </c>
      <c r="U2561">
        <f xml:space="preserve"> YEAR(S2561)</f>
        <v>2016</v>
      </c>
    </row>
    <row r="2562" spans="1:21" ht="32" x14ac:dyDescent="0.2">
      <c r="A2562">
        <v>1759</v>
      </c>
      <c r="B2562" s="3" t="s">
        <v>1760</v>
      </c>
      <c r="C2562" s="3" t="s">
        <v>5869</v>
      </c>
      <c r="D2562" s="6">
        <v>5000</v>
      </c>
      <c r="E2562" s="6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>
        <f>ROUND(E2562/D2562*100,0)</f>
        <v>107</v>
      </c>
      <c r="P2562" s="8">
        <f>IFERROR(ROUND(E2562/L2562,2),"No donations")</f>
        <v>108.78</v>
      </c>
      <c r="Q2562" s="10" t="s">
        <v>8336</v>
      </c>
      <c r="R2562" t="s">
        <v>8337</v>
      </c>
      <c r="S2562" s="14">
        <f>(((J2562/60)/60)/24)+DATE(1970,1,1)</f>
        <v>42068.829039351855</v>
      </c>
      <c r="T2562" s="14">
        <f>(((I2562/60)/60)/24)+DATE(1970,1,1)</f>
        <v>42088.787372685183</v>
      </c>
      <c r="U2562">
        <f xml:space="preserve"> 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8" t="str">
        <f>IFERROR(ROUND(E2563/L2563,2),"No donations")</f>
        <v>No donations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 xml:space="preserve"> 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8">
        <f>IFERROR(ROUND(E2564/L2564,2),"No donations")</f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 xml:space="preserve"> 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8" t="str">
        <f>IFERROR(ROUND(E2565/L2565,2),"No donations")</f>
        <v>No donations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 xml:space="preserve"> 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8" t="str">
        <f>IFERROR(ROUND(E2566/L2566,2),"No donations")</f>
        <v>No donations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 xml:space="preserve"> 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8">
        <f>IFERROR(ROUND(E2567/L2567,2),"No donations")</f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 xml:space="preserve"> 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8" t="str">
        <f>IFERROR(ROUND(E2568/L2568,2),"No donations")</f>
        <v>No donations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 xml:space="preserve"> 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8">
        <f>IFERROR(ROUND(E2569/L2569,2),"No donations")</f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 xml:space="preserve"> 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8">
        <f>IFERROR(ROUND(E2570/L2570,2),"No donations")</f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 xml:space="preserve"> 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8">
        <f>IFERROR(ROUND(E2571/L2571,2),"No donations")</f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 xml:space="preserve"> 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8">
        <f>IFERROR(ROUND(E2572/L2572,2),"No donations")</f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 xml:space="preserve"> 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8">
        <f>IFERROR(ROUND(E2573/L2573,2),"No donations")</f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 xml:space="preserve"> 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8" t="str">
        <f>IFERROR(ROUND(E2574/L2574,2),"No donations")</f>
        <v>No donations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 xml:space="preserve"> 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8" t="str">
        <f>IFERROR(ROUND(E2575/L2575,2),"No donations")</f>
        <v>No donations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 xml:space="preserve"> 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8" t="str">
        <f>IFERROR(ROUND(E2576/L2576,2),"No donations")</f>
        <v>No donations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 xml:space="preserve"> 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8" t="str">
        <f>IFERROR(ROUND(E2577/L2577,2),"No donations")</f>
        <v>No donations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 xml:space="preserve"> 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8" t="str">
        <f>IFERROR(ROUND(E2578/L2578,2),"No donations")</f>
        <v>No donations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 xml:space="preserve"> 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8" t="str">
        <f>IFERROR(ROUND(E2579/L2579,2),"No donations")</f>
        <v>No donations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 xml:space="preserve"> 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8" t="str">
        <f>IFERROR(ROUND(E2580/L2580,2),"No donations")</f>
        <v>No donations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 xml:space="preserve"> 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8">
        <f>IFERROR(ROUND(E2581/L2581,2),"No donations")</f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 xml:space="preserve"> 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8">
        <f>IFERROR(ROUND(E2582/L2582,2),"No donations")</f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 xml:space="preserve"> 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8">
        <f>IFERROR(ROUND(E2583/L2583,2),"No donations")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 xml:space="preserve"> 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8">
        <f>IFERROR(ROUND(E2584/L2584,2),"No donations")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 xml:space="preserve"> 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8">
        <f>IFERROR(ROUND(E2585/L2585,2),"No donations")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 xml:space="preserve"> 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8" t="str">
        <f>IFERROR(ROUND(E2586/L2586,2),"No donations")</f>
        <v>No donations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 xml:space="preserve"> 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8">
        <f>IFERROR(ROUND(E2587/L2587,2),"No donations")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 xml:space="preserve"> 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8">
        <f>IFERROR(ROUND(E2588/L2588,2),"No donations")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 xml:space="preserve"> 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8">
        <f>IFERROR(ROUND(E2589/L2589,2),"No donations")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 xml:space="preserve"> 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8">
        <f>IFERROR(ROUND(E2590/L2590,2),"No donations")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 xml:space="preserve"> 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8">
        <f>IFERROR(ROUND(E2591/L2591,2),"No donations")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 xml:space="preserve"> 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8" t="str">
        <f>IFERROR(ROUND(E2592/L2592,2),"No donations")</f>
        <v>No donations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 xml:space="preserve"> 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8">
        <f>IFERROR(ROUND(E2593/L2593,2),"No donations")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 xml:space="preserve"> 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8">
        <f>IFERROR(ROUND(E2594/L2594,2),"No donations")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 xml:space="preserve"> 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8" t="str">
        <f>IFERROR(ROUND(E2595/L2595,2),"No donations")</f>
        <v>No donations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 xml:space="preserve"> 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8">
        <f>IFERROR(ROUND(E2596/L2596,2),"No donations")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 xml:space="preserve"> 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8">
        <f>IFERROR(ROUND(E2597/L2597,2),"No donations")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 xml:space="preserve"> 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8">
        <f>IFERROR(ROUND(E2598/L2598,2),"No donations")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 xml:space="preserve"> 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8">
        <f>IFERROR(ROUND(E2599/L2599,2),"No donations")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 xml:space="preserve"> 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8">
        <f>IFERROR(ROUND(E2600/L2600,2),"No donations")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 xml:space="preserve"> 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8">
        <f>IFERROR(ROUND(E2601/L2601,2),"No donations")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 xml:space="preserve"> 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8">
        <f>IFERROR(ROUND(E2602/L2602,2),"No donations")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 xml:space="preserve"> YEAR(S2602)</f>
        <v>2016</v>
      </c>
    </row>
    <row r="2603" spans="1:21" ht="48" x14ac:dyDescent="0.2">
      <c r="A2603">
        <v>1760</v>
      </c>
      <c r="B2603" s="3" t="s">
        <v>1761</v>
      </c>
      <c r="C2603" s="3" t="s">
        <v>5870</v>
      </c>
      <c r="D2603" s="6">
        <v>5000</v>
      </c>
      <c r="E2603" s="6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>
        <f>ROUND(E2603/D2603*100,0)</f>
        <v>165</v>
      </c>
      <c r="P2603" s="8">
        <f>IFERROR(ROUND(E2603/L2603,2),"No donations")</f>
        <v>81.099999999999994</v>
      </c>
      <c r="Q2603" s="10" t="s">
        <v>8336</v>
      </c>
      <c r="R2603" t="s">
        <v>8337</v>
      </c>
      <c r="S2603" s="14">
        <f>(((J2603/60)/60)/24)+DATE(1970,1,1)</f>
        <v>42405.67260416667</v>
      </c>
      <c r="T2603" s="14">
        <f>(((I2603/60)/60)/24)+DATE(1970,1,1)</f>
        <v>42425.67260416667</v>
      </c>
      <c r="U2603">
        <f xml:space="preserve"> YEAR(S2603)</f>
        <v>2016</v>
      </c>
    </row>
    <row r="2604" spans="1:21" ht="16" x14ac:dyDescent="0.2">
      <c r="A2604">
        <v>1836</v>
      </c>
      <c r="B2604" s="3" t="s">
        <v>1837</v>
      </c>
      <c r="C2604" s="3" t="s">
        <v>5946</v>
      </c>
      <c r="D2604" s="6">
        <v>5000</v>
      </c>
      <c r="E2604" s="6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>
        <f>ROUND(E2604/D2604*100,0)</f>
        <v>200</v>
      </c>
      <c r="P2604" s="8">
        <f>IFERROR(ROUND(E2604/L2604,2),"No donations")</f>
        <v>182.13</v>
      </c>
      <c r="Q2604" s="10" t="s">
        <v>8323</v>
      </c>
      <c r="R2604" t="s">
        <v>8324</v>
      </c>
      <c r="S2604" s="14">
        <f>(((J2604/60)/60)/24)+DATE(1970,1,1)</f>
        <v>41305.809363425928</v>
      </c>
      <c r="T2604" s="14">
        <f>(((I2604/60)/60)/24)+DATE(1970,1,1)</f>
        <v>41322.809363425928</v>
      </c>
      <c r="U2604">
        <f xml:space="preserve"> YEAR(S2604)</f>
        <v>2013</v>
      </c>
    </row>
    <row r="2605" spans="1:21" ht="48" x14ac:dyDescent="0.2">
      <c r="A2605">
        <v>1934</v>
      </c>
      <c r="B2605" s="3" t="s">
        <v>1935</v>
      </c>
      <c r="C2605" s="3" t="s">
        <v>6044</v>
      </c>
      <c r="D2605" s="6">
        <v>5000</v>
      </c>
      <c r="E2605" s="6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>
        <f>ROUND(E2605/D2605*100,0)</f>
        <v>124</v>
      </c>
      <c r="P2605" s="8">
        <f>IFERROR(ROUND(E2605/L2605,2),"No donations")</f>
        <v>80.27</v>
      </c>
      <c r="Q2605" s="10" t="s">
        <v>8323</v>
      </c>
      <c r="R2605" t="s">
        <v>8327</v>
      </c>
      <c r="S2605" s="14">
        <f>(((J2605/60)/60)/24)+DATE(1970,1,1)</f>
        <v>40865.867141203707</v>
      </c>
      <c r="T2605" s="14">
        <f>(((I2605/60)/60)/24)+DATE(1970,1,1)</f>
        <v>40902.208333333336</v>
      </c>
      <c r="U2605">
        <f xml:space="preserve"> YEAR(S2605)</f>
        <v>2011</v>
      </c>
    </row>
    <row r="2606" spans="1:21" ht="48" x14ac:dyDescent="0.2">
      <c r="A2606">
        <v>1965</v>
      </c>
      <c r="B2606" s="3" t="s">
        <v>1966</v>
      </c>
      <c r="C2606" s="3" t="s">
        <v>6075</v>
      </c>
      <c r="D2606" s="6">
        <v>5000</v>
      </c>
      <c r="E2606" s="6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>
        <f>ROUND(E2606/D2606*100,0)</f>
        <v>262</v>
      </c>
      <c r="P2606" s="8">
        <f>IFERROR(ROUND(E2606/L2606,2),"No donations")</f>
        <v>127.32</v>
      </c>
      <c r="Q2606" s="10" t="s">
        <v>8317</v>
      </c>
      <c r="R2606" t="s">
        <v>8347</v>
      </c>
      <c r="S2606" s="14">
        <f>(((J2606/60)/60)/24)+DATE(1970,1,1)</f>
        <v>40898.089236111111</v>
      </c>
      <c r="T2606" s="14">
        <f>(((I2606/60)/60)/24)+DATE(1970,1,1)</f>
        <v>40920.041666666664</v>
      </c>
      <c r="U2606">
        <f xml:space="preserve"> YEAR(S2606)</f>
        <v>2011</v>
      </c>
    </row>
    <row r="2607" spans="1:21" ht="48" x14ac:dyDescent="0.2">
      <c r="A2607">
        <v>1970</v>
      </c>
      <c r="B2607" s="3" t="s">
        <v>1971</v>
      </c>
      <c r="C2607" s="3" t="s">
        <v>6080</v>
      </c>
      <c r="D2607" s="6">
        <v>5000</v>
      </c>
      <c r="E2607" s="6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>
        <f>ROUND(E2607/D2607*100,0)</f>
        <v>1132</v>
      </c>
      <c r="P2607" s="8">
        <f>IFERROR(ROUND(E2607/L2607,2),"No donations")</f>
        <v>80.73</v>
      </c>
      <c r="Q2607" s="10" t="s">
        <v>8317</v>
      </c>
      <c r="R2607" t="s">
        <v>8347</v>
      </c>
      <c r="S2607" s="14">
        <f>(((J2607/60)/60)/24)+DATE(1970,1,1)</f>
        <v>41324.193298611113</v>
      </c>
      <c r="T2607" s="14">
        <f>(((I2607/60)/60)/24)+DATE(1970,1,1)</f>
        <v>41384.151631944449</v>
      </c>
      <c r="U2607">
        <f xml:space="preserve"> YEAR(S2607)</f>
        <v>2013</v>
      </c>
    </row>
    <row r="2608" spans="1:21" ht="48" x14ac:dyDescent="0.2">
      <c r="A2608">
        <v>2012</v>
      </c>
      <c r="B2608" s="3" t="s">
        <v>2013</v>
      </c>
      <c r="C2608" s="3" t="s">
        <v>6122</v>
      </c>
      <c r="D2608" s="6">
        <v>5000</v>
      </c>
      <c r="E2608" s="6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>
        <f>ROUND(E2608/D2608*100,0)</f>
        <v>235</v>
      </c>
      <c r="P2608" s="8">
        <f>IFERROR(ROUND(E2608/L2608,2),"No donations")</f>
        <v>64.180000000000007</v>
      </c>
      <c r="Q2608" s="10" t="s">
        <v>8317</v>
      </c>
      <c r="R2608" t="s">
        <v>8347</v>
      </c>
      <c r="S2608" s="14">
        <f>(((J2608/60)/60)/24)+DATE(1970,1,1)</f>
        <v>42010.822233796294</v>
      </c>
      <c r="T2608" s="14">
        <f>(((I2608/60)/60)/24)+DATE(1970,1,1)</f>
        <v>42040.822233796294</v>
      </c>
      <c r="U2608">
        <f xml:space="preserve"> YEAR(S2608)</f>
        <v>2015</v>
      </c>
    </row>
    <row r="2609" spans="1:21" ht="48" x14ac:dyDescent="0.2">
      <c r="A2609">
        <v>2021</v>
      </c>
      <c r="B2609" s="3" t="s">
        <v>2022</v>
      </c>
      <c r="C2609" s="3" t="s">
        <v>6131</v>
      </c>
      <c r="D2609" s="6">
        <v>5000</v>
      </c>
      <c r="E2609" s="6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>
        <f>ROUND(E2609/D2609*100,0)</f>
        <v>281</v>
      </c>
      <c r="P2609" s="8">
        <f>IFERROR(ROUND(E2609/L2609,2),"No donations")</f>
        <v>147.94999999999999</v>
      </c>
      <c r="Q2609" s="10" t="s">
        <v>8317</v>
      </c>
      <c r="R2609" t="s">
        <v>8347</v>
      </c>
      <c r="S2609" s="14">
        <f>(((J2609/60)/60)/24)+DATE(1970,1,1)</f>
        <v>41861.070567129631</v>
      </c>
      <c r="T2609" s="14">
        <f>(((I2609/60)/60)/24)+DATE(1970,1,1)</f>
        <v>41906.070567129631</v>
      </c>
      <c r="U2609">
        <f xml:space="preserve"> YEAR(S2609)</f>
        <v>2014</v>
      </c>
    </row>
    <row r="2610" spans="1:21" ht="48" x14ac:dyDescent="0.2">
      <c r="A2610">
        <v>2053</v>
      </c>
      <c r="B2610" s="3" t="s">
        <v>2054</v>
      </c>
      <c r="C2610" s="3" t="s">
        <v>6163</v>
      </c>
      <c r="D2610" s="6">
        <v>5000</v>
      </c>
      <c r="E2610" s="6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>
        <f>ROUND(E2610/D2610*100,0)</f>
        <v>101</v>
      </c>
      <c r="P2610" s="8">
        <f>IFERROR(ROUND(E2610/L2610,2),"No donations")</f>
        <v>41.74</v>
      </c>
      <c r="Q2610" s="10" t="s">
        <v>8317</v>
      </c>
      <c r="R2610" t="s">
        <v>8347</v>
      </c>
      <c r="S2610" s="14">
        <f>(((J2610/60)/60)/24)+DATE(1970,1,1)</f>
        <v>42303.617488425924</v>
      </c>
      <c r="T2610" s="14">
        <f>(((I2610/60)/60)/24)+DATE(1970,1,1)</f>
        <v>42333.659155092595</v>
      </c>
      <c r="U2610">
        <f xml:space="preserve"> YEAR(S2610)</f>
        <v>2015</v>
      </c>
    </row>
    <row r="2611" spans="1:21" ht="48" x14ac:dyDescent="0.2">
      <c r="A2611">
        <v>2061</v>
      </c>
      <c r="B2611" s="3" t="s">
        <v>2062</v>
      </c>
      <c r="C2611" s="3" t="s">
        <v>6171</v>
      </c>
      <c r="D2611" s="6">
        <v>5000</v>
      </c>
      <c r="E2611" s="6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>
        <f>ROUND(E2611/D2611*100,0)</f>
        <v>108</v>
      </c>
      <c r="P2611" s="8">
        <f>IFERROR(ROUND(E2611/L2611,2),"No donations")</f>
        <v>154.16999999999999</v>
      </c>
      <c r="Q2611" s="10" t="s">
        <v>8317</v>
      </c>
      <c r="R2611" t="s">
        <v>8347</v>
      </c>
      <c r="S2611" s="14">
        <f>(((J2611/60)/60)/24)+DATE(1970,1,1)</f>
        <v>42705.764513888891</v>
      </c>
      <c r="T2611" s="14">
        <f>(((I2611/60)/60)/24)+DATE(1970,1,1)</f>
        <v>42735.764513888891</v>
      </c>
      <c r="U2611">
        <f xml:space="preserve"> YEAR(S2611)</f>
        <v>2016</v>
      </c>
    </row>
    <row r="2612" spans="1:21" ht="48" x14ac:dyDescent="0.2">
      <c r="A2612">
        <v>2114</v>
      </c>
      <c r="B2612" s="3" t="s">
        <v>2115</v>
      </c>
      <c r="C2612" s="3" t="s">
        <v>6224</v>
      </c>
      <c r="D2612" s="6">
        <v>5000</v>
      </c>
      <c r="E2612" s="6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>
        <f>ROUND(E2612/D2612*100,0)</f>
        <v>105</v>
      </c>
      <c r="P2612" s="8">
        <f>IFERROR(ROUND(E2612/L2612,2),"No donations")</f>
        <v>35.61</v>
      </c>
      <c r="Q2612" s="10" t="s">
        <v>8323</v>
      </c>
      <c r="R2612" t="s">
        <v>8327</v>
      </c>
      <c r="S2612" s="14">
        <f>(((J2612/60)/60)/24)+DATE(1970,1,1)</f>
        <v>40458.815625000003</v>
      </c>
      <c r="T2612" s="14">
        <f>(((I2612/60)/60)/24)+DATE(1970,1,1)</f>
        <v>40521.207638888889</v>
      </c>
      <c r="U2612">
        <f xml:space="preserve"> YEAR(S2612)</f>
        <v>2010</v>
      </c>
    </row>
    <row r="2613" spans="1:21" ht="48" x14ac:dyDescent="0.2">
      <c r="A2613">
        <v>2176</v>
      </c>
      <c r="B2613" s="3" t="s">
        <v>2177</v>
      </c>
      <c r="C2613" s="3" t="s">
        <v>6286</v>
      </c>
      <c r="D2613" s="6">
        <v>5000</v>
      </c>
      <c r="E2613" s="6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>
        <f>ROUND(E2613/D2613*100,0)</f>
        <v>126</v>
      </c>
      <c r="P2613" s="8">
        <f>IFERROR(ROUND(E2613/L2613,2),"No donations")</f>
        <v>88.75</v>
      </c>
      <c r="Q2613" s="10" t="s">
        <v>8323</v>
      </c>
      <c r="R2613" t="s">
        <v>8324</v>
      </c>
      <c r="S2613" s="14">
        <f>(((J2613/60)/60)/24)+DATE(1970,1,1)</f>
        <v>42096.633206018523</v>
      </c>
      <c r="T2613" s="14">
        <f>(((I2613/60)/60)/24)+DATE(1970,1,1)</f>
        <v>42126.633206018523</v>
      </c>
      <c r="U2613">
        <f xml:space="preserve"> YEAR(S2613)</f>
        <v>2015</v>
      </c>
    </row>
    <row r="2614" spans="1:21" ht="32" x14ac:dyDescent="0.2">
      <c r="A2614">
        <v>2180</v>
      </c>
      <c r="B2614" s="3" t="s">
        <v>2181</v>
      </c>
      <c r="C2614" s="3" t="s">
        <v>6290</v>
      </c>
      <c r="D2614" s="6">
        <v>5000</v>
      </c>
      <c r="E2614" s="6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>
        <f>ROUND(E2614/D2614*100,0)</f>
        <v>107</v>
      </c>
      <c r="P2614" s="8">
        <f>IFERROR(ROUND(E2614/L2614,2),"No donations")</f>
        <v>68.709999999999994</v>
      </c>
      <c r="Q2614" s="10" t="s">
        <v>8323</v>
      </c>
      <c r="R2614" t="s">
        <v>8324</v>
      </c>
      <c r="S2614" s="14">
        <f>(((J2614/60)/60)/24)+DATE(1970,1,1)</f>
        <v>42279.669768518521</v>
      </c>
      <c r="T2614" s="14">
        <f>(((I2614/60)/60)/24)+DATE(1970,1,1)</f>
        <v>42321.711435185185</v>
      </c>
      <c r="U2614">
        <f xml:space="preserve"> YEAR(S2614)</f>
        <v>2015</v>
      </c>
    </row>
    <row r="2615" spans="1:21" ht="48" x14ac:dyDescent="0.2">
      <c r="A2615">
        <v>2185</v>
      </c>
      <c r="B2615" s="3" t="s">
        <v>2186</v>
      </c>
      <c r="C2615" s="3" t="s">
        <v>6295</v>
      </c>
      <c r="D2615" s="6">
        <v>5000</v>
      </c>
      <c r="E2615" s="6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>
        <f>ROUND(E2615/D2615*100,0)</f>
        <v>1857</v>
      </c>
      <c r="P2615" s="8">
        <f>IFERROR(ROUND(E2615/L2615,2),"No donations")</f>
        <v>149.03</v>
      </c>
      <c r="Q2615" s="10" t="s">
        <v>8331</v>
      </c>
      <c r="R2615" t="s">
        <v>8349</v>
      </c>
      <c r="S2615" s="14">
        <f>(((J2615/60)/60)/24)+DATE(1970,1,1)</f>
        <v>41319.349988425929</v>
      </c>
      <c r="T2615" s="14">
        <f>(((I2615/60)/60)/24)+DATE(1970,1,1)</f>
        <v>41359.349988425929</v>
      </c>
      <c r="U2615">
        <f xml:space="preserve"> YEAR(S2615)</f>
        <v>2013</v>
      </c>
    </row>
    <row r="2616" spans="1:21" ht="48" x14ac:dyDescent="0.2">
      <c r="A2616">
        <v>2232</v>
      </c>
      <c r="B2616" s="3" t="s">
        <v>2233</v>
      </c>
      <c r="C2616" s="3" t="s">
        <v>6342</v>
      </c>
      <c r="D2616" s="6">
        <v>5000</v>
      </c>
      <c r="E2616" s="6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>
        <f>ROUND(E2616/D2616*100,0)</f>
        <v>496</v>
      </c>
      <c r="P2616" s="8">
        <f>IFERROR(ROUND(E2616/L2616,2),"No donations")</f>
        <v>25.09</v>
      </c>
      <c r="Q2616" s="10" t="s">
        <v>8331</v>
      </c>
      <c r="R2616" t="s">
        <v>8349</v>
      </c>
      <c r="S2616" s="14">
        <f>(((J2616/60)/60)/24)+DATE(1970,1,1)</f>
        <v>41806.794074074074</v>
      </c>
      <c r="T2616" s="14">
        <f>(((I2616/60)/60)/24)+DATE(1970,1,1)</f>
        <v>41839.125</v>
      </c>
      <c r="U2616">
        <f xml:space="preserve"> YEAR(S2616)</f>
        <v>2014</v>
      </c>
    </row>
    <row r="2617" spans="1:21" ht="48" x14ac:dyDescent="0.2">
      <c r="A2617">
        <v>2240</v>
      </c>
      <c r="B2617" s="3" t="s">
        <v>2241</v>
      </c>
      <c r="C2617" s="3" t="s">
        <v>6350</v>
      </c>
      <c r="D2617" s="6">
        <v>5000</v>
      </c>
      <c r="E2617" s="6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>
        <f>ROUND(E2617/D2617*100,0)</f>
        <v>271</v>
      </c>
      <c r="P2617" s="8">
        <f>IFERROR(ROUND(E2617/L2617,2),"No donations")</f>
        <v>140.97999999999999</v>
      </c>
      <c r="Q2617" s="10" t="s">
        <v>8331</v>
      </c>
      <c r="R2617" t="s">
        <v>8349</v>
      </c>
      <c r="S2617" s="14">
        <f>(((J2617/60)/60)/24)+DATE(1970,1,1)</f>
        <v>42452.825740740736</v>
      </c>
      <c r="T2617" s="14">
        <f>(((I2617/60)/60)/24)+DATE(1970,1,1)</f>
        <v>42482.825740740736</v>
      </c>
      <c r="U2617">
        <f xml:space="preserve"> YEAR(S2617)</f>
        <v>2016</v>
      </c>
    </row>
    <row r="2618" spans="1:21" ht="48" x14ac:dyDescent="0.2">
      <c r="A2618">
        <v>2244</v>
      </c>
      <c r="B2618" s="3" t="s">
        <v>2245</v>
      </c>
      <c r="C2618" s="3" t="s">
        <v>6354</v>
      </c>
      <c r="D2618" s="6">
        <v>5000</v>
      </c>
      <c r="E2618" s="6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>
        <f>ROUND(E2618/D2618*100,0)</f>
        <v>377</v>
      </c>
      <c r="P2618" s="8">
        <f>IFERROR(ROUND(E2618/L2618,2),"No donations")</f>
        <v>65</v>
      </c>
      <c r="Q2618" s="10" t="s">
        <v>8331</v>
      </c>
      <c r="R2618" t="s">
        <v>8349</v>
      </c>
      <c r="S2618" s="14">
        <f>(((J2618/60)/60)/24)+DATE(1970,1,1)</f>
        <v>42647.818819444445</v>
      </c>
      <c r="T2618" s="14">
        <f>(((I2618/60)/60)/24)+DATE(1970,1,1)</f>
        <v>42659.854166666672</v>
      </c>
      <c r="U2618">
        <f xml:space="preserve"> YEAR(S2618)</f>
        <v>2016</v>
      </c>
    </row>
    <row r="2619" spans="1:21" ht="48" x14ac:dyDescent="0.2">
      <c r="A2619">
        <v>2294</v>
      </c>
      <c r="B2619" s="3" t="s">
        <v>2295</v>
      </c>
      <c r="C2619" s="3" t="s">
        <v>6404</v>
      </c>
      <c r="D2619" s="6">
        <v>5000</v>
      </c>
      <c r="E2619" s="6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>
        <f>ROUND(E2619/D2619*100,0)</f>
        <v>146</v>
      </c>
      <c r="P2619" s="8">
        <f>IFERROR(ROUND(E2619/L2619,2),"No donations")</f>
        <v>65.209999999999994</v>
      </c>
      <c r="Q2619" s="10" t="s">
        <v>8323</v>
      </c>
      <c r="R2619" t="s">
        <v>8324</v>
      </c>
      <c r="S2619" s="14">
        <f>(((J2619/60)/60)/24)+DATE(1970,1,1)</f>
        <v>41264.72314814815</v>
      </c>
      <c r="T2619" s="14">
        <f>(((I2619/60)/60)/24)+DATE(1970,1,1)</f>
        <v>41294.72314814815</v>
      </c>
      <c r="U2619">
        <f xml:space="preserve"> YEAR(S2619)</f>
        <v>2012</v>
      </c>
    </row>
    <row r="2620" spans="1:21" ht="32" x14ac:dyDescent="0.2">
      <c r="A2620">
        <v>2301</v>
      </c>
      <c r="B2620" s="3" t="s">
        <v>2302</v>
      </c>
      <c r="C2620" s="3" t="s">
        <v>6411</v>
      </c>
      <c r="D2620" s="6">
        <v>5000</v>
      </c>
      <c r="E2620" s="6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>
        <f>ROUND(E2620/D2620*100,0)</f>
        <v>134</v>
      </c>
      <c r="P2620" s="8">
        <f>IFERROR(ROUND(E2620/L2620,2),"No donations")</f>
        <v>31.66</v>
      </c>
      <c r="Q2620" s="10" t="s">
        <v>8323</v>
      </c>
      <c r="R2620" t="s">
        <v>8327</v>
      </c>
      <c r="S2620" s="14">
        <f>(((J2620/60)/60)/24)+DATE(1970,1,1)</f>
        <v>41416.146944444445</v>
      </c>
      <c r="T2620" s="14">
        <f>(((I2620/60)/60)/24)+DATE(1970,1,1)</f>
        <v>41446.146944444445</v>
      </c>
      <c r="U2620">
        <f xml:space="preserve"> YEAR(S2620)</f>
        <v>2013</v>
      </c>
    </row>
    <row r="2621" spans="1:21" ht="32" x14ac:dyDescent="0.2">
      <c r="A2621">
        <v>2313</v>
      </c>
      <c r="B2621" s="3" t="s">
        <v>2314</v>
      </c>
      <c r="C2621" s="3" t="s">
        <v>6423</v>
      </c>
      <c r="D2621" s="6">
        <v>5000</v>
      </c>
      <c r="E2621" s="6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>
        <f>ROUND(E2621/D2621*100,0)</f>
        <v>176</v>
      </c>
      <c r="P2621" s="8">
        <f>IFERROR(ROUND(E2621/L2621,2),"No donations")</f>
        <v>56</v>
      </c>
      <c r="Q2621" s="10" t="s">
        <v>8323</v>
      </c>
      <c r="R2621" t="s">
        <v>8327</v>
      </c>
      <c r="S2621" s="14">
        <f>(((J2621/60)/60)/24)+DATE(1970,1,1)</f>
        <v>41002.958634259259</v>
      </c>
      <c r="T2621" s="14">
        <f>(((I2621/60)/60)/24)+DATE(1970,1,1)</f>
        <v>41032.958634259259</v>
      </c>
      <c r="U2621">
        <f xml:space="preserve"> YEAR(S2621)</f>
        <v>2012</v>
      </c>
    </row>
    <row r="2622" spans="1:21" ht="64" x14ac:dyDescent="0.2">
      <c r="A2622">
        <v>2318</v>
      </c>
      <c r="B2622" s="3" t="s">
        <v>2319</v>
      </c>
      <c r="C2622" s="3" t="s">
        <v>6428</v>
      </c>
      <c r="D2622" s="6">
        <v>5000</v>
      </c>
      <c r="E2622" s="6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>
        <f>ROUND(E2622/D2622*100,0)</f>
        <v>121</v>
      </c>
      <c r="P2622" s="8">
        <f>IFERROR(ROUND(E2622/L2622,2),"No donations")</f>
        <v>37.130000000000003</v>
      </c>
      <c r="Q2622" s="10" t="s">
        <v>8323</v>
      </c>
      <c r="R2622" t="s">
        <v>8327</v>
      </c>
      <c r="S2622" s="14">
        <f>(((J2622/60)/60)/24)+DATE(1970,1,1)</f>
        <v>40050.643680555557</v>
      </c>
      <c r="T2622" s="14">
        <f>(((I2622/60)/60)/24)+DATE(1970,1,1)</f>
        <v>40082.165972222225</v>
      </c>
      <c r="U2622">
        <f xml:space="preserve"> YEAR(S2622)</f>
        <v>2009</v>
      </c>
    </row>
    <row r="2623" spans="1:21" ht="48" x14ac:dyDescent="0.2">
      <c r="A2623">
        <v>2320</v>
      </c>
      <c r="B2623" s="3" t="s">
        <v>2321</v>
      </c>
      <c r="C2623" s="3" t="s">
        <v>6430</v>
      </c>
      <c r="D2623" s="6">
        <v>5000</v>
      </c>
      <c r="E2623" s="6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>
        <f>ROUND(E2623/D2623*100,0)</f>
        <v>109</v>
      </c>
      <c r="P2623" s="8">
        <f>IFERROR(ROUND(E2623/L2623,2),"No donations")</f>
        <v>61.04</v>
      </c>
      <c r="Q2623" s="10" t="s">
        <v>8323</v>
      </c>
      <c r="R2623" t="s">
        <v>8327</v>
      </c>
      <c r="S2623" s="14">
        <f>(((J2623/60)/60)/24)+DATE(1970,1,1)</f>
        <v>41696.817129629628</v>
      </c>
      <c r="T2623" s="14">
        <f>(((I2623/60)/60)/24)+DATE(1970,1,1)</f>
        <v>41731.775462962964</v>
      </c>
      <c r="U2623">
        <f xml:space="preserve"> YEAR(S2623)</f>
        <v>2014</v>
      </c>
    </row>
    <row r="2624" spans="1:21" ht="64" x14ac:dyDescent="0.2">
      <c r="A2624">
        <v>2445</v>
      </c>
      <c r="B2624" s="3" t="s">
        <v>2446</v>
      </c>
      <c r="C2624" s="3" t="s">
        <v>6555</v>
      </c>
      <c r="D2624" s="6">
        <v>5000</v>
      </c>
      <c r="E2624" s="6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>
        <f>ROUND(E2624/D2624*100,0)</f>
        <v>173</v>
      </c>
      <c r="P2624" s="8">
        <f>IFERROR(ROUND(E2624/L2624,2),"No donations")</f>
        <v>75.13</v>
      </c>
      <c r="Q2624" s="10" t="s">
        <v>8334</v>
      </c>
      <c r="R2624" t="s">
        <v>8350</v>
      </c>
      <c r="S2624" s="14">
        <f>(((J2624/60)/60)/24)+DATE(1970,1,1)</f>
        <v>42243.190057870372</v>
      </c>
      <c r="T2624" s="14">
        <f>(((I2624/60)/60)/24)+DATE(1970,1,1)</f>
        <v>42273.190057870372</v>
      </c>
      <c r="U2624">
        <f xml:space="preserve"> YEAR(S2624)</f>
        <v>2015</v>
      </c>
    </row>
    <row r="2625" spans="1:21" ht="48" x14ac:dyDescent="0.2">
      <c r="A2625">
        <v>2446</v>
      </c>
      <c r="B2625" s="3" t="s">
        <v>2447</v>
      </c>
      <c r="C2625" s="3" t="s">
        <v>6556</v>
      </c>
      <c r="D2625" s="6">
        <v>5000</v>
      </c>
      <c r="E2625" s="6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>
        <f>ROUND(E2625/D2625*100,0)</f>
        <v>168</v>
      </c>
      <c r="P2625" s="8">
        <f>IFERROR(ROUND(E2625/L2625,2),"No donations")</f>
        <v>75.67</v>
      </c>
      <c r="Q2625" s="10" t="s">
        <v>8334</v>
      </c>
      <c r="R2625" t="s">
        <v>8350</v>
      </c>
      <c r="S2625" s="14">
        <f>(((J2625/60)/60)/24)+DATE(1970,1,1)</f>
        <v>42670.602673611109</v>
      </c>
      <c r="T2625" s="14">
        <f>(((I2625/60)/60)/24)+DATE(1970,1,1)</f>
        <v>42700.64434027778</v>
      </c>
      <c r="U2625">
        <f xml:space="preserve"> YEAR(S2625)</f>
        <v>2016</v>
      </c>
    </row>
    <row r="2626" spans="1:21" ht="48" x14ac:dyDescent="0.2">
      <c r="A2626">
        <v>2458</v>
      </c>
      <c r="B2626" s="3" t="s">
        <v>2459</v>
      </c>
      <c r="C2626" s="3" t="s">
        <v>6568</v>
      </c>
      <c r="D2626" s="6">
        <v>5000</v>
      </c>
      <c r="E2626" s="6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>
        <f>ROUND(E2626/D2626*100,0)</f>
        <v>110</v>
      </c>
      <c r="P2626" s="8">
        <f>IFERROR(ROUND(E2626/L2626,2),"No donations")</f>
        <v>68.86</v>
      </c>
      <c r="Q2626" s="10" t="s">
        <v>8334</v>
      </c>
      <c r="R2626" t="s">
        <v>8350</v>
      </c>
      <c r="S2626" s="14">
        <f>(((J2626/60)/60)/24)+DATE(1970,1,1)</f>
        <v>42495.871736111112</v>
      </c>
      <c r="T2626" s="14">
        <f>(((I2626/60)/60)/24)+DATE(1970,1,1)</f>
        <v>42530.791666666672</v>
      </c>
      <c r="U2626">
        <f xml:space="preserve"> YEAR(S2626)</f>
        <v>2016</v>
      </c>
    </row>
    <row r="2627" spans="1:21" ht="48" x14ac:dyDescent="0.2">
      <c r="A2627">
        <v>2474</v>
      </c>
      <c r="B2627" s="3" t="s">
        <v>2475</v>
      </c>
      <c r="C2627" s="3" t="s">
        <v>6584</v>
      </c>
      <c r="D2627" s="6">
        <v>5000</v>
      </c>
      <c r="E2627" s="6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>
        <f>ROUND(E2627/D2627*100,0)</f>
        <v>100</v>
      </c>
      <c r="P2627" s="8">
        <f>IFERROR(ROUND(E2627/L2627,2),"No donations")</f>
        <v>131.58000000000001</v>
      </c>
      <c r="Q2627" s="10" t="s">
        <v>8323</v>
      </c>
      <c r="R2627" t="s">
        <v>8327</v>
      </c>
      <c r="S2627" s="14">
        <f>(((J2627/60)/60)/24)+DATE(1970,1,1)</f>
        <v>40417.011296296296</v>
      </c>
      <c r="T2627" s="14">
        <f>(((I2627/60)/60)/24)+DATE(1970,1,1)</f>
        <v>40462.011296296296</v>
      </c>
      <c r="U2627">
        <f xml:space="preserve"> YEAR(S2627)</f>
        <v>2010</v>
      </c>
    </row>
    <row r="2628" spans="1:21" ht="48" x14ac:dyDescent="0.2">
      <c r="A2628">
        <v>2522</v>
      </c>
      <c r="B2628" s="3" t="s">
        <v>2522</v>
      </c>
      <c r="C2628" s="3" t="s">
        <v>6632</v>
      </c>
      <c r="D2628" s="6">
        <v>5000</v>
      </c>
      <c r="E2628" s="6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>
        <f>ROUND(E2628/D2628*100,0)</f>
        <v>100</v>
      </c>
      <c r="P2628" s="8">
        <f>IFERROR(ROUND(E2628/L2628,2),"No donations")</f>
        <v>185.19</v>
      </c>
      <c r="Q2628" s="10" t="s">
        <v>8323</v>
      </c>
      <c r="R2628" t="s">
        <v>8352</v>
      </c>
      <c r="S2628" s="14">
        <f>(((J2628/60)/60)/24)+DATE(1970,1,1)</f>
        <v>42460.573611111111</v>
      </c>
      <c r="T2628" s="14">
        <f>(((I2628/60)/60)/24)+DATE(1970,1,1)</f>
        <v>42482.619444444441</v>
      </c>
      <c r="U2628">
        <f xml:space="preserve"> YEAR(S2628)</f>
        <v>2016</v>
      </c>
    </row>
    <row r="2629" spans="1:21" ht="48" x14ac:dyDescent="0.2">
      <c r="A2629">
        <v>2544</v>
      </c>
      <c r="B2629" s="3" t="s">
        <v>2544</v>
      </c>
      <c r="C2629" s="3" t="s">
        <v>6654</v>
      </c>
      <c r="D2629" s="6">
        <v>5000</v>
      </c>
      <c r="E2629" s="6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>
        <f>ROUND(E2629/D2629*100,0)</f>
        <v>101</v>
      </c>
      <c r="P2629" s="8">
        <f>IFERROR(ROUND(E2629/L2629,2),"No donations")</f>
        <v>88.44</v>
      </c>
      <c r="Q2629" s="10" t="s">
        <v>8323</v>
      </c>
      <c r="R2629" t="s">
        <v>8352</v>
      </c>
      <c r="S2629" s="14">
        <f>(((J2629/60)/60)/24)+DATE(1970,1,1)</f>
        <v>41068.520474537036</v>
      </c>
      <c r="T2629" s="14">
        <f>(((I2629/60)/60)/24)+DATE(1970,1,1)</f>
        <v>41098.520474537036</v>
      </c>
      <c r="U2629">
        <f xml:space="preserve"> YEAR(S2629)</f>
        <v>2012</v>
      </c>
    </row>
    <row r="2630" spans="1:21" ht="32" x14ac:dyDescent="0.2">
      <c r="A2630">
        <v>2629</v>
      </c>
      <c r="B2630" s="3" t="s">
        <v>2629</v>
      </c>
      <c r="C2630" s="3" t="s">
        <v>6739</v>
      </c>
      <c r="D2630" s="6">
        <v>5000</v>
      </c>
      <c r="E2630" s="6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>ROUND(E2630/D2630*100,0)</f>
        <v>128</v>
      </c>
      <c r="P2630" s="8">
        <f>IFERROR(ROUND(E2630/L2630,2),"No donations")</f>
        <v>63.87</v>
      </c>
      <c r="Q2630" s="10" t="s">
        <v>8317</v>
      </c>
      <c r="R2630" t="s">
        <v>8353</v>
      </c>
      <c r="S2630" s="14">
        <f>(((J2630/60)/60)/24)+DATE(1970,1,1)</f>
        <v>42108.538449074069</v>
      </c>
      <c r="T2630" s="14">
        <f>(((I2630/60)/60)/24)+DATE(1970,1,1)</f>
        <v>42138.538449074069</v>
      </c>
      <c r="U2630">
        <f xml:space="preserve"> YEAR(S2630)</f>
        <v>2015</v>
      </c>
    </row>
    <row r="2631" spans="1:21" ht="48" x14ac:dyDescent="0.2">
      <c r="A2631">
        <v>2633</v>
      </c>
      <c r="B2631" s="3" t="s">
        <v>2633</v>
      </c>
      <c r="C2631" s="3" t="s">
        <v>6743</v>
      </c>
      <c r="D2631" s="6">
        <v>5000</v>
      </c>
      <c r="E2631" s="6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>
        <f>ROUND(E2631/D2631*100,0)</f>
        <v>355</v>
      </c>
      <c r="P2631" s="8">
        <f>IFERROR(ROUND(E2631/L2631,2),"No donations")</f>
        <v>89.1</v>
      </c>
      <c r="Q2631" s="10" t="s">
        <v>8317</v>
      </c>
      <c r="R2631" t="s">
        <v>8353</v>
      </c>
      <c r="S2631" s="14">
        <f>(((J2631/60)/60)/24)+DATE(1970,1,1)</f>
        <v>41667.823287037041</v>
      </c>
      <c r="T2631" s="14">
        <f>(((I2631/60)/60)/24)+DATE(1970,1,1)</f>
        <v>41697.958333333336</v>
      </c>
      <c r="U2631">
        <f xml:space="preserve"> YEAR(S2631)</f>
        <v>2014</v>
      </c>
    </row>
    <row r="2632" spans="1:21" ht="48" x14ac:dyDescent="0.2">
      <c r="A2632">
        <v>2661</v>
      </c>
      <c r="B2632" s="3" t="s">
        <v>2661</v>
      </c>
      <c r="C2632" s="3" t="s">
        <v>6771</v>
      </c>
      <c r="D2632" s="6">
        <v>5000</v>
      </c>
      <c r="E2632" s="6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>
        <f>ROUND(E2632/D2632*100,0)</f>
        <v>103</v>
      </c>
      <c r="P2632" s="8">
        <f>IFERROR(ROUND(E2632/L2632,2),"No donations")</f>
        <v>85.75</v>
      </c>
      <c r="Q2632" s="10" t="s">
        <v>8317</v>
      </c>
      <c r="R2632" t="s">
        <v>8354</v>
      </c>
      <c r="S2632" s="14">
        <f>(((J2632/60)/60)/24)+DATE(1970,1,1)</f>
        <v>41542.958449074074</v>
      </c>
      <c r="T2632" s="14">
        <f>(((I2632/60)/60)/24)+DATE(1970,1,1)</f>
        <v>41572.958449074074</v>
      </c>
      <c r="U2632">
        <f xml:space="preserve"> YEAR(S2632)</f>
        <v>2013</v>
      </c>
    </row>
    <row r="2633" spans="1:21" ht="48" x14ac:dyDescent="0.2">
      <c r="A2633">
        <v>2722</v>
      </c>
      <c r="B2633" s="3" t="s">
        <v>2722</v>
      </c>
      <c r="C2633" s="3" t="s">
        <v>6832</v>
      </c>
      <c r="D2633" s="6">
        <v>5000</v>
      </c>
      <c r="E2633" s="6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>
        <f>ROUND(E2633/D2633*100,0)</f>
        <v>253</v>
      </c>
      <c r="P2633" s="8">
        <f>IFERROR(ROUND(E2633/L2633,2),"No donations")</f>
        <v>68.25</v>
      </c>
      <c r="Q2633" s="10" t="s">
        <v>8317</v>
      </c>
      <c r="R2633" t="s">
        <v>8347</v>
      </c>
      <c r="S2633" s="14">
        <f>(((J2633/60)/60)/24)+DATE(1970,1,1)</f>
        <v>42704.857094907406</v>
      </c>
      <c r="T2633" s="14">
        <f>(((I2633/60)/60)/24)+DATE(1970,1,1)</f>
        <v>42764.857094907406</v>
      </c>
      <c r="U2633">
        <f xml:space="preserve"> YEAR(S2633)</f>
        <v>2016</v>
      </c>
    </row>
    <row r="2634" spans="1:21" ht="48" x14ac:dyDescent="0.2">
      <c r="A2634">
        <v>2738</v>
      </c>
      <c r="B2634" s="3" t="s">
        <v>2738</v>
      </c>
      <c r="C2634" s="3" t="s">
        <v>6848</v>
      </c>
      <c r="D2634" s="6">
        <v>5000</v>
      </c>
      <c r="E2634" s="6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>
        <f>ROUND(E2634/D2634*100,0)</f>
        <v>148</v>
      </c>
      <c r="P2634" s="8">
        <f>IFERROR(ROUND(E2634/L2634,2),"No donations")</f>
        <v>493.13</v>
      </c>
      <c r="Q2634" s="10" t="s">
        <v>8317</v>
      </c>
      <c r="R2634" t="s">
        <v>8347</v>
      </c>
      <c r="S2634" s="14">
        <f>(((J2634/60)/60)/24)+DATE(1970,1,1)</f>
        <v>42620.143564814818</v>
      </c>
      <c r="T2634" s="14">
        <f>(((I2634/60)/60)/24)+DATE(1970,1,1)</f>
        <v>42680.143564814818</v>
      </c>
      <c r="U2634">
        <f xml:space="preserve"> YEAR(S2634)</f>
        <v>2016</v>
      </c>
    </row>
    <row r="2635" spans="1:21" ht="48" x14ac:dyDescent="0.2">
      <c r="A2635">
        <v>2785</v>
      </c>
      <c r="B2635" s="3" t="s">
        <v>2785</v>
      </c>
      <c r="C2635" s="3" t="s">
        <v>6895</v>
      </c>
      <c r="D2635" s="6">
        <v>5000</v>
      </c>
      <c r="E2635" s="6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>
        <f>ROUND(E2635/D2635*100,0)</f>
        <v>105</v>
      </c>
      <c r="P2635" s="8">
        <f>IFERROR(ROUND(E2635/L2635,2),"No donations")</f>
        <v>36.86</v>
      </c>
      <c r="Q2635" s="10" t="s">
        <v>8315</v>
      </c>
      <c r="R2635" t="s">
        <v>8316</v>
      </c>
      <c r="S2635" s="14">
        <f>(((J2635/60)/60)/24)+DATE(1970,1,1)</f>
        <v>42558.189432870371</v>
      </c>
      <c r="T2635" s="14">
        <f>(((I2635/60)/60)/24)+DATE(1970,1,1)</f>
        <v>42587.875</v>
      </c>
      <c r="U2635">
        <f xml:space="preserve"> YEAR(S2635)</f>
        <v>2016</v>
      </c>
    </row>
    <row r="2636" spans="1:21" ht="48" x14ac:dyDescent="0.2">
      <c r="A2636">
        <v>2798</v>
      </c>
      <c r="B2636" s="3" t="s">
        <v>2798</v>
      </c>
      <c r="C2636" s="3" t="s">
        <v>6908</v>
      </c>
      <c r="D2636" s="6">
        <v>5000</v>
      </c>
      <c r="E2636" s="6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>
        <f>ROUND(E2636/D2636*100,0)</f>
        <v>101</v>
      </c>
      <c r="P2636" s="8">
        <f>IFERROR(ROUND(E2636/L2636,2),"No donations")</f>
        <v>36.47</v>
      </c>
      <c r="Q2636" s="10" t="s">
        <v>8315</v>
      </c>
      <c r="R2636" t="s">
        <v>8316</v>
      </c>
      <c r="S2636" s="14">
        <f>(((J2636/60)/60)/24)+DATE(1970,1,1)</f>
        <v>42201.675011574072</v>
      </c>
      <c r="T2636" s="14">
        <f>(((I2636/60)/60)/24)+DATE(1970,1,1)</f>
        <v>42216.666666666672</v>
      </c>
      <c r="U2636">
        <f xml:space="preserve"> YEAR(S2636)</f>
        <v>2015</v>
      </c>
    </row>
    <row r="2637" spans="1:21" ht="48" x14ac:dyDescent="0.2">
      <c r="A2637">
        <v>2799</v>
      </c>
      <c r="B2637" s="3" t="s">
        <v>2799</v>
      </c>
      <c r="C2637" s="3" t="s">
        <v>6909</v>
      </c>
      <c r="D2637" s="6">
        <v>5000</v>
      </c>
      <c r="E2637" s="6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>
        <f>ROUND(E2637/D2637*100,0)</f>
        <v>117</v>
      </c>
      <c r="P2637" s="8">
        <f>IFERROR(ROUND(E2637/L2637,2),"No donations")</f>
        <v>44.86</v>
      </c>
      <c r="Q2637" s="10" t="s">
        <v>8315</v>
      </c>
      <c r="R2637" t="s">
        <v>8316</v>
      </c>
      <c r="S2637" s="14">
        <f>(((J2637/60)/60)/24)+DATE(1970,1,1)</f>
        <v>42507.264699074076</v>
      </c>
      <c r="T2637" s="14">
        <f>(((I2637/60)/60)/24)+DATE(1970,1,1)</f>
        <v>42538.666666666672</v>
      </c>
      <c r="U2637">
        <f xml:space="preserve"> YEAR(S2637)</f>
        <v>2016</v>
      </c>
    </row>
    <row r="2638" spans="1:21" ht="16" x14ac:dyDescent="0.2">
      <c r="A2638">
        <v>2807</v>
      </c>
      <c r="B2638" s="3" t="s">
        <v>2807</v>
      </c>
      <c r="C2638" s="3" t="s">
        <v>6917</v>
      </c>
      <c r="D2638" s="6">
        <v>5000</v>
      </c>
      <c r="E2638" s="6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>
        <f>ROUND(E2638/D2638*100,0)</f>
        <v>126</v>
      </c>
      <c r="P2638" s="8">
        <f>IFERROR(ROUND(E2638/L2638,2),"No donations")</f>
        <v>67.739999999999995</v>
      </c>
      <c r="Q2638" s="10" t="s">
        <v>8315</v>
      </c>
      <c r="R2638" t="s">
        <v>8316</v>
      </c>
      <c r="S2638" s="14">
        <f>(((J2638/60)/60)/24)+DATE(1970,1,1)</f>
        <v>42154.873124999998</v>
      </c>
      <c r="T2638" s="14">
        <f>(((I2638/60)/60)/24)+DATE(1970,1,1)</f>
        <v>42184.873124999998</v>
      </c>
      <c r="U2638">
        <f xml:space="preserve"> YEAR(S2638)</f>
        <v>2015</v>
      </c>
    </row>
    <row r="2639" spans="1:21" ht="48" x14ac:dyDescent="0.2">
      <c r="A2639">
        <v>2812</v>
      </c>
      <c r="B2639" s="3" t="s">
        <v>2812</v>
      </c>
      <c r="C2639" s="3" t="s">
        <v>6922</v>
      </c>
      <c r="D2639" s="6">
        <v>5000</v>
      </c>
      <c r="E2639" s="6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>
        <f>ROUND(E2639/D2639*100,0)</f>
        <v>113</v>
      </c>
      <c r="P2639" s="8">
        <f>IFERROR(ROUND(E2639/L2639,2),"No donations")</f>
        <v>68.25</v>
      </c>
      <c r="Q2639" s="10" t="s">
        <v>8315</v>
      </c>
      <c r="R2639" t="s">
        <v>8316</v>
      </c>
      <c r="S2639" s="14">
        <f>(((J2639/60)/60)/24)+DATE(1970,1,1)</f>
        <v>42054.74418981481</v>
      </c>
      <c r="T2639" s="14">
        <f>(((I2639/60)/60)/24)+DATE(1970,1,1)</f>
        <v>42100.166666666672</v>
      </c>
      <c r="U2639">
        <f xml:space="preserve"> YEAR(S2639)</f>
        <v>2015</v>
      </c>
    </row>
    <row r="2640" spans="1:21" ht="48" x14ac:dyDescent="0.2">
      <c r="A2640">
        <v>2819</v>
      </c>
      <c r="B2640" s="3" t="s">
        <v>2819</v>
      </c>
      <c r="C2640" s="3" t="s">
        <v>6929</v>
      </c>
      <c r="D2640" s="6">
        <v>5000</v>
      </c>
      <c r="E2640" s="6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>
        <f>ROUND(E2640/D2640*100,0)</f>
        <v>105</v>
      </c>
      <c r="P2640" s="8">
        <f>IFERROR(ROUND(E2640/L2640,2),"No donations")</f>
        <v>50.38</v>
      </c>
      <c r="Q2640" s="10" t="s">
        <v>8315</v>
      </c>
      <c r="R2640" t="s">
        <v>8316</v>
      </c>
      <c r="S2640" s="14">
        <f>(((J2640/60)/60)/24)+DATE(1970,1,1)</f>
        <v>42139.525567129633</v>
      </c>
      <c r="T2640" s="14">
        <f>(((I2640/60)/60)/24)+DATE(1970,1,1)</f>
        <v>42169.525567129633</v>
      </c>
      <c r="U2640">
        <f xml:space="preserve"> YEAR(S2640)</f>
        <v>2015</v>
      </c>
    </row>
    <row r="2641" spans="1:21" ht="48" x14ac:dyDescent="0.2">
      <c r="A2641">
        <v>2961</v>
      </c>
      <c r="B2641" s="3" t="s">
        <v>2961</v>
      </c>
      <c r="C2641" s="3" t="s">
        <v>7071</v>
      </c>
      <c r="D2641" s="6">
        <v>5000</v>
      </c>
      <c r="E2641" s="6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>
        <f>ROUND(E2641/D2641*100,0)</f>
        <v>110</v>
      </c>
      <c r="P2641" s="8">
        <f>IFERROR(ROUND(E2641/L2641,2),"No donations")</f>
        <v>50.75</v>
      </c>
      <c r="Q2641" s="10" t="s">
        <v>8315</v>
      </c>
      <c r="R2641" t="s">
        <v>8316</v>
      </c>
      <c r="S2641" s="14">
        <f>(((J2641/60)/60)/24)+DATE(1970,1,1)</f>
        <v>42061.212488425925</v>
      </c>
      <c r="T2641" s="14">
        <f>(((I2641/60)/60)/24)+DATE(1970,1,1)</f>
        <v>42089.166666666672</v>
      </c>
      <c r="U2641">
        <f xml:space="preserve"> YEAR(S2641)</f>
        <v>2015</v>
      </c>
    </row>
    <row r="2642" spans="1:21" ht="48" x14ac:dyDescent="0.2">
      <c r="A2642">
        <v>2964</v>
      </c>
      <c r="B2642" s="3" t="s">
        <v>2964</v>
      </c>
      <c r="C2642" s="3" t="s">
        <v>7074</v>
      </c>
      <c r="D2642" s="6">
        <v>5000</v>
      </c>
      <c r="E2642" s="6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>
        <f>ROUND(E2642/D2642*100,0)</f>
        <v>101</v>
      </c>
      <c r="P2642" s="8">
        <f>IFERROR(ROUND(E2642/L2642,2),"No donations")</f>
        <v>25.69</v>
      </c>
      <c r="Q2642" s="10" t="s">
        <v>8315</v>
      </c>
      <c r="R2642" t="s">
        <v>8316</v>
      </c>
      <c r="S2642" s="14">
        <f>(((J2642/60)/60)/24)+DATE(1970,1,1)</f>
        <v>41827.909942129627</v>
      </c>
      <c r="T2642" s="14">
        <f>(((I2642/60)/60)/24)+DATE(1970,1,1)</f>
        <v>41857.897222222222</v>
      </c>
      <c r="U2642">
        <f xml:space="preserve"> YEAR(S2642)</f>
        <v>2014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8">
        <f>IFERROR(ROUND(E2643/L2643,2),"No donations")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 xml:space="preserve"> 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8" t="str">
        <f>IFERROR(ROUND(E2644/L2644,2),"No donations")</f>
        <v>No donations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 xml:space="preserve"> 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8">
        <f>IFERROR(ROUND(E2645/L2645,2),"No donations")</f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 xml:space="preserve"> 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8">
        <f>IFERROR(ROUND(E2646/L2646,2),"No donations")</f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 xml:space="preserve"> 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8">
        <f>IFERROR(ROUND(E2647/L2647,2),"No donations")</f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 xml:space="preserve"> 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8">
        <f>IFERROR(ROUND(E2648/L2648,2),"No donations")</f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 xml:space="preserve"> 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8">
        <f>IFERROR(ROUND(E2649/L2649,2),"No donations")</f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 xml:space="preserve"> 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8">
        <f>IFERROR(ROUND(E2650/L2650,2),"No donations")</f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 xml:space="preserve"> 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8">
        <f>IFERROR(ROUND(E2651/L2651,2),"No donations")</f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 xml:space="preserve"> 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8">
        <f>IFERROR(ROUND(E2652/L2652,2),"No donations")</f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 xml:space="preserve"> 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8">
        <f>IFERROR(ROUND(E2653/L2653,2),"No donations")</f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 xml:space="preserve"> 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8">
        <f>IFERROR(ROUND(E2654/L2654,2),"No donations")</f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 xml:space="preserve"> 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8">
        <f>IFERROR(ROUND(E2655/L2655,2),"No donations")</f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 xml:space="preserve"> 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8">
        <f>IFERROR(ROUND(E2656/L2656,2),"No donations")</f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 xml:space="preserve"> 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8">
        <f>IFERROR(ROUND(E2657/L2657,2),"No donations")</f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 xml:space="preserve"> 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8">
        <f>IFERROR(ROUND(E2658/L2658,2),"No donations")</f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 xml:space="preserve"> 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8">
        <f>IFERROR(ROUND(E2659/L2659,2),"No donations")</f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 xml:space="preserve"> 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8">
        <f>IFERROR(ROUND(E2660/L2660,2),"No donations")</f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 xml:space="preserve"> 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8">
        <f>IFERROR(ROUND(E2661/L2661,2),"No donations")</f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 xml:space="preserve"> 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8">
        <f>IFERROR(ROUND(E2662/L2662,2),"No donations")</f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 xml:space="preserve"> YEAR(S2662)</f>
        <v>2015</v>
      </c>
    </row>
    <row r="2663" spans="1:21" ht="48" x14ac:dyDescent="0.2">
      <c r="A2663">
        <v>2967</v>
      </c>
      <c r="B2663" s="3" t="s">
        <v>2967</v>
      </c>
      <c r="C2663" s="3" t="s">
        <v>7077</v>
      </c>
      <c r="D2663" s="6">
        <v>5000</v>
      </c>
      <c r="E2663" s="6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>
        <f>ROUND(E2663/D2663*100,0)</f>
        <v>114</v>
      </c>
      <c r="P2663" s="8">
        <f>IFERROR(ROUND(E2663/L2663,2),"No donations")</f>
        <v>80.23</v>
      </c>
      <c r="Q2663" s="10" t="s">
        <v>8315</v>
      </c>
      <c r="R2663" t="s">
        <v>8316</v>
      </c>
      <c r="S2663" s="14">
        <f>(((J2663/60)/60)/24)+DATE(1970,1,1)</f>
        <v>42042.197824074072</v>
      </c>
      <c r="T2663" s="14">
        <f>(((I2663/60)/60)/24)+DATE(1970,1,1)</f>
        <v>42072.156157407408</v>
      </c>
      <c r="U2663">
        <f xml:space="preserve"> YEAR(S2663)</f>
        <v>2015</v>
      </c>
    </row>
    <row r="2664" spans="1:21" ht="48" x14ac:dyDescent="0.2">
      <c r="A2664">
        <v>2973</v>
      </c>
      <c r="B2664" s="3" t="s">
        <v>2973</v>
      </c>
      <c r="C2664" s="3" t="s">
        <v>7083</v>
      </c>
      <c r="D2664" s="6">
        <v>5000</v>
      </c>
      <c r="E2664" s="6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>
        <f>ROUND(E2664/D2664*100,0)</f>
        <v>175</v>
      </c>
      <c r="P2664" s="8">
        <f>IFERROR(ROUND(E2664/L2664,2),"No donations")</f>
        <v>264.85000000000002</v>
      </c>
      <c r="Q2664" s="10" t="s">
        <v>8315</v>
      </c>
      <c r="R2664" t="s">
        <v>8316</v>
      </c>
      <c r="S2664" s="14">
        <f>(((J2664/60)/60)/24)+DATE(1970,1,1)</f>
        <v>42341.818379629629</v>
      </c>
      <c r="T2664" s="14">
        <f>(((I2664/60)/60)/24)+DATE(1970,1,1)</f>
        <v>42370.166666666672</v>
      </c>
      <c r="U2664">
        <f xml:space="preserve"> YEAR(S2664)</f>
        <v>2015</v>
      </c>
    </row>
    <row r="2665" spans="1:21" ht="48" x14ac:dyDescent="0.2">
      <c r="A2665">
        <v>2974</v>
      </c>
      <c r="B2665" s="3" t="s">
        <v>2974</v>
      </c>
      <c r="C2665" s="3" t="s">
        <v>7084</v>
      </c>
      <c r="D2665" s="6">
        <v>5000</v>
      </c>
      <c r="E2665" s="6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>
        <f>ROUND(E2665/D2665*100,0)</f>
        <v>102</v>
      </c>
      <c r="P2665" s="8">
        <f>IFERROR(ROUND(E2665/L2665,2),"No donations")</f>
        <v>58.62</v>
      </c>
      <c r="Q2665" s="10" t="s">
        <v>8315</v>
      </c>
      <c r="R2665" t="s">
        <v>8316</v>
      </c>
      <c r="S2665" s="14">
        <f>(((J2665/60)/60)/24)+DATE(1970,1,1)</f>
        <v>41880.061006944445</v>
      </c>
      <c r="T2665" s="14">
        <f>(((I2665/60)/60)/24)+DATE(1970,1,1)</f>
        <v>41908.065972222219</v>
      </c>
      <c r="U2665">
        <f xml:space="preserve"> YEAR(S2665)</f>
        <v>2014</v>
      </c>
    </row>
    <row r="2666" spans="1:21" ht="48" x14ac:dyDescent="0.2">
      <c r="A2666">
        <v>2979</v>
      </c>
      <c r="B2666" s="3" t="s">
        <v>2979</v>
      </c>
      <c r="C2666" s="3" t="s">
        <v>7089</v>
      </c>
      <c r="D2666" s="6">
        <v>5000</v>
      </c>
      <c r="E2666" s="6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>
        <f>ROUND(E2666/D2666*100,0)</f>
        <v>101</v>
      </c>
      <c r="P2666" s="8">
        <f>IFERROR(ROUND(E2666/L2666,2),"No donations")</f>
        <v>110.22</v>
      </c>
      <c r="Q2666" s="10" t="s">
        <v>8315</v>
      </c>
      <c r="R2666" t="s">
        <v>8316</v>
      </c>
      <c r="S2666" s="14">
        <f>(((J2666/60)/60)/24)+DATE(1970,1,1)</f>
        <v>41993.824340277773</v>
      </c>
      <c r="T2666" s="14">
        <f>(((I2666/60)/60)/24)+DATE(1970,1,1)</f>
        <v>42010.25</v>
      </c>
      <c r="U2666">
        <f xml:space="preserve"> YEAR(S2666)</f>
        <v>2014</v>
      </c>
    </row>
    <row r="2667" spans="1:21" ht="32" x14ac:dyDescent="0.2">
      <c r="A2667">
        <v>2982</v>
      </c>
      <c r="B2667" s="3" t="s">
        <v>2982</v>
      </c>
      <c r="C2667" s="3" t="s">
        <v>7092</v>
      </c>
      <c r="D2667" s="6">
        <v>5000</v>
      </c>
      <c r="E2667" s="6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>
        <f>ROUND(E2667/D2667*100,0)</f>
        <v>102</v>
      </c>
      <c r="P2667" s="8">
        <f>IFERROR(ROUND(E2667/L2667,2),"No donations")</f>
        <v>86.49</v>
      </c>
      <c r="Q2667" s="10" t="s">
        <v>8315</v>
      </c>
      <c r="R2667" t="s">
        <v>8355</v>
      </c>
      <c r="S2667" s="14">
        <f>(((J2667/60)/60)/24)+DATE(1970,1,1)</f>
        <v>42381.686840277776</v>
      </c>
      <c r="T2667" s="14">
        <f>(((I2667/60)/60)/24)+DATE(1970,1,1)</f>
        <v>42411.686840277776</v>
      </c>
      <c r="U2667">
        <f xml:space="preserve"> YEAR(S2667)</f>
        <v>2016</v>
      </c>
    </row>
    <row r="2668" spans="1:21" ht="48" x14ac:dyDescent="0.2">
      <c r="A2668">
        <v>3024</v>
      </c>
      <c r="B2668" s="3" t="s">
        <v>3024</v>
      </c>
      <c r="C2668" s="3" t="s">
        <v>7134</v>
      </c>
      <c r="D2668" s="6">
        <v>5000</v>
      </c>
      <c r="E2668" s="6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>
        <f>ROUND(E2668/D2668*100,0)</f>
        <v>246</v>
      </c>
      <c r="P2668" s="8">
        <f>IFERROR(ROUND(E2668/L2668,2),"No donations")</f>
        <v>67.7</v>
      </c>
      <c r="Q2668" s="10" t="s">
        <v>8315</v>
      </c>
      <c r="R2668" t="s">
        <v>8355</v>
      </c>
      <c r="S2668" s="14">
        <f>(((J2668/60)/60)/24)+DATE(1970,1,1)</f>
        <v>41158.993923611109</v>
      </c>
      <c r="T2668" s="14">
        <f>(((I2668/60)/60)/24)+DATE(1970,1,1)</f>
        <v>41188.993923611109</v>
      </c>
      <c r="U2668">
        <f xml:space="preserve"> YEAR(S2668)</f>
        <v>2012</v>
      </c>
    </row>
    <row r="2669" spans="1:21" ht="32" x14ac:dyDescent="0.2">
      <c r="A2669">
        <v>3028</v>
      </c>
      <c r="B2669" s="3" t="s">
        <v>3028</v>
      </c>
      <c r="C2669" s="3" t="s">
        <v>7138</v>
      </c>
      <c r="D2669" s="6">
        <v>5000</v>
      </c>
      <c r="E2669" s="6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>
        <f>ROUND(E2669/D2669*100,0)</f>
        <v>168</v>
      </c>
      <c r="P2669" s="8">
        <f>IFERROR(ROUND(E2669/L2669,2),"No donations")</f>
        <v>84.86</v>
      </c>
      <c r="Q2669" s="10" t="s">
        <v>8315</v>
      </c>
      <c r="R2669" t="s">
        <v>8355</v>
      </c>
      <c r="S2669" s="14">
        <f>(((J2669/60)/60)/24)+DATE(1970,1,1)</f>
        <v>42567.264178240745</v>
      </c>
      <c r="T2669" s="14">
        <f>(((I2669/60)/60)/24)+DATE(1970,1,1)</f>
        <v>42597.264178240745</v>
      </c>
      <c r="U2669">
        <f xml:space="preserve"> YEAR(S2669)</f>
        <v>2016</v>
      </c>
    </row>
    <row r="2670" spans="1:21" ht="48" x14ac:dyDescent="0.2">
      <c r="A2670">
        <v>3048</v>
      </c>
      <c r="B2670" s="3" t="s">
        <v>3048</v>
      </c>
      <c r="C2670" s="3" t="s">
        <v>7158</v>
      </c>
      <c r="D2670" s="6">
        <v>5000</v>
      </c>
      <c r="E2670" s="6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>
        <f>ROUND(E2670/D2670*100,0)</f>
        <v>166</v>
      </c>
      <c r="P2670" s="8">
        <f>IFERROR(ROUND(E2670/L2670,2),"No donations")</f>
        <v>177.02</v>
      </c>
      <c r="Q2670" s="10" t="s">
        <v>8315</v>
      </c>
      <c r="R2670" t="s">
        <v>8355</v>
      </c>
      <c r="S2670" s="14">
        <f>(((J2670/60)/60)/24)+DATE(1970,1,1)</f>
        <v>41975.901180555549</v>
      </c>
      <c r="T2670" s="14">
        <f>(((I2670/60)/60)/24)+DATE(1970,1,1)</f>
        <v>42004.890277777777</v>
      </c>
      <c r="U2670">
        <f xml:space="preserve"> YEAR(S2670)</f>
        <v>2014</v>
      </c>
    </row>
    <row r="2671" spans="1:21" ht="48" x14ac:dyDescent="0.2">
      <c r="A2671">
        <v>3155</v>
      </c>
      <c r="B2671" s="3" t="s">
        <v>3155</v>
      </c>
      <c r="C2671" s="3" t="s">
        <v>7265</v>
      </c>
      <c r="D2671" s="6">
        <v>5000</v>
      </c>
      <c r="E2671" s="6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>
        <f>ROUND(E2671/D2671*100,0)</f>
        <v>189</v>
      </c>
      <c r="P2671" s="8">
        <f>IFERROR(ROUND(E2671/L2671,2),"No donations")</f>
        <v>31.21</v>
      </c>
      <c r="Q2671" s="10" t="s">
        <v>8315</v>
      </c>
      <c r="R2671" t="s">
        <v>8316</v>
      </c>
      <c r="S2671" s="14">
        <f>(((J2671/60)/60)/24)+DATE(1970,1,1)</f>
        <v>41233.499131944445</v>
      </c>
      <c r="T2671" s="14">
        <f>(((I2671/60)/60)/24)+DATE(1970,1,1)</f>
        <v>41263.499131944445</v>
      </c>
      <c r="U2671">
        <f xml:space="preserve"> YEAR(S2671)</f>
        <v>2012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8">
        <f>IFERROR(ROUND(E2672/L2672,2),"No donations")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 xml:space="preserve"> 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8">
        <f>IFERROR(ROUND(E2673/L2673,2),"No donations")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 xml:space="preserve"> 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8">
        <f>IFERROR(ROUND(E2674/L2674,2),"No donations")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 xml:space="preserve"> 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8">
        <f>IFERROR(ROUND(E2675/L2675,2),"No donations")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 xml:space="preserve"> 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8">
        <f>IFERROR(ROUND(E2676/L2676,2),"No donations")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 xml:space="preserve"> 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8">
        <f>IFERROR(ROUND(E2677/L2677,2),"No donations")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 xml:space="preserve"> 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8">
        <f>IFERROR(ROUND(E2678/L2678,2),"No donations")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 xml:space="preserve"> 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8">
        <f>IFERROR(ROUND(E2679/L2679,2),"No donations")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 xml:space="preserve"> 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8">
        <f>IFERROR(ROUND(E2680/L2680,2),"No donations")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 xml:space="preserve"> 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8">
        <f>IFERROR(ROUND(E2681/L2681,2),"No donations")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 xml:space="preserve"> 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8">
        <f>IFERROR(ROUND(E2682/L2682,2),"No donations")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 xml:space="preserve"> 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8">
        <f>IFERROR(ROUND(E2683/L2683,2),"No donations")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 xml:space="preserve"> 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8">
        <f>IFERROR(ROUND(E2684/L2684,2),"No donations")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 xml:space="preserve"> 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8">
        <f>IFERROR(ROUND(E2685/L2685,2),"No donations")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 xml:space="preserve"> 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8">
        <f>IFERROR(ROUND(E2686/L2686,2),"No donations")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 xml:space="preserve"> 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8">
        <f>IFERROR(ROUND(E2687/L2687,2),"No donations")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 xml:space="preserve"> 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8" t="str">
        <f>IFERROR(ROUND(E2688/L2688,2),"No donations")</f>
        <v>No donations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 xml:space="preserve"> 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8" t="str">
        <f>IFERROR(ROUND(E2689/L2689,2),"No donations")</f>
        <v>No donations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 xml:space="preserve"> 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8">
        <f>IFERROR(ROUND(E2690/L2690,2),"No donations")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 xml:space="preserve"> 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8">
        <f>IFERROR(ROUND(E2691/L2691,2),"No donations")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 xml:space="preserve"> 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8">
        <f>IFERROR(ROUND(E2692/L2692,2),"No donations")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 xml:space="preserve"> 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8">
        <f>IFERROR(ROUND(E2693/L2693,2),"No donations")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 xml:space="preserve"> 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8">
        <f>IFERROR(ROUND(E2694/L2694,2),"No donations")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 xml:space="preserve"> 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8">
        <f>IFERROR(ROUND(E2695/L2695,2),"No donations")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 xml:space="preserve"> 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8">
        <f>IFERROR(ROUND(E2696/L2696,2),"No donations")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 xml:space="preserve"> 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8">
        <f>IFERROR(ROUND(E2697/L2697,2),"No donations")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 xml:space="preserve"> 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8">
        <f>IFERROR(ROUND(E2698/L2698,2),"No donations")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 xml:space="preserve"> 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8">
        <f>IFERROR(ROUND(E2699/L2699,2),"No donations")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 xml:space="preserve"> 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8">
        <f>IFERROR(ROUND(E2700/L2700,2),"No donations")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 xml:space="preserve"> 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8" t="str">
        <f>IFERROR(ROUND(E2701/L2701,2),"No donations")</f>
        <v>No donations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 xml:space="preserve"> 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8">
        <f>IFERROR(ROUND(E2702/L2702,2),"No donations")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 xml:space="preserve"> 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8">
        <f>IFERROR(ROUND(E2703/L2703,2),"No donations")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 xml:space="preserve"> 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8">
        <f>IFERROR(ROUND(E2704/L2704,2),"No donations")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 xml:space="preserve"> 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8">
        <f>IFERROR(ROUND(E2705/L2705,2),"No donations")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 xml:space="preserve"> 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8">
        <f>IFERROR(ROUND(E2706/L2706,2),"No donations")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 xml:space="preserve"> 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8">
        <f>IFERROR(ROUND(E2707/L2707,2),"No donations")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 xml:space="preserve"> YEAR(S2707)</f>
        <v>2017</v>
      </c>
    </row>
    <row r="2708" spans="1:21" ht="32" x14ac:dyDescent="0.2">
      <c r="A2708">
        <v>3158</v>
      </c>
      <c r="B2708" s="3" t="s">
        <v>3158</v>
      </c>
      <c r="C2708" s="3" t="s">
        <v>7268</v>
      </c>
      <c r="D2708" s="6">
        <v>5000</v>
      </c>
      <c r="E2708" s="6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>
        <f>ROUND(E2708/D2708*100,0)</f>
        <v>114</v>
      </c>
      <c r="P2708" s="8">
        <f>IFERROR(ROUND(E2708/L2708,2),"No donations")</f>
        <v>82.61</v>
      </c>
      <c r="Q2708" s="10" t="s">
        <v>8315</v>
      </c>
      <c r="R2708" t="s">
        <v>8316</v>
      </c>
      <c r="S2708" s="14">
        <f>(((J2708/60)/60)/24)+DATE(1970,1,1)</f>
        <v>41447.839722222219</v>
      </c>
      <c r="T2708" s="14">
        <f>(((I2708/60)/60)/24)+DATE(1970,1,1)</f>
        <v>41477.839722222219</v>
      </c>
      <c r="U2708">
        <f xml:space="preserve"> YEAR(S2708)</f>
        <v>2013</v>
      </c>
    </row>
    <row r="2709" spans="1:21" ht="48" x14ac:dyDescent="0.2">
      <c r="A2709">
        <v>3175</v>
      </c>
      <c r="B2709" s="3" t="s">
        <v>3175</v>
      </c>
      <c r="C2709" s="3" t="s">
        <v>7285</v>
      </c>
      <c r="D2709" s="6">
        <v>5000</v>
      </c>
      <c r="E2709" s="6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>
        <f>ROUND(E2709/D2709*100,0)</f>
        <v>110</v>
      </c>
      <c r="P2709" s="8">
        <f>IFERROR(ROUND(E2709/L2709,2),"No donations")</f>
        <v>91.3</v>
      </c>
      <c r="Q2709" s="10" t="s">
        <v>8315</v>
      </c>
      <c r="R2709" t="s">
        <v>8316</v>
      </c>
      <c r="S2709" s="14">
        <f>(((J2709/60)/60)/24)+DATE(1970,1,1)</f>
        <v>40531.886886574073</v>
      </c>
      <c r="T2709" s="14">
        <f>(((I2709/60)/60)/24)+DATE(1970,1,1)</f>
        <v>40591.886886574073</v>
      </c>
      <c r="U2709">
        <f xml:space="preserve"> YEAR(S2709)</f>
        <v>2010</v>
      </c>
    </row>
    <row r="2710" spans="1:21" ht="48" x14ac:dyDescent="0.2">
      <c r="A2710">
        <v>3208</v>
      </c>
      <c r="B2710" s="3" t="s">
        <v>3208</v>
      </c>
      <c r="C2710" s="3" t="s">
        <v>7318</v>
      </c>
      <c r="D2710" s="6">
        <v>5000</v>
      </c>
      <c r="E2710" s="6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>
        <f>ROUND(E2710/D2710*100,0)</f>
        <v>104</v>
      </c>
      <c r="P2710" s="8">
        <f>IFERROR(ROUND(E2710/L2710,2),"No donations")</f>
        <v>63.11</v>
      </c>
      <c r="Q2710" s="10" t="s">
        <v>8315</v>
      </c>
      <c r="R2710" t="s">
        <v>8316</v>
      </c>
      <c r="S2710" s="14">
        <f>(((J2710/60)/60)/24)+DATE(1970,1,1)</f>
        <v>41827.605057870373</v>
      </c>
      <c r="T2710" s="14">
        <f>(((I2710/60)/60)/24)+DATE(1970,1,1)</f>
        <v>41848.605057870373</v>
      </c>
      <c r="U2710">
        <f xml:space="preserve"> YEAR(S2710)</f>
        <v>2014</v>
      </c>
    </row>
    <row r="2711" spans="1:21" ht="48" x14ac:dyDescent="0.2">
      <c r="A2711">
        <v>3233</v>
      </c>
      <c r="B2711" s="3" t="s">
        <v>3233</v>
      </c>
      <c r="C2711" s="3" t="s">
        <v>7343</v>
      </c>
      <c r="D2711" s="6">
        <v>5000</v>
      </c>
      <c r="E2711" s="6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>
        <f>ROUND(E2711/D2711*100,0)</f>
        <v>119</v>
      </c>
      <c r="P2711" s="8">
        <f>IFERROR(ROUND(E2711/L2711,2),"No donations")</f>
        <v>97.38</v>
      </c>
      <c r="Q2711" s="10" t="s">
        <v>8315</v>
      </c>
      <c r="R2711" t="s">
        <v>8316</v>
      </c>
      <c r="S2711" s="14">
        <f>(((J2711/60)/60)/24)+DATE(1970,1,1)</f>
        <v>42766.805034722223</v>
      </c>
      <c r="T2711" s="14">
        <f>(((I2711/60)/60)/24)+DATE(1970,1,1)</f>
        <v>42796.805034722223</v>
      </c>
      <c r="U2711">
        <f xml:space="preserve"> YEAR(S2711)</f>
        <v>2017</v>
      </c>
    </row>
    <row r="2712" spans="1:21" ht="48" x14ac:dyDescent="0.2">
      <c r="A2712">
        <v>3260</v>
      </c>
      <c r="B2712" s="3" t="s">
        <v>3260</v>
      </c>
      <c r="C2712" s="3" t="s">
        <v>7370</v>
      </c>
      <c r="D2712" s="6">
        <v>5000</v>
      </c>
      <c r="E2712" s="6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>
        <f>ROUND(E2712/D2712*100,0)</f>
        <v>109</v>
      </c>
      <c r="P2712" s="8">
        <f>IFERROR(ROUND(E2712/L2712,2),"No donations")</f>
        <v>74.819999999999993</v>
      </c>
      <c r="Q2712" s="10" t="s">
        <v>8315</v>
      </c>
      <c r="R2712" t="s">
        <v>8316</v>
      </c>
      <c r="S2712" s="14">
        <f>(((J2712/60)/60)/24)+DATE(1970,1,1)</f>
        <v>42303.672662037032</v>
      </c>
      <c r="T2712" s="14">
        <f>(((I2712/60)/60)/24)+DATE(1970,1,1)</f>
        <v>42338.714328703703</v>
      </c>
      <c r="U2712">
        <f xml:space="preserve"> YEAR(S2712)</f>
        <v>2015</v>
      </c>
    </row>
    <row r="2713" spans="1:21" ht="48" x14ac:dyDescent="0.2">
      <c r="A2713">
        <v>3277</v>
      </c>
      <c r="B2713" s="3" t="s">
        <v>3277</v>
      </c>
      <c r="C2713" s="3" t="s">
        <v>7387</v>
      </c>
      <c r="D2713" s="6">
        <v>5000</v>
      </c>
      <c r="E2713" s="6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>
        <f>ROUND(E2713/D2713*100,0)</f>
        <v>109</v>
      </c>
      <c r="P2713" s="8">
        <f>IFERROR(ROUND(E2713/L2713,2),"No donations")</f>
        <v>54.3</v>
      </c>
      <c r="Q2713" s="10" t="s">
        <v>8315</v>
      </c>
      <c r="R2713" t="s">
        <v>8316</v>
      </c>
      <c r="S2713" s="14">
        <f>(((J2713/60)/60)/24)+DATE(1970,1,1)</f>
        <v>41931.682939814818</v>
      </c>
      <c r="T2713" s="14">
        <f>(((I2713/60)/60)/24)+DATE(1970,1,1)</f>
        <v>41961.724606481483</v>
      </c>
      <c r="U2713">
        <f xml:space="preserve"> YEAR(S2713)</f>
        <v>2014</v>
      </c>
    </row>
    <row r="2714" spans="1:21" ht="32" x14ac:dyDescent="0.2">
      <c r="A2714">
        <v>3281</v>
      </c>
      <c r="B2714" s="3" t="s">
        <v>3281</v>
      </c>
      <c r="C2714" s="3" t="s">
        <v>7391</v>
      </c>
      <c r="D2714" s="6">
        <v>5000</v>
      </c>
      <c r="E2714" s="6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>
        <f>ROUND(E2714/D2714*100,0)</f>
        <v>122</v>
      </c>
      <c r="P2714" s="8">
        <f>IFERROR(ROUND(E2714/L2714,2),"No donations")</f>
        <v>129.36000000000001</v>
      </c>
      <c r="Q2714" s="10" t="s">
        <v>8315</v>
      </c>
      <c r="R2714" t="s">
        <v>8316</v>
      </c>
      <c r="S2714" s="14">
        <f>(((J2714/60)/60)/24)+DATE(1970,1,1)</f>
        <v>42219.019733796296</v>
      </c>
      <c r="T2714" s="14">
        <f>(((I2714/60)/60)/24)+DATE(1970,1,1)</f>
        <v>42249.019733796296</v>
      </c>
      <c r="U2714">
        <f xml:space="preserve"> YEAR(S2714)</f>
        <v>2015</v>
      </c>
    </row>
    <row r="2715" spans="1:21" ht="48" x14ac:dyDescent="0.2">
      <c r="A2715">
        <v>3331</v>
      </c>
      <c r="B2715" s="3" t="s">
        <v>3331</v>
      </c>
      <c r="C2715" s="3" t="s">
        <v>7441</v>
      </c>
      <c r="D2715" s="6">
        <v>5000</v>
      </c>
      <c r="E2715" s="6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>
        <f>ROUND(E2715/D2715*100,0)</f>
        <v>105</v>
      </c>
      <c r="P2715" s="8">
        <f>IFERROR(ROUND(E2715/L2715,2),"No donations")</f>
        <v>80.400000000000006</v>
      </c>
      <c r="Q2715" s="10" t="s">
        <v>8315</v>
      </c>
      <c r="R2715" t="s">
        <v>8316</v>
      </c>
      <c r="S2715" s="14">
        <f>(((J2715/60)/60)/24)+DATE(1970,1,1)</f>
        <v>42248.697754629626</v>
      </c>
      <c r="T2715" s="14">
        <f>(((I2715/60)/60)/24)+DATE(1970,1,1)</f>
        <v>42283.697754629626</v>
      </c>
      <c r="U2715">
        <f xml:space="preserve"> YEAR(S2715)</f>
        <v>2015</v>
      </c>
    </row>
    <row r="2716" spans="1:21" ht="48" x14ac:dyDescent="0.2">
      <c r="A2716">
        <v>3335</v>
      </c>
      <c r="B2716" s="3" t="s">
        <v>3335</v>
      </c>
      <c r="C2716" s="3" t="s">
        <v>7445</v>
      </c>
      <c r="D2716" s="6">
        <v>5000</v>
      </c>
      <c r="E2716" s="6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>
        <f>ROUND(E2716/D2716*100,0)</f>
        <v>100</v>
      </c>
      <c r="P2716" s="8">
        <f>IFERROR(ROUND(E2716/L2716,2),"No donations")</f>
        <v>79.62</v>
      </c>
      <c r="Q2716" s="10" t="s">
        <v>8315</v>
      </c>
      <c r="R2716" t="s">
        <v>8316</v>
      </c>
      <c r="S2716" s="14">
        <f>(((J2716/60)/60)/24)+DATE(1970,1,1)</f>
        <v>41827.674143518518</v>
      </c>
      <c r="T2716" s="14">
        <f>(((I2716/60)/60)/24)+DATE(1970,1,1)</f>
        <v>41854.958333333336</v>
      </c>
      <c r="U2716">
        <f xml:space="preserve"> YEAR(S2716)</f>
        <v>2014</v>
      </c>
    </row>
    <row r="2717" spans="1:21" ht="48" x14ac:dyDescent="0.2">
      <c r="A2717">
        <v>3351</v>
      </c>
      <c r="B2717" s="3" t="s">
        <v>3350</v>
      </c>
      <c r="C2717" s="3" t="s">
        <v>7461</v>
      </c>
      <c r="D2717" s="6">
        <v>5000</v>
      </c>
      <c r="E2717" s="6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>
        <f>ROUND(E2717/D2717*100,0)</f>
        <v>101</v>
      </c>
      <c r="P2717" s="8">
        <f>IFERROR(ROUND(E2717/L2717,2),"No donations")</f>
        <v>93.61</v>
      </c>
      <c r="Q2717" s="10" t="s">
        <v>8315</v>
      </c>
      <c r="R2717" t="s">
        <v>8316</v>
      </c>
      <c r="S2717" s="14">
        <f>(((J2717/60)/60)/24)+DATE(1970,1,1)</f>
        <v>41806.395428240743</v>
      </c>
      <c r="T2717" s="14">
        <f>(((I2717/60)/60)/24)+DATE(1970,1,1)</f>
        <v>41843.458333333336</v>
      </c>
      <c r="U2717">
        <f xml:space="preserve"> YEAR(S2717)</f>
        <v>2014</v>
      </c>
    </row>
    <row r="2718" spans="1:21" ht="48" x14ac:dyDescent="0.2">
      <c r="A2718">
        <v>3352</v>
      </c>
      <c r="B2718" s="3" t="s">
        <v>3351</v>
      </c>
      <c r="C2718" s="3" t="s">
        <v>7462</v>
      </c>
      <c r="D2718" s="6">
        <v>5000</v>
      </c>
      <c r="E2718" s="6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>
        <f>ROUND(E2718/D2718*100,0)</f>
        <v>108</v>
      </c>
      <c r="P2718" s="8">
        <f>IFERROR(ROUND(E2718/L2718,2),"No donations")</f>
        <v>76.8</v>
      </c>
      <c r="Q2718" s="10" t="s">
        <v>8315</v>
      </c>
      <c r="R2718" t="s">
        <v>8316</v>
      </c>
      <c r="S2718" s="14">
        <f>(((J2718/60)/60)/24)+DATE(1970,1,1)</f>
        <v>42495.992800925931</v>
      </c>
      <c r="T2718" s="14">
        <f>(((I2718/60)/60)/24)+DATE(1970,1,1)</f>
        <v>42552.958333333328</v>
      </c>
      <c r="U2718">
        <f xml:space="preserve"> YEAR(S2718)</f>
        <v>2016</v>
      </c>
    </row>
    <row r="2719" spans="1:21" ht="48" x14ac:dyDescent="0.2">
      <c r="A2719">
        <v>3361</v>
      </c>
      <c r="B2719" s="3" t="s">
        <v>3360</v>
      </c>
      <c r="C2719" s="3" t="s">
        <v>7471</v>
      </c>
      <c r="D2719" s="6">
        <v>5000</v>
      </c>
      <c r="E2719" s="6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>
        <f>ROUND(E2719/D2719*100,0)</f>
        <v>113</v>
      </c>
      <c r="P2719" s="8">
        <f>IFERROR(ROUND(E2719/L2719,2),"No donations")</f>
        <v>83.43</v>
      </c>
      <c r="Q2719" s="10" t="s">
        <v>8315</v>
      </c>
      <c r="R2719" t="s">
        <v>8316</v>
      </c>
      <c r="S2719" s="14">
        <f>(((J2719/60)/60)/24)+DATE(1970,1,1)</f>
        <v>41866.025347222225</v>
      </c>
      <c r="T2719" s="14">
        <f>(((I2719/60)/60)/24)+DATE(1970,1,1)</f>
        <v>41883.665972222225</v>
      </c>
      <c r="U2719">
        <f xml:space="preserve"> YEAR(S2719)</f>
        <v>2014</v>
      </c>
    </row>
    <row r="2720" spans="1:21" ht="48" x14ac:dyDescent="0.2">
      <c r="A2720">
        <v>3369</v>
      </c>
      <c r="B2720" s="3" t="s">
        <v>3368</v>
      </c>
      <c r="C2720" s="3" t="s">
        <v>7479</v>
      </c>
      <c r="D2720" s="6">
        <v>5000</v>
      </c>
      <c r="E2720" s="6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>
        <f>ROUND(E2720/D2720*100,0)</f>
        <v>104</v>
      </c>
      <c r="P2720" s="8">
        <f>IFERROR(ROUND(E2720/L2720,2),"No donations")</f>
        <v>96.2</v>
      </c>
      <c r="Q2720" s="10" t="s">
        <v>8315</v>
      </c>
      <c r="R2720" t="s">
        <v>8316</v>
      </c>
      <c r="S2720" s="14">
        <f>(((J2720/60)/60)/24)+DATE(1970,1,1)</f>
        <v>42690.041435185187</v>
      </c>
      <c r="T2720" s="14">
        <f>(((I2720/60)/60)/24)+DATE(1970,1,1)</f>
        <v>42750.041435185187</v>
      </c>
      <c r="U2720">
        <f xml:space="preserve"> YEAR(S2720)</f>
        <v>2016</v>
      </c>
    </row>
    <row r="2721" spans="1:21" ht="48" x14ac:dyDescent="0.2">
      <c r="A2721">
        <v>3436</v>
      </c>
      <c r="B2721" s="3" t="s">
        <v>3435</v>
      </c>
      <c r="C2721" s="3" t="s">
        <v>7546</v>
      </c>
      <c r="D2721" s="6">
        <v>5000</v>
      </c>
      <c r="E2721" s="6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>
        <f>ROUND(E2721/D2721*100,0)</f>
        <v>106</v>
      </c>
      <c r="P2721" s="8">
        <f>IFERROR(ROUND(E2721/L2721,2),"No donations")</f>
        <v>143.11000000000001</v>
      </c>
      <c r="Q2721" s="10" t="s">
        <v>8315</v>
      </c>
      <c r="R2721" t="s">
        <v>8316</v>
      </c>
      <c r="S2721" s="14">
        <f>(((J2721/60)/60)/24)+DATE(1970,1,1)</f>
        <v>41851.541585648149</v>
      </c>
      <c r="T2721" s="14">
        <f>(((I2721/60)/60)/24)+DATE(1970,1,1)</f>
        <v>41872.686111111114</v>
      </c>
      <c r="U2721">
        <f xml:space="preserve"> YEAR(S2721)</f>
        <v>2014</v>
      </c>
    </row>
    <row r="2722" spans="1:21" ht="48" x14ac:dyDescent="0.2">
      <c r="A2722">
        <v>3440</v>
      </c>
      <c r="B2722" s="3" t="s">
        <v>3439</v>
      </c>
      <c r="C2722" s="3" t="s">
        <v>7550</v>
      </c>
      <c r="D2722" s="6">
        <v>5000</v>
      </c>
      <c r="E2722" s="6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>
        <f>ROUND(E2722/D2722*100,0)</f>
        <v>105</v>
      </c>
      <c r="P2722" s="8">
        <f>IFERROR(ROUND(E2722/L2722,2),"No donations")</f>
        <v>64.16</v>
      </c>
      <c r="Q2722" s="10" t="s">
        <v>8315</v>
      </c>
      <c r="R2722" t="s">
        <v>8316</v>
      </c>
      <c r="S2722" s="14">
        <f>(((J2722/60)/60)/24)+DATE(1970,1,1)</f>
        <v>41809.12300925926</v>
      </c>
      <c r="T2722" s="14">
        <f>(((I2722/60)/60)/24)+DATE(1970,1,1)</f>
        <v>41831.677083333336</v>
      </c>
      <c r="U2722">
        <f xml:space="preserve"> YEAR(S2722)</f>
        <v>2014</v>
      </c>
    </row>
    <row r="2723" spans="1:21" ht="48" x14ac:dyDescent="0.2">
      <c r="A2723">
        <v>3464</v>
      </c>
      <c r="B2723" s="3" t="s">
        <v>3463</v>
      </c>
      <c r="C2723" s="3" t="s">
        <v>7574</v>
      </c>
      <c r="D2723" s="6">
        <v>5000</v>
      </c>
      <c r="E2723" s="6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>
        <f>ROUND(E2723/D2723*100,0)</f>
        <v>102</v>
      </c>
      <c r="P2723" s="8">
        <f>IFERROR(ROUND(E2723/L2723,2),"No donations")</f>
        <v>55.01</v>
      </c>
      <c r="Q2723" s="10" t="s">
        <v>8315</v>
      </c>
      <c r="R2723" t="s">
        <v>8316</v>
      </c>
      <c r="S2723" s="14">
        <f>(((J2723/60)/60)/24)+DATE(1970,1,1)</f>
        <v>42575.130057870367</v>
      </c>
      <c r="T2723" s="14">
        <f>(((I2723/60)/60)/24)+DATE(1970,1,1)</f>
        <v>42605.130057870367</v>
      </c>
      <c r="U2723">
        <f xml:space="preserve"> YEAR(S2723)</f>
        <v>2016</v>
      </c>
    </row>
    <row r="2724" spans="1:21" ht="48" x14ac:dyDescent="0.2">
      <c r="A2724">
        <v>3489</v>
      </c>
      <c r="B2724" s="3" t="s">
        <v>3488</v>
      </c>
      <c r="C2724" s="3" t="s">
        <v>7599</v>
      </c>
      <c r="D2724" s="6">
        <v>5000</v>
      </c>
      <c r="E2724" s="6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>
        <f>ROUND(E2724/D2724*100,0)</f>
        <v>113</v>
      </c>
      <c r="P2724" s="8">
        <f>IFERROR(ROUND(E2724/L2724,2),"No donations")</f>
        <v>78.260000000000005</v>
      </c>
      <c r="Q2724" s="10" t="s">
        <v>8315</v>
      </c>
      <c r="R2724" t="s">
        <v>8316</v>
      </c>
      <c r="S2724" s="14">
        <f>(((J2724/60)/60)/24)+DATE(1970,1,1)</f>
        <v>41753.635775462964</v>
      </c>
      <c r="T2724" s="14">
        <f>(((I2724/60)/60)/24)+DATE(1970,1,1)</f>
        <v>41783.875</v>
      </c>
      <c r="U2724">
        <f xml:space="preserve"> YEAR(S2724)</f>
        <v>2014</v>
      </c>
    </row>
    <row r="2725" spans="1:21" ht="48" x14ac:dyDescent="0.2">
      <c r="A2725">
        <v>3495</v>
      </c>
      <c r="B2725" s="3" t="s">
        <v>3494</v>
      </c>
      <c r="C2725" s="3" t="s">
        <v>7605</v>
      </c>
      <c r="D2725" s="6">
        <v>5000</v>
      </c>
      <c r="E2725" s="6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>
        <f>ROUND(E2725/D2725*100,0)</f>
        <v>107</v>
      </c>
      <c r="P2725" s="8">
        <f>IFERROR(ROUND(E2725/L2725,2),"No donations")</f>
        <v>74.209999999999994</v>
      </c>
      <c r="Q2725" s="10" t="s">
        <v>8315</v>
      </c>
      <c r="R2725" t="s">
        <v>8316</v>
      </c>
      <c r="S2725" s="14">
        <f>(((J2725/60)/60)/24)+DATE(1970,1,1)</f>
        <v>41915.762835648151</v>
      </c>
      <c r="T2725" s="14">
        <f>(((I2725/60)/60)/24)+DATE(1970,1,1)</f>
        <v>41944.720833333333</v>
      </c>
      <c r="U2725">
        <f xml:space="preserve"> YEAR(S2725)</f>
        <v>2014</v>
      </c>
    </row>
    <row r="2726" spans="1:21" ht="32" x14ac:dyDescent="0.2">
      <c r="A2726">
        <v>3534</v>
      </c>
      <c r="B2726" s="3" t="s">
        <v>3533</v>
      </c>
      <c r="C2726" s="3" t="s">
        <v>7644</v>
      </c>
      <c r="D2726" s="6">
        <v>5000</v>
      </c>
      <c r="E2726" s="6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>
        <f>ROUND(E2726/D2726*100,0)</f>
        <v>156</v>
      </c>
      <c r="P2726" s="8">
        <f>IFERROR(ROUND(E2726/L2726,2),"No donations")</f>
        <v>38.28</v>
      </c>
      <c r="Q2726" s="10" t="s">
        <v>8315</v>
      </c>
      <c r="R2726" t="s">
        <v>8316</v>
      </c>
      <c r="S2726" s="14">
        <f>(((J2726/60)/60)/24)+DATE(1970,1,1)</f>
        <v>42243.6252662037</v>
      </c>
      <c r="T2726" s="14">
        <f>(((I2726/60)/60)/24)+DATE(1970,1,1)</f>
        <v>42278.6252662037</v>
      </c>
      <c r="U2726">
        <f xml:space="preserve"> YEAR(S2726)</f>
        <v>2015</v>
      </c>
    </row>
    <row r="2727" spans="1:21" ht="48" x14ac:dyDescent="0.2">
      <c r="A2727">
        <v>3554</v>
      </c>
      <c r="B2727" s="3" t="s">
        <v>3553</v>
      </c>
      <c r="C2727" s="3" t="s">
        <v>7664</v>
      </c>
      <c r="D2727" s="6">
        <v>5000</v>
      </c>
      <c r="E2727" s="6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>
        <f>ROUND(E2727/D2727*100,0)</f>
        <v>113</v>
      </c>
      <c r="P2727" s="8">
        <f>IFERROR(ROUND(E2727/L2727,2),"No donations")</f>
        <v>107</v>
      </c>
      <c r="Q2727" s="10" t="s">
        <v>8315</v>
      </c>
      <c r="R2727" t="s">
        <v>8316</v>
      </c>
      <c r="S2727" s="14">
        <f>(((J2727/60)/60)/24)+DATE(1970,1,1)</f>
        <v>42016.050451388888</v>
      </c>
      <c r="T2727" s="14">
        <f>(((I2727/60)/60)/24)+DATE(1970,1,1)</f>
        <v>42046.708333333328</v>
      </c>
      <c r="U2727">
        <f xml:space="preserve"> YEAR(S2727)</f>
        <v>2015</v>
      </c>
    </row>
    <row r="2728" spans="1:21" ht="48" x14ac:dyDescent="0.2">
      <c r="A2728">
        <v>3569</v>
      </c>
      <c r="B2728" s="3" t="s">
        <v>3568</v>
      </c>
      <c r="C2728" s="3" t="s">
        <v>7679</v>
      </c>
      <c r="D2728" s="6">
        <v>5000</v>
      </c>
      <c r="E2728" s="6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>
        <f>ROUND(E2728/D2728*100,0)</f>
        <v>100</v>
      </c>
      <c r="P2728" s="8">
        <f>IFERROR(ROUND(E2728/L2728,2),"No donations")</f>
        <v>122.54</v>
      </c>
      <c r="Q2728" s="10" t="s">
        <v>8315</v>
      </c>
      <c r="R2728" t="s">
        <v>8316</v>
      </c>
      <c r="S2728" s="14">
        <f>(((J2728/60)/60)/24)+DATE(1970,1,1)</f>
        <v>41982.688611111109</v>
      </c>
      <c r="T2728" s="14">
        <f>(((I2728/60)/60)/24)+DATE(1970,1,1)</f>
        <v>42012.688611111109</v>
      </c>
      <c r="U2728">
        <f xml:space="preserve"> YEAR(S2728)</f>
        <v>2014</v>
      </c>
    </row>
    <row r="2729" spans="1:21" ht="48" x14ac:dyDescent="0.2">
      <c r="A2729">
        <v>3590</v>
      </c>
      <c r="B2729" s="3" t="s">
        <v>3589</v>
      </c>
      <c r="C2729" s="3" t="s">
        <v>7700</v>
      </c>
      <c r="D2729" s="6">
        <v>5000</v>
      </c>
      <c r="E2729" s="6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>
        <f>ROUND(E2729/D2729*100,0)</f>
        <v>100</v>
      </c>
      <c r="P2729" s="8">
        <f>IFERROR(ROUND(E2729/L2729,2),"No donations")</f>
        <v>68.53</v>
      </c>
      <c r="Q2729" s="10" t="s">
        <v>8315</v>
      </c>
      <c r="R2729" t="s">
        <v>8316</v>
      </c>
      <c r="S2729" s="14">
        <f>(((J2729/60)/60)/24)+DATE(1970,1,1)</f>
        <v>41902.333726851852</v>
      </c>
      <c r="T2729" s="14">
        <f>(((I2729/60)/60)/24)+DATE(1970,1,1)</f>
        <v>41932.333726851852</v>
      </c>
      <c r="U2729">
        <f xml:space="preserve"> YEAR(S2729)</f>
        <v>2014</v>
      </c>
    </row>
    <row r="2730" spans="1:21" ht="48" x14ac:dyDescent="0.2">
      <c r="A2730">
        <v>3612</v>
      </c>
      <c r="B2730" s="3" t="s">
        <v>3611</v>
      </c>
      <c r="C2730" s="3" t="s">
        <v>7722</v>
      </c>
      <c r="D2730" s="6">
        <v>5000</v>
      </c>
      <c r="E2730" s="6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>
        <f>ROUND(E2730/D2730*100,0)</f>
        <v>144</v>
      </c>
      <c r="P2730" s="8">
        <f>IFERROR(ROUND(E2730/L2730,2),"No donations")</f>
        <v>126.67</v>
      </c>
      <c r="Q2730" s="10" t="s">
        <v>8315</v>
      </c>
      <c r="R2730" t="s">
        <v>8316</v>
      </c>
      <c r="S2730" s="14">
        <f>(((J2730/60)/60)/24)+DATE(1970,1,1)</f>
        <v>41789.726979166669</v>
      </c>
      <c r="T2730" s="14">
        <f>(((I2730/60)/60)/24)+DATE(1970,1,1)</f>
        <v>41799.726979166669</v>
      </c>
      <c r="U2730">
        <f xml:space="preserve"> YEAR(S2730)</f>
        <v>2014</v>
      </c>
    </row>
    <row r="2731" spans="1:21" ht="48" x14ac:dyDescent="0.2">
      <c r="A2731">
        <v>3655</v>
      </c>
      <c r="B2731" s="3" t="s">
        <v>3652</v>
      </c>
      <c r="C2731" s="3" t="s">
        <v>7765</v>
      </c>
      <c r="D2731" s="6">
        <v>5000</v>
      </c>
      <c r="E2731" s="6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>
        <f>ROUND(E2731/D2731*100,0)</f>
        <v>116</v>
      </c>
      <c r="P2731" s="8">
        <f>IFERROR(ROUND(E2731/L2731,2),"No donations")</f>
        <v>73.58</v>
      </c>
      <c r="Q2731" s="10" t="s">
        <v>8315</v>
      </c>
      <c r="R2731" t="s">
        <v>8316</v>
      </c>
      <c r="S2731" s="14">
        <f>(((J2731/60)/60)/24)+DATE(1970,1,1)</f>
        <v>42173.803217592591</v>
      </c>
      <c r="T2731" s="14">
        <f>(((I2731/60)/60)/24)+DATE(1970,1,1)</f>
        <v>42203.290972222225</v>
      </c>
      <c r="U2731">
        <f xml:space="preserve"> YEAR(S2731)</f>
        <v>2015</v>
      </c>
    </row>
    <row r="2732" spans="1:21" ht="48" x14ac:dyDescent="0.2">
      <c r="A2732">
        <v>3656</v>
      </c>
      <c r="B2732" s="3" t="s">
        <v>3653</v>
      </c>
      <c r="C2732" s="3" t="s">
        <v>7766</v>
      </c>
      <c r="D2732" s="6">
        <v>5000</v>
      </c>
      <c r="E2732" s="6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>
        <f>ROUND(E2732/D2732*100,0)</f>
        <v>106</v>
      </c>
      <c r="P2732" s="8">
        <f>IFERROR(ROUND(E2732/L2732,2),"No donations")</f>
        <v>115.02</v>
      </c>
      <c r="Q2732" s="10" t="s">
        <v>8315</v>
      </c>
      <c r="R2732" t="s">
        <v>8316</v>
      </c>
      <c r="S2732" s="14">
        <f>(((J2732/60)/60)/24)+DATE(1970,1,1)</f>
        <v>42737.910138888896</v>
      </c>
      <c r="T2732" s="14">
        <f>(((I2732/60)/60)/24)+DATE(1970,1,1)</f>
        <v>42767.957638888889</v>
      </c>
      <c r="U2732">
        <f xml:space="preserve"> YEAR(S2732)</f>
        <v>2017</v>
      </c>
    </row>
    <row r="2733" spans="1:21" ht="48" x14ac:dyDescent="0.2">
      <c r="A2733">
        <v>3685</v>
      </c>
      <c r="B2733" s="3" t="s">
        <v>3682</v>
      </c>
      <c r="C2733" s="3" t="s">
        <v>7795</v>
      </c>
      <c r="D2733" s="6">
        <v>5000</v>
      </c>
      <c r="E2733" s="6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>
        <f>ROUND(E2733/D2733*100,0)</f>
        <v>106</v>
      </c>
      <c r="P2733" s="8">
        <f>IFERROR(ROUND(E2733/L2733,2),"No donations")</f>
        <v>41.94</v>
      </c>
      <c r="Q2733" s="10" t="s">
        <v>8315</v>
      </c>
      <c r="R2733" t="s">
        <v>8316</v>
      </c>
      <c r="S2733" s="14">
        <f>(((J2733/60)/60)/24)+DATE(1970,1,1)</f>
        <v>41753.593275462961</v>
      </c>
      <c r="T2733" s="14">
        <f>(((I2733/60)/60)/24)+DATE(1970,1,1)</f>
        <v>41778.875</v>
      </c>
      <c r="U2733">
        <f xml:space="preserve"> YEAR(S2733)</f>
        <v>2014</v>
      </c>
    </row>
    <row r="2734" spans="1:21" ht="48" x14ac:dyDescent="0.2">
      <c r="A2734">
        <v>3687</v>
      </c>
      <c r="B2734" s="3" t="s">
        <v>3684</v>
      </c>
      <c r="C2734" s="3" t="s">
        <v>7797</v>
      </c>
      <c r="D2734" s="6">
        <v>5000</v>
      </c>
      <c r="E2734" s="6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>
        <f>ROUND(E2734/D2734*100,0)</f>
        <v>100</v>
      </c>
      <c r="P2734" s="8">
        <f>IFERROR(ROUND(E2734/L2734,2),"No donations")</f>
        <v>200.49</v>
      </c>
      <c r="Q2734" s="10" t="s">
        <v>8315</v>
      </c>
      <c r="R2734" t="s">
        <v>8316</v>
      </c>
      <c r="S2734" s="14">
        <f>(((J2734/60)/60)/24)+DATE(1970,1,1)</f>
        <v>41787.218229166669</v>
      </c>
      <c r="T2734" s="14">
        <f>(((I2734/60)/60)/24)+DATE(1970,1,1)</f>
        <v>41817.218229166669</v>
      </c>
      <c r="U2734">
        <f xml:space="preserve"> YEAR(S2734)</f>
        <v>2014</v>
      </c>
    </row>
    <row r="2735" spans="1:21" ht="32" x14ac:dyDescent="0.2">
      <c r="A2735">
        <v>3698</v>
      </c>
      <c r="B2735" s="3" t="s">
        <v>3695</v>
      </c>
      <c r="C2735" s="3" t="s">
        <v>7808</v>
      </c>
      <c r="D2735" s="6">
        <v>5000</v>
      </c>
      <c r="E2735" s="6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>
        <f>ROUND(E2735/D2735*100,0)</f>
        <v>111</v>
      </c>
      <c r="P2735" s="8">
        <f>IFERROR(ROUND(E2735/L2735,2),"No donations")</f>
        <v>40.630000000000003</v>
      </c>
      <c r="Q2735" s="10" t="s">
        <v>8315</v>
      </c>
      <c r="R2735" t="s">
        <v>8316</v>
      </c>
      <c r="S2735" s="14">
        <f>(((J2735/60)/60)/24)+DATE(1970,1,1)</f>
        <v>42401.806562500002</v>
      </c>
      <c r="T2735" s="14">
        <f>(((I2735/60)/60)/24)+DATE(1970,1,1)</f>
        <v>42431.806562500002</v>
      </c>
      <c r="U2735">
        <f xml:space="preserve"> YEAR(S2735)</f>
        <v>2016</v>
      </c>
    </row>
    <row r="2736" spans="1:21" ht="48" x14ac:dyDescent="0.2">
      <c r="A2736">
        <v>3721</v>
      </c>
      <c r="B2736" s="3" t="s">
        <v>3718</v>
      </c>
      <c r="C2736" s="3" t="s">
        <v>7831</v>
      </c>
      <c r="D2736" s="6">
        <v>5000</v>
      </c>
      <c r="E2736" s="6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>
        <f>ROUND(E2736/D2736*100,0)</f>
        <v>101</v>
      </c>
      <c r="P2736" s="8">
        <f>IFERROR(ROUND(E2736/L2736,2),"No donations")</f>
        <v>114.55</v>
      </c>
      <c r="Q2736" s="10" t="s">
        <v>8315</v>
      </c>
      <c r="R2736" t="s">
        <v>8316</v>
      </c>
      <c r="S2736" s="14">
        <f>(((J2736/60)/60)/24)+DATE(1970,1,1)</f>
        <v>41927.936157407406</v>
      </c>
      <c r="T2736" s="14">
        <f>(((I2736/60)/60)/24)+DATE(1970,1,1)</f>
        <v>41948.977824074071</v>
      </c>
      <c r="U2736">
        <f xml:space="preserve"> YEAR(S2736)</f>
        <v>2014</v>
      </c>
    </row>
    <row r="2737" spans="1:21" ht="48" x14ac:dyDescent="0.2">
      <c r="A2737">
        <v>3748</v>
      </c>
      <c r="B2737" s="3" t="s">
        <v>3745</v>
      </c>
      <c r="C2737" s="3" t="s">
        <v>7858</v>
      </c>
      <c r="D2737" s="6">
        <v>5000</v>
      </c>
      <c r="E2737" s="6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>
        <f>ROUND(E2737/D2737*100,0)</f>
        <v>104</v>
      </c>
      <c r="P2737" s="8">
        <f>IFERROR(ROUND(E2737/L2737,2),"No donations")</f>
        <v>99.54</v>
      </c>
      <c r="Q2737" s="10" t="s">
        <v>8315</v>
      </c>
      <c r="R2737" t="s">
        <v>8357</v>
      </c>
      <c r="S2737" s="14">
        <f>(((J2737/60)/60)/24)+DATE(1970,1,1)</f>
        <v>42395.706435185188</v>
      </c>
      <c r="T2737" s="14">
        <f>(((I2737/60)/60)/24)+DATE(1970,1,1)</f>
        <v>42416.249305555553</v>
      </c>
      <c r="U2737">
        <f xml:space="preserve"> YEAR(S2737)</f>
        <v>2016</v>
      </c>
    </row>
    <row r="2738" spans="1:21" ht="48" x14ac:dyDescent="0.2">
      <c r="A2738">
        <v>3753</v>
      </c>
      <c r="B2738" s="3" t="s">
        <v>3750</v>
      </c>
      <c r="C2738" s="3" t="s">
        <v>7863</v>
      </c>
      <c r="D2738" s="6">
        <v>5000</v>
      </c>
      <c r="E2738" s="6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>
        <f>ROUND(E2738/D2738*100,0)</f>
        <v>103</v>
      </c>
      <c r="P2738" s="8">
        <f>IFERROR(ROUND(E2738/L2738,2),"No donations")</f>
        <v>172.23</v>
      </c>
      <c r="Q2738" s="10" t="s">
        <v>8315</v>
      </c>
      <c r="R2738" t="s">
        <v>8357</v>
      </c>
      <c r="S2738" s="14">
        <f>(((J2738/60)/60)/24)+DATE(1970,1,1)</f>
        <v>42128.824074074073</v>
      </c>
      <c r="T2738" s="14">
        <f>(((I2738/60)/60)/24)+DATE(1970,1,1)</f>
        <v>42158</v>
      </c>
      <c r="U2738">
        <f xml:space="preserve"> YEAR(S2738)</f>
        <v>2015</v>
      </c>
    </row>
    <row r="2739" spans="1:21" ht="48" x14ac:dyDescent="0.2">
      <c r="A2739">
        <v>3760</v>
      </c>
      <c r="B2739" s="3" t="s">
        <v>3757</v>
      </c>
      <c r="C2739" s="3" t="s">
        <v>7870</v>
      </c>
      <c r="D2739" s="6">
        <v>5000</v>
      </c>
      <c r="E2739" s="6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>
        <f>ROUND(E2739/D2739*100,0)</f>
        <v>101</v>
      </c>
      <c r="P2739" s="8">
        <f>IFERROR(ROUND(E2739/L2739,2),"No donations")</f>
        <v>55.5</v>
      </c>
      <c r="Q2739" s="10" t="s">
        <v>8315</v>
      </c>
      <c r="R2739" t="s">
        <v>8357</v>
      </c>
      <c r="S2739" s="14">
        <f>(((J2739/60)/60)/24)+DATE(1970,1,1)</f>
        <v>41739.525300925925</v>
      </c>
      <c r="T2739" s="14">
        <f>(((I2739/60)/60)/24)+DATE(1970,1,1)</f>
        <v>41764.525300925925</v>
      </c>
      <c r="U2739">
        <f xml:space="preserve"> YEAR(S2739)</f>
        <v>2014</v>
      </c>
    </row>
    <row r="2740" spans="1:21" ht="32" x14ac:dyDescent="0.2">
      <c r="A2740">
        <v>3763</v>
      </c>
      <c r="B2740" s="3" t="s">
        <v>3760</v>
      </c>
      <c r="C2740" s="3" t="s">
        <v>7873</v>
      </c>
      <c r="D2740" s="6">
        <v>5000</v>
      </c>
      <c r="E2740" s="6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>
        <f>ROUND(E2740/D2740*100,0)</f>
        <v>100</v>
      </c>
      <c r="P2740" s="8">
        <f>IFERROR(ROUND(E2740/L2740,2),"No donations")</f>
        <v>64.94</v>
      </c>
      <c r="Q2740" s="10" t="s">
        <v>8315</v>
      </c>
      <c r="R2740" t="s">
        <v>8357</v>
      </c>
      <c r="S2740" s="14">
        <f>(((J2740/60)/60)/24)+DATE(1970,1,1)</f>
        <v>42065.750300925924</v>
      </c>
      <c r="T2740" s="14">
        <f>(((I2740/60)/60)/24)+DATE(1970,1,1)</f>
        <v>42095.708634259259</v>
      </c>
      <c r="U2740">
        <f xml:space="preserve"> YEAR(S2740)</f>
        <v>2015</v>
      </c>
    </row>
    <row r="2741" spans="1:21" ht="48" x14ac:dyDescent="0.2">
      <c r="A2741">
        <v>3772</v>
      </c>
      <c r="B2741" s="3" t="s">
        <v>3769</v>
      </c>
      <c r="C2741" s="3" t="s">
        <v>7882</v>
      </c>
      <c r="D2741" s="6">
        <v>5000</v>
      </c>
      <c r="E2741" s="6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>
        <f>ROUND(E2741/D2741*100,0)</f>
        <v>110</v>
      </c>
      <c r="P2741" s="8">
        <f>IFERROR(ROUND(E2741/L2741,2),"No donations")</f>
        <v>166.97</v>
      </c>
      <c r="Q2741" s="10" t="s">
        <v>8315</v>
      </c>
      <c r="R2741" t="s">
        <v>8357</v>
      </c>
      <c r="S2741" s="14">
        <f>(((J2741/60)/60)/24)+DATE(1970,1,1)</f>
        <v>42682.616967592592</v>
      </c>
      <c r="T2741" s="14">
        <f>(((I2741/60)/60)/24)+DATE(1970,1,1)</f>
        <v>42703.25</v>
      </c>
      <c r="U2741">
        <f xml:space="preserve"> YEAR(S2741)</f>
        <v>2016</v>
      </c>
    </row>
    <row r="2742" spans="1:21" ht="32" x14ac:dyDescent="0.2">
      <c r="A2742">
        <v>3773</v>
      </c>
      <c r="B2742" s="3" t="s">
        <v>3770</v>
      </c>
      <c r="C2742" s="3" t="s">
        <v>7883</v>
      </c>
      <c r="D2742" s="6">
        <v>5000</v>
      </c>
      <c r="E2742" s="6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>
        <f>ROUND(E2742/D2742*100,0)</f>
        <v>108</v>
      </c>
      <c r="P2742" s="8">
        <f>IFERROR(ROUND(E2742/L2742,2),"No donations")</f>
        <v>94.91</v>
      </c>
      <c r="Q2742" s="10" t="s">
        <v>8315</v>
      </c>
      <c r="R2742" t="s">
        <v>8357</v>
      </c>
      <c r="S2742" s="14">
        <f>(((J2742/60)/60)/24)+DATE(1970,1,1)</f>
        <v>42656.005173611105</v>
      </c>
      <c r="T2742" s="14">
        <f>(((I2742/60)/60)/24)+DATE(1970,1,1)</f>
        <v>42689.088888888888</v>
      </c>
      <c r="U2742">
        <f xml:space="preserve"> YEAR(S2742)</f>
        <v>2016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8">
        <f>IFERROR(ROUND(E2743/L2743,2),"No donations")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 xml:space="preserve"> 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8">
        <f>IFERROR(ROUND(E2744/L2744,2),"No donations")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 xml:space="preserve"> 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8" t="str">
        <f>IFERROR(ROUND(E2745/L2745,2),"No donations")</f>
        <v>No donations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 xml:space="preserve"> 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8">
        <f>IFERROR(ROUND(E2746/L2746,2),"No donations")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 xml:space="preserve"> 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8">
        <f>IFERROR(ROUND(E2747/L2747,2),"No donations")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 xml:space="preserve"> 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8">
        <f>IFERROR(ROUND(E2748/L2748,2),"No donations")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 xml:space="preserve"> 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8">
        <f>IFERROR(ROUND(E2749/L2749,2),"No donations")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 xml:space="preserve"> 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8">
        <f>IFERROR(ROUND(E2750/L2750,2),"No donations")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 xml:space="preserve"> 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8">
        <f>IFERROR(ROUND(E2751/L2751,2),"No donations")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 xml:space="preserve"> 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8" t="str">
        <f>IFERROR(ROUND(E2752/L2752,2),"No donations")</f>
        <v>No donations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 xml:space="preserve"> 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8" t="str">
        <f>IFERROR(ROUND(E2753/L2753,2),"No donations")</f>
        <v>No donations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 xml:space="preserve"> 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8">
        <f>IFERROR(ROUND(E2754/L2754,2),"No donations")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 xml:space="preserve"> 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8">
        <f>IFERROR(ROUND(E2755/L2755,2),"No donations")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 xml:space="preserve"> 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8" t="str">
        <f>IFERROR(ROUND(E2756/L2756,2),"No donations")</f>
        <v>No donations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 xml:space="preserve"> 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8">
        <f>IFERROR(ROUND(E2757/L2757,2),"No donations")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 xml:space="preserve"> 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8">
        <f>IFERROR(ROUND(E2758/L2758,2),"No donations")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 xml:space="preserve"> 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8">
        <f>IFERROR(ROUND(E2759/L2759,2),"No donations")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 xml:space="preserve"> 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8">
        <f>IFERROR(ROUND(E2760/L2760,2),"No donations")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 xml:space="preserve"> 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8">
        <f>IFERROR(ROUND(E2761/L2761,2),"No donations")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 xml:space="preserve"> 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8" t="str">
        <f>IFERROR(ROUND(E2762/L2762,2),"No donations")</f>
        <v>No donations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 xml:space="preserve"> 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8">
        <f>IFERROR(ROUND(E2763/L2763,2),"No donations")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 xml:space="preserve"> 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8">
        <f>IFERROR(ROUND(E2764/L2764,2),"No donations")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 xml:space="preserve"> 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8">
        <f>IFERROR(ROUND(E2765/L2765,2),"No donations")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 xml:space="preserve"> 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8">
        <f>IFERROR(ROUND(E2766/L2766,2),"No donations")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 xml:space="preserve"> 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8" t="str">
        <f>IFERROR(ROUND(E2767/L2767,2),"No donations")</f>
        <v>No donations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 xml:space="preserve"> 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8">
        <f>IFERROR(ROUND(E2768/L2768,2),"No donations")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 xml:space="preserve"> 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8">
        <f>IFERROR(ROUND(E2769/L2769,2),"No donations")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 xml:space="preserve"> 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8">
        <f>IFERROR(ROUND(E2770/L2770,2),"No donations")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 xml:space="preserve"> 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8">
        <f>IFERROR(ROUND(E2771/L2771,2),"No donations")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 xml:space="preserve"> 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8">
        <f>IFERROR(ROUND(E2772/L2772,2),"No donations")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 xml:space="preserve"> 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8" t="str">
        <f>IFERROR(ROUND(E2773/L2773,2),"No donations")</f>
        <v>No donations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 xml:space="preserve"> 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8" t="str">
        <f>IFERROR(ROUND(E2774/L2774,2),"No donations")</f>
        <v>No donations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 xml:space="preserve"> 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8">
        <f>IFERROR(ROUND(E2775/L2775,2),"No donations")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 xml:space="preserve"> 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8">
        <f>IFERROR(ROUND(E2776/L2776,2),"No donations")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 xml:space="preserve"> 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8">
        <f>IFERROR(ROUND(E2777/L2777,2),"No donations")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 xml:space="preserve"> 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8">
        <f>IFERROR(ROUND(E2778/L2778,2),"No donations")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 xml:space="preserve"> 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8">
        <f>IFERROR(ROUND(E2779/L2779,2),"No donations")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 xml:space="preserve"> 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8">
        <f>IFERROR(ROUND(E2780/L2780,2),"No donations")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 xml:space="preserve"> 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8">
        <f>IFERROR(ROUND(E2781/L2781,2),"No donations")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 xml:space="preserve"> 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8" t="str">
        <f>IFERROR(ROUND(E2782/L2782,2),"No donations")</f>
        <v>No donations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 xml:space="preserve"> YEAR(S2782)</f>
        <v>2017</v>
      </c>
    </row>
    <row r="2783" spans="1:21" ht="48" x14ac:dyDescent="0.2">
      <c r="A2783">
        <v>3822</v>
      </c>
      <c r="B2783" s="3" t="s">
        <v>3819</v>
      </c>
      <c r="C2783" s="3" t="s">
        <v>7931</v>
      </c>
      <c r="D2783" s="6">
        <v>5000</v>
      </c>
      <c r="E2783" s="6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>
        <f>ROUND(E2783/D2783*100,0)</f>
        <v>110</v>
      </c>
      <c r="P2783" s="8">
        <f>IFERROR(ROUND(E2783/L2783,2),"No donations")</f>
        <v>72.38</v>
      </c>
      <c r="Q2783" s="10" t="s">
        <v>8315</v>
      </c>
      <c r="R2783" t="s">
        <v>8316</v>
      </c>
      <c r="S2783" s="14">
        <f>(((J2783/60)/60)/24)+DATE(1970,1,1)</f>
        <v>42329.838159722218</v>
      </c>
      <c r="T2783" s="14">
        <f>(((I2783/60)/60)/24)+DATE(1970,1,1)</f>
        <v>42388.957638888889</v>
      </c>
      <c r="U2783">
        <f xml:space="preserve"> YEAR(S2783)</f>
        <v>2015</v>
      </c>
    </row>
    <row r="2784" spans="1:21" ht="48" x14ac:dyDescent="0.2">
      <c r="A2784">
        <v>3825</v>
      </c>
      <c r="B2784" s="3" t="s">
        <v>3822</v>
      </c>
      <c r="C2784" s="3" t="s">
        <v>7934</v>
      </c>
      <c r="D2784" s="6">
        <v>5000</v>
      </c>
      <c r="E2784" s="6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>
        <f>ROUND(E2784/D2784*100,0)</f>
        <v>105</v>
      </c>
      <c r="P2784" s="8">
        <f>IFERROR(ROUND(E2784/L2784,2),"No donations")</f>
        <v>107.57</v>
      </c>
      <c r="Q2784" s="10" t="s">
        <v>8315</v>
      </c>
      <c r="R2784" t="s">
        <v>8316</v>
      </c>
      <c r="S2784" s="14">
        <f>(((J2784/60)/60)/24)+DATE(1970,1,1)</f>
        <v>42151.069606481484</v>
      </c>
      <c r="T2784" s="14">
        <f>(((I2784/60)/60)/24)+DATE(1970,1,1)</f>
        <v>42172.069606481484</v>
      </c>
      <c r="U2784">
        <f xml:space="preserve"> YEAR(S2784)</f>
        <v>2015</v>
      </c>
    </row>
    <row r="2785" spans="1:21" ht="48" x14ac:dyDescent="0.2">
      <c r="A2785">
        <v>3828</v>
      </c>
      <c r="B2785" s="3" t="s">
        <v>3825</v>
      </c>
      <c r="C2785" s="3" t="s">
        <v>7937</v>
      </c>
      <c r="D2785" s="6">
        <v>5000</v>
      </c>
      <c r="E2785" s="6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>ROUND(E2785/D2785*100,0)</f>
        <v>100</v>
      </c>
      <c r="P2785" s="8">
        <f>IFERROR(ROUND(E2785/L2785,2),"No donations")</f>
        <v>178.57</v>
      </c>
      <c r="Q2785" s="10" t="s">
        <v>8315</v>
      </c>
      <c r="R2785" t="s">
        <v>8316</v>
      </c>
      <c r="S2785" s="14">
        <f>(((J2785/60)/60)/24)+DATE(1970,1,1)</f>
        <v>41944.527627314819</v>
      </c>
      <c r="T2785" s="14">
        <f>(((I2785/60)/60)/24)+DATE(1970,1,1)</f>
        <v>42004.569293981483</v>
      </c>
      <c r="U2785">
        <f xml:space="preserve"> YEAR(S2785)</f>
        <v>2014</v>
      </c>
    </row>
    <row r="2786" spans="1:21" ht="48" x14ac:dyDescent="0.2">
      <c r="A2786">
        <v>33</v>
      </c>
      <c r="B2786" s="3" t="s">
        <v>35</v>
      </c>
      <c r="C2786" s="3" t="s">
        <v>4144</v>
      </c>
      <c r="D2786" s="6">
        <v>5250</v>
      </c>
      <c r="E2786" s="6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>
        <f>ROUND(E2786/D2786*100,0)</f>
        <v>102</v>
      </c>
      <c r="P2786" s="8">
        <f>IFERROR(ROUND(E2786/L2786,2),"No donations")</f>
        <v>83.75</v>
      </c>
      <c r="Q2786" s="10" t="s">
        <v>8308</v>
      </c>
      <c r="R2786" t="s">
        <v>8309</v>
      </c>
      <c r="S2786" s="14">
        <f>(((J2786/60)/60)/24)+DATE(1970,1,1)</f>
        <v>42286.660891203705</v>
      </c>
      <c r="T2786" s="14">
        <f>(((I2786/60)/60)/24)+DATE(1970,1,1)</f>
        <v>42316.702557870376</v>
      </c>
      <c r="U2786">
        <f xml:space="preserve"> YEAR(S2786)</f>
        <v>2015</v>
      </c>
    </row>
    <row r="2787" spans="1:21" ht="48" x14ac:dyDescent="0.2">
      <c r="A2787">
        <v>1932</v>
      </c>
      <c r="B2787" s="3" t="s">
        <v>1933</v>
      </c>
      <c r="C2787" s="3" t="s">
        <v>6042</v>
      </c>
      <c r="D2787" s="6">
        <v>5250</v>
      </c>
      <c r="E2787" s="6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>
        <f>ROUND(E2787/D2787*100,0)</f>
        <v>107</v>
      </c>
      <c r="P2787" s="8">
        <f>IFERROR(ROUND(E2787/L2787,2),"No donations")</f>
        <v>70.209999999999994</v>
      </c>
      <c r="Q2787" s="10" t="s">
        <v>8323</v>
      </c>
      <c r="R2787" t="s">
        <v>8327</v>
      </c>
      <c r="S2787" s="14">
        <f>(((J2787/60)/60)/24)+DATE(1970,1,1)</f>
        <v>40911.809872685182</v>
      </c>
      <c r="T2787" s="14">
        <f>(((I2787/60)/60)/24)+DATE(1970,1,1)</f>
        <v>40932.809872685182</v>
      </c>
      <c r="U2787">
        <f xml:space="preserve"> YEAR(S2787)</f>
        <v>2012</v>
      </c>
    </row>
    <row r="2788" spans="1:21" ht="48" x14ac:dyDescent="0.2">
      <c r="A2788">
        <v>323</v>
      </c>
      <c r="B2788" s="3" t="s">
        <v>324</v>
      </c>
      <c r="C2788" s="3" t="s">
        <v>4433</v>
      </c>
      <c r="D2788" s="6">
        <v>5400</v>
      </c>
      <c r="E2788" s="6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>
        <f>ROUND(E2788/D2788*100,0)</f>
        <v>123</v>
      </c>
      <c r="P2788" s="8">
        <f>IFERROR(ROUND(E2788/L2788,2),"No donations")</f>
        <v>114.59</v>
      </c>
      <c r="Q2788" s="10" t="s">
        <v>8308</v>
      </c>
      <c r="R2788" t="s">
        <v>8313</v>
      </c>
      <c r="S2788" s="14">
        <f>(((J2788/60)/60)/24)+DATE(1970,1,1)</f>
        <v>42697.32136574074</v>
      </c>
      <c r="T2788" s="14">
        <f>(((I2788/60)/60)/24)+DATE(1970,1,1)</f>
        <v>42725.332638888889</v>
      </c>
      <c r="U2788">
        <f xml:space="preserve"> YEAR(S2788)</f>
        <v>2016</v>
      </c>
    </row>
    <row r="2789" spans="1:21" ht="16" x14ac:dyDescent="0.2">
      <c r="A2789">
        <v>1032</v>
      </c>
      <c r="B2789" s="3" t="s">
        <v>1033</v>
      </c>
      <c r="C2789" s="3" t="s">
        <v>5142</v>
      </c>
      <c r="D2789" s="6">
        <v>5400</v>
      </c>
      <c r="E2789" s="6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>
        <f>ROUND(E2789/D2789*100,0)</f>
        <v>108</v>
      </c>
      <c r="P2789" s="8">
        <f>IFERROR(ROUND(E2789/L2789,2),"No donations")</f>
        <v>61.03</v>
      </c>
      <c r="Q2789" s="10" t="s">
        <v>8323</v>
      </c>
      <c r="R2789" t="s">
        <v>8328</v>
      </c>
      <c r="S2789" s="14">
        <f>(((J2789/60)/60)/24)+DATE(1970,1,1)</f>
        <v>42514.666956018518</v>
      </c>
      <c r="T2789" s="14">
        <f>(((I2789/60)/60)/24)+DATE(1970,1,1)</f>
        <v>42544.666956018518</v>
      </c>
      <c r="U2789">
        <f xml:space="preserve"> YEAR(S2789)</f>
        <v>2016</v>
      </c>
    </row>
    <row r="2790" spans="1:21" ht="48" x14ac:dyDescent="0.2">
      <c r="A2790">
        <v>2188</v>
      </c>
      <c r="B2790" s="3" t="s">
        <v>2189</v>
      </c>
      <c r="C2790" s="3" t="s">
        <v>6298</v>
      </c>
      <c r="D2790" s="6">
        <v>5494</v>
      </c>
      <c r="E2790" s="6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>
        <f>ROUND(E2790/D2790*100,0)</f>
        <v>412</v>
      </c>
      <c r="P2790" s="8">
        <f>IFERROR(ROUND(E2790/L2790,2),"No donations")</f>
        <v>44.06</v>
      </c>
      <c r="Q2790" s="10" t="s">
        <v>8331</v>
      </c>
      <c r="R2790" t="s">
        <v>8349</v>
      </c>
      <c r="S2790" s="14">
        <f>(((J2790/60)/60)/24)+DATE(1970,1,1)</f>
        <v>42633.586122685185</v>
      </c>
      <c r="T2790" s="14">
        <f>(((I2790/60)/60)/24)+DATE(1970,1,1)</f>
        <v>42668.708333333328</v>
      </c>
      <c r="U2790">
        <f xml:space="preserve"> YEAR(S2790)</f>
        <v>2016</v>
      </c>
    </row>
    <row r="2791" spans="1:21" ht="48" x14ac:dyDescent="0.2">
      <c r="A2791">
        <v>281</v>
      </c>
      <c r="B2791" s="3" t="s">
        <v>282</v>
      </c>
      <c r="C2791" s="3" t="s">
        <v>4391</v>
      </c>
      <c r="D2791" s="6">
        <v>5500</v>
      </c>
      <c r="E2791" s="6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>
        <f>ROUND(E2791/D2791*100,0)</f>
        <v>121</v>
      </c>
      <c r="P2791" s="8">
        <f>IFERROR(ROUND(E2791/L2791,2),"No donations")</f>
        <v>83.95</v>
      </c>
      <c r="Q2791" s="10" t="s">
        <v>8308</v>
      </c>
      <c r="R2791" t="s">
        <v>8313</v>
      </c>
      <c r="S2791" s="14">
        <f>(((J2791/60)/60)/24)+DATE(1970,1,1)</f>
        <v>39950.163344907407</v>
      </c>
      <c r="T2791" s="14">
        <f>(((I2791/60)/60)/24)+DATE(1970,1,1)</f>
        <v>40035.80972222222</v>
      </c>
      <c r="U2791">
        <f xml:space="preserve"> YEAR(S2791)</f>
        <v>2009</v>
      </c>
    </row>
    <row r="2792" spans="1:21" ht="48" x14ac:dyDescent="0.2">
      <c r="A2792">
        <v>804</v>
      </c>
      <c r="B2792" s="3" t="s">
        <v>805</v>
      </c>
      <c r="C2792" s="3" t="s">
        <v>4914</v>
      </c>
      <c r="D2792" s="6">
        <v>5500</v>
      </c>
      <c r="E2792" s="6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>
        <f>ROUND(E2792/D2792*100,0)</f>
        <v>100</v>
      </c>
      <c r="P2792" s="8">
        <f>IFERROR(ROUND(E2792/L2792,2),"No donations")</f>
        <v>305.56</v>
      </c>
      <c r="Q2792" s="10" t="s">
        <v>8323</v>
      </c>
      <c r="R2792" t="s">
        <v>8324</v>
      </c>
      <c r="S2792" s="14">
        <f>(((J2792/60)/60)/24)+DATE(1970,1,1)</f>
        <v>40730.105625000004</v>
      </c>
      <c r="T2792" s="14">
        <f>(((I2792/60)/60)/24)+DATE(1970,1,1)</f>
        <v>40747.165972222225</v>
      </c>
      <c r="U2792">
        <f xml:space="preserve"> YEAR(S2792)</f>
        <v>2011</v>
      </c>
    </row>
    <row r="2793" spans="1:21" ht="48" x14ac:dyDescent="0.2">
      <c r="A2793">
        <v>826</v>
      </c>
      <c r="B2793" s="3" t="s">
        <v>827</v>
      </c>
      <c r="C2793" s="3" t="s">
        <v>4936</v>
      </c>
      <c r="D2793" s="6">
        <v>5500</v>
      </c>
      <c r="E2793" s="6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>
        <f>ROUND(E2793/D2793*100,0)</f>
        <v>101</v>
      </c>
      <c r="P2793" s="8">
        <f>IFERROR(ROUND(E2793/L2793,2),"No donations")</f>
        <v>113.88</v>
      </c>
      <c r="Q2793" s="10" t="s">
        <v>8323</v>
      </c>
      <c r="R2793" t="s">
        <v>8324</v>
      </c>
      <c r="S2793" s="14">
        <f>(((J2793/60)/60)/24)+DATE(1970,1,1)</f>
        <v>40973.038541666669</v>
      </c>
      <c r="T2793" s="14">
        <f>(((I2793/60)/60)/24)+DATE(1970,1,1)</f>
        <v>40993.996874999997</v>
      </c>
      <c r="U2793">
        <f xml:space="preserve"> YEAR(S2793)</f>
        <v>2012</v>
      </c>
    </row>
    <row r="2794" spans="1:21" ht="48" x14ac:dyDescent="0.2">
      <c r="A2794">
        <v>834</v>
      </c>
      <c r="B2794" s="3" t="s">
        <v>835</v>
      </c>
      <c r="C2794" s="3" t="s">
        <v>4944</v>
      </c>
      <c r="D2794" s="6">
        <v>5500</v>
      </c>
      <c r="E2794" s="6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>
        <f>ROUND(E2794/D2794*100,0)</f>
        <v>131</v>
      </c>
      <c r="P2794" s="8">
        <f>IFERROR(ROUND(E2794/L2794,2),"No donations")</f>
        <v>96.08</v>
      </c>
      <c r="Q2794" s="10" t="s">
        <v>8323</v>
      </c>
      <c r="R2794" t="s">
        <v>8324</v>
      </c>
      <c r="S2794" s="14">
        <f>(((J2794/60)/60)/24)+DATE(1970,1,1)</f>
        <v>41422.822824074072</v>
      </c>
      <c r="T2794" s="14">
        <f>(((I2794/60)/60)/24)+DATE(1970,1,1)</f>
        <v>41456.165972222225</v>
      </c>
      <c r="U2794">
        <f xml:space="preserve"> YEAR(S2794)</f>
        <v>2013</v>
      </c>
    </row>
    <row r="2795" spans="1:21" ht="48" x14ac:dyDescent="0.2">
      <c r="A2795">
        <v>1257</v>
      </c>
      <c r="B2795" s="3" t="s">
        <v>1258</v>
      </c>
      <c r="C2795" s="3" t="s">
        <v>5367</v>
      </c>
      <c r="D2795" s="6">
        <v>5500</v>
      </c>
      <c r="E2795" s="6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>
        <f>ROUND(E2795/D2795*100,0)</f>
        <v>295</v>
      </c>
      <c r="P2795" s="8">
        <f>IFERROR(ROUND(E2795/L2795,2),"No donations")</f>
        <v>92.1</v>
      </c>
      <c r="Q2795" s="10" t="s">
        <v>8323</v>
      </c>
      <c r="R2795" t="s">
        <v>8324</v>
      </c>
      <c r="S2795" s="14">
        <f>(((J2795/60)/60)/24)+DATE(1970,1,1)</f>
        <v>40587.085532407407</v>
      </c>
      <c r="T2795" s="14">
        <f>(((I2795/60)/60)/24)+DATE(1970,1,1)</f>
        <v>40636.043865740743</v>
      </c>
      <c r="U2795">
        <f xml:space="preserve"> YEAR(S2795)</f>
        <v>2011</v>
      </c>
    </row>
    <row r="2796" spans="1:21" ht="48" x14ac:dyDescent="0.2">
      <c r="A2796">
        <v>1744</v>
      </c>
      <c r="B2796" s="3" t="s">
        <v>1745</v>
      </c>
      <c r="C2796" s="3" t="s">
        <v>5854</v>
      </c>
      <c r="D2796" s="6">
        <v>5500</v>
      </c>
      <c r="E2796" s="6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>
        <f>ROUND(E2796/D2796*100,0)</f>
        <v>118</v>
      </c>
      <c r="P2796" s="8">
        <f>IFERROR(ROUND(E2796/L2796,2),"No donations")</f>
        <v>93.07</v>
      </c>
      <c r="Q2796" s="10" t="s">
        <v>8336</v>
      </c>
      <c r="R2796" t="s">
        <v>8337</v>
      </c>
      <c r="S2796" s="14">
        <f>(((J2796/60)/60)/24)+DATE(1970,1,1)</f>
        <v>42026.605057870373</v>
      </c>
      <c r="T2796" s="14">
        <f>(((I2796/60)/60)/24)+DATE(1970,1,1)</f>
        <v>42071.563391203701</v>
      </c>
      <c r="U2796">
        <f xml:space="preserve"> YEAR(S2796)</f>
        <v>2015</v>
      </c>
    </row>
    <row r="2797" spans="1:21" ht="48" x14ac:dyDescent="0.2">
      <c r="A2797">
        <v>1756</v>
      </c>
      <c r="B2797" s="3" t="s">
        <v>1757</v>
      </c>
      <c r="C2797" s="3" t="s">
        <v>5866</v>
      </c>
      <c r="D2797" s="6">
        <v>5500</v>
      </c>
      <c r="E2797" s="6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>
        <f>ROUND(E2797/D2797*100,0)</f>
        <v>103</v>
      </c>
      <c r="P2797" s="8">
        <f>IFERROR(ROUND(E2797/L2797,2),"No donations")</f>
        <v>47.13</v>
      </c>
      <c r="Q2797" s="10" t="s">
        <v>8336</v>
      </c>
      <c r="R2797" t="s">
        <v>8337</v>
      </c>
      <c r="S2797" s="14">
        <f>(((J2797/60)/60)/24)+DATE(1970,1,1)</f>
        <v>42571.167465277773</v>
      </c>
      <c r="T2797" s="14">
        <f>(((I2797/60)/60)/24)+DATE(1970,1,1)</f>
        <v>42611.167465277773</v>
      </c>
      <c r="U2797">
        <f xml:space="preserve"> YEAR(S2797)</f>
        <v>2016</v>
      </c>
    </row>
    <row r="2798" spans="1:21" ht="32" x14ac:dyDescent="0.2">
      <c r="A2798">
        <v>2164</v>
      </c>
      <c r="B2798" s="3" t="s">
        <v>2165</v>
      </c>
      <c r="C2798" s="3" t="s">
        <v>6274</v>
      </c>
      <c r="D2798" s="6">
        <v>5500</v>
      </c>
      <c r="E2798" s="6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>
        <f>ROUND(E2798/D2798*100,0)</f>
        <v>103</v>
      </c>
      <c r="P2798" s="8">
        <f>IFERROR(ROUND(E2798/L2798,2),"No donations")</f>
        <v>68.010000000000005</v>
      </c>
      <c r="Q2798" s="10" t="s">
        <v>8323</v>
      </c>
      <c r="R2798" t="s">
        <v>8324</v>
      </c>
      <c r="S2798" s="14">
        <f>(((J2798/60)/60)/24)+DATE(1970,1,1)</f>
        <v>42515.71775462963</v>
      </c>
      <c r="T2798" s="14">
        <f>(((I2798/60)/60)/24)+DATE(1970,1,1)</f>
        <v>42546.165972222225</v>
      </c>
      <c r="U2798">
        <f xml:space="preserve"> YEAR(S2798)</f>
        <v>2016</v>
      </c>
    </row>
    <row r="2799" spans="1:21" ht="48" x14ac:dyDescent="0.2">
      <c r="A2799">
        <v>2547</v>
      </c>
      <c r="B2799" s="3" t="s">
        <v>2547</v>
      </c>
      <c r="C2799" s="3" t="s">
        <v>6657</v>
      </c>
      <c r="D2799" s="6">
        <v>5500</v>
      </c>
      <c r="E2799" s="6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>
        <f>ROUND(E2799/D2799*100,0)</f>
        <v>120</v>
      </c>
      <c r="P2799" s="8">
        <f>IFERROR(ROUND(E2799/L2799,2),"No donations")</f>
        <v>49.19</v>
      </c>
      <c r="Q2799" s="10" t="s">
        <v>8323</v>
      </c>
      <c r="R2799" t="s">
        <v>8352</v>
      </c>
      <c r="S2799" s="14">
        <f>(((J2799/60)/60)/24)+DATE(1970,1,1)</f>
        <v>40973.773182870369</v>
      </c>
      <c r="T2799" s="14">
        <f>(((I2799/60)/60)/24)+DATE(1970,1,1)</f>
        <v>41003.731516203705</v>
      </c>
      <c r="U2799">
        <f xml:space="preserve"> YEAR(S2799)</f>
        <v>2012</v>
      </c>
    </row>
    <row r="2800" spans="1:21" ht="48" x14ac:dyDescent="0.2">
      <c r="A2800">
        <v>2712</v>
      </c>
      <c r="B2800" s="3" t="s">
        <v>2712</v>
      </c>
      <c r="C2800" s="3" t="s">
        <v>6822</v>
      </c>
      <c r="D2800" s="6">
        <v>5500</v>
      </c>
      <c r="E2800" s="6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>
        <f>ROUND(E2800/D2800*100,0)</f>
        <v>131</v>
      </c>
      <c r="P2800" s="8">
        <f>IFERROR(ROUND(E2800/L2800,2),"No donations")</f>
        <v>50.53</v>
      </c>
      <c r="Q2800" s="10" t="s">
        <v>8315</v>
      </c>
      <c r="R2800" t="s">
        <v>8355</v>
      </c>
      <c r="S2800" s="14">
        <f>(((J2800/60)/60)/24)+DATE(1970,1,1)</f>
        <v>41432.062037037038</v>
      </c>
      <c r="T2800" s="14">
        <f>(((I2800/60)/60)/24)+DATE(1970,1,1)</f>
        <v>41468.75</v>
      </c>
      <c r="U2800">
        <f xml:space="preserve"> YEAR(S2800)</f>
        <v>2013</v>
      </c>
    </row>
    <row r="2801" spans="1:21" ht="48" x14ac:dyDescent="0.2">
      <c r="A2801">
        <v>3156</v>
      </c>
      <c r="B2801" s="3" t="s">
        <v>3156</v>
      </c>
      <c r="C2801" s="3" t="s">
        <v>7266</v>
      </c>
      <c r="D2801" s="6">
        <v>5500</v>
      </c>
      <c r="E2801" s="6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>
        <f>ROUND(E2801/D2801*100,0)</f>
        <v>102</v>
      </c>
      <c r="P2801" s="8">
        <f>IFERROR(ROUND(E2801/L2801,2),"No donations")</f>
        <v>62.92</v>
      </c>
      <c r="Q2801" s="10" t="s">
        <v>8315</v>
      </c>
      <c r="R2801" t="s">
        <v>8316</v>
      </c>
      <c r="S2801" s="14">
        <f>(((J2801/60)/60)/24)+DATE(1970,1,1)</f>
        <v>41026.953055555554</v>
      </c>
      <c r="T2801" s="14">
        <f>(((I2801/60)/60)/24)+DATE(1970,1,1)</f>
        <v>41061.953055555554</v>
      </c>
      <c r="U2801">
        <f xml:space="preserve"> YEAR(S2801)</f>
        <v>2012</v>
      </c>
    </row>
    <row r="2802" spans="1:21" ht="48" x14ac:dyDescent="0.2">
      <c r="A2802">
        <v>3249</v>
      </c>
      <c r="B2802" s="3" t="s">
        <v>3249</v>
      </c>
      <c r="C2802" s="3" t="s">
        <v>7359</v>
      </c>
      <c r="D2802" s="6">
        <v>5500</v>
      </c>
      <c r="E2802" s="6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>
        <f>ROUND(E2802/D2802*100,0)</f>
        <v>105</v>
      </c>
      <c r="P2802" s="8">
        <f>IFERROR(ROUND(E2802/L2802,2),"No donations")</f>
        <v>65.58</v>
      </c>
      <c r="Q2802" s="10" t="s">
        <v>8315</v>
      </c>
      <c r="R2802" t="s">
        <v>8316</v>
      </c>
      <c r="S2802" s="14">
        <f>(((J2802/60)/60)/24)+DATE(1970,1,1)</f>
        <v>42145.746689814812</v>
      </c>
      <c r="T2802" s="14">
        <f>(((I2802/60)/60)/24)+DATE(1970,1,1)</f>
        <v>42175.746689814812</v>
      </c>
      <c r="U2802">
        <f xml:space="preserve"> YEAR(S2802)</f>
        <v>2015</v>
      </c>
    </row>
    <row r="2803" spans="1:21" ht="48" x14ac:dyDescent="0.2">
      <c r="A2803">
        <v>3297</v>
      </c>
      <c r="B2803" s="3" t="s">
        <v>3297</v>
      </c>
      <c r="C2803" s="3" t="s">
        <v>7407</v>
      </c>
      <c r="D2803" s="6">
        <v>5500</v>
      </c>
      <c r="E2803" s="6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>
        <f>ROUND(E2803/D2803*100,0)</f>
        <v>100</v>
      </c>
      <c r="P2803" s="8">
        <f>IFERROR(ROUND(E2803/L2803,2),"No donations")</f>
        <v>125.09</v>
      </c>
      <c r="Q2803" s="10" t="s">
        <v>8315</v>
      </c>
      <c r="R2803" t="s">
        <v>8316</v>
      </c>
      <c r="S2803" s="14">
        <f>(((J2803/60)/60)/24)+DATE(1970,1,1)</f>
        <v>42193.771481481483</v>
      </c>
      <c r="T2803" s="14">
        <f>(((I2803/60)/60)/24)+DATE(1970,1,1)</f>
        <v>42212.957638888889</v>
      </c>
      <c r="U2803">
        <f xml:space="preserve"> YEAR(S2803)</f>
        <v>2015</v>
      </c>
    </row>
    <row r="2804" spans="1:21" ht="48" x14ac:dyDescent="0.2">
      <c r="A2804">
        <v>3348</v>
      </c>
      <c r="B2804" s="3" t="s">
        <v>3266</v>
      </c>
      <c r="C2804" s="3" t="s">
        <v>7458</v>
      </c>
      <c r="D2804" s="6">
        <v>5500</v>
      </c>
      <c r="E2804" s="6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f>ROUND(E2804/D2804*100,0)</f>
        <v>100</v>
      </c>
      <c r="P2804" s="8">
        <f>IFERROR(ROUND(E2804/L2804,2),"No donations")</f>
        <v>69.819999999999993</v>
      </c>
      <c r="Q2804" s="10" t="s">
        <v>8315</v>
      </c>
      <c r="R2804" t="s">
        <v>8316</v>
      </c>
      <c r="S2804" s="14">
        <f>(((J2804/60)/60)/24)+DATE(1970,1,1)</f>
        <v>42466.558796296296</v>
      </c>
      <c r="T2804" s="14">
        <f>(((I2804/60)/60)/24)+DATE(1970,1,1)</f>
        <v>42490.165972222225</v>
      </c>
      <c r="U2804">
        <f xml:space="preserve"> YEAR(S2804)</f>
        <v>2016</v>
      </c>
    </row>
    <row r="2805" spans="1:21" ht="48" x14ac:dyDescent="0.2">
      <c r="A2805">
        <v>3542</v>
      </c>
      <c r="B2805" s="3" t="s">
        <v>3541</v>
      </c>
      <c r="C2805" s="3" t="s">
        <v>7652</v>
      </c>
      <c r="D2805" s="6">
        <v>5500</v>
      </c>
      <c r="E2805" s="6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>
        <f>ROUND(E2805/D2805*100,0)</f>
        <v>102</v>
      </c>
      <c r="P2805" s="8">
        <f>IFERROR(ROUND(E2805/L2805,2),"No donations")</f>
        <v>66.150000000000006</v>
      </c>
      <c r="Q2805" s="10" t="s">
        <v>8315</v>
      </c>
      <c r="R2805" t="s">
        <v>8316</v>
      </c>
      <c r="S2805" s="14">
        <f>(((J2805/60)/60)/24)+DATE(1970,1,1)</f>
        <v>41829.599791666667</v>
      </c>
      <c r="T2805" s="14">
        <f>(((I2805/60)/60)/24)+DATE(1970,1,1)</f>
        <v>41889.599791666667</v>
      </c>
      <c r="U2805">
        <f xml:space="preserve"> YEAR(S2805)</f>
        <v>2014</v>
      </c>
    </row>
    <row r="2806" spans="1:21" ht="48" x14ac:dyDescent="0.2">
      <c r="A2806">
        <v>3553</v>
      </c>
      <c r="B2806" s="3" t="s">
        <v>3552</v>
      </c>
      <c r="C2806" s="3" t="s">
        <v>7663</v>
      </c>
      <c r="D2806" s="6">
        <v>5500</v>
      </c>
      <c r="E2806" s="6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>
        <f>ROUND(E2806/D2806*100,0)</f>
        <v>106</v>
      </c>
      <c r="P2806" s="8">
        <f>IFERROR(ROUND(E2806/L2806,2),"No donations")</f>
        <v>56.2</v>
      </c>
      <c r="Q2806" s="10" t="s">
        <v>8315</v>
      </c>
      <c r="R2806" t="s">
        <v>8316</v>
      </c>
      <c r="S2806" s="14">
        <f>(((J2806/60)/60)/24)+DATE(1970,1,1)</f>
        <v>42196.028703703705</v>
      </c>
      <c r="T2806" s="14">
        <f>(((I2806/60)/60)/24)+DATE(1970,1,1)</f>
        <v>42228</v>
      </c>
      <c r="U2806">
        <f xml:space="preserve"> YEAR(S2806)</f>
        <v>2015</v>
      </c>
    </row>
    <row r="2807" spans="1:21" ht="48" x14ac:dyDescent="0.2">
      <c r="A2807">
        <v>1858</v>
      </c>
      <c r="B2807" s="3" t="s">
        <v>1859</v>
      </c>
      <c r="C2807" s="3" t="s">
        <v>5968</v>
      </c>
      <c r="D2807" s="6">
        <v>5555.55</v>
      </c>
      <c r="E2807" s="6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>
        <f>ROUND(E2807/D2807*100,0)</f>
        <v>109</v>
      </c>
      <c r="P2807" s="8">
        <f>IFERROR(ROUND(E2807/L2807,2),"No donations")</f>
        <v>40.549999999999997</v>
      </c>
      <c r="Q2807" s="10" t="s">
        <v>8323</v>
      </c>
      <c r="R2807" t="s">
        <v>8324</v>
      </c>
      <c r="S2807" s="14">
        <f>(((J2807/60)/60)/24)+DATE(1970,1,1)</f>
        <v>40833.200474537036</v>
      </c>
      <c r="T2807" s="14">
        <f>(((I2807/60)/60)/24)+DATE(1970,1,1)</f>
        <v>40893.242141203707</v>
      </c>
      <c r="U2807">
        <f xml:space="preserve"> YEAR(S2807)</f>
        <v>2011</v>
      </c>
    </row>
    <row r="2808" spans="1:21" ht="48" x14ac:dyDescent="0.2">
      <c r="A2808">
        <v>3279</v>
      </c>
      <c r="B2808" s="3" t="s">
        <v>3279</v>
      </c>
      <c r="C2808" s="3" t="s">
        <v>7389</v>
      </c>
      <c r="D2808" s="6">
        <v>5800</v>
      </c>
      <c r="E2808" s="6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>
        <f>ROUND(E2808/D2808*100,0)</f>
        <v>114</v>
      </c>
      <c r="P2808" s="8">
        <f>IFERROR(ROUND(E2808/L2808,2),"No donations")</f>
        <v>105.21</v>
      </c>
      <c r="Q2808" s="10" t="s">
        <v>8315</v>
      </c>
      <c r="R2808" t="s">
        <v>8316</v>
      </c>
      <c r="S2808" s="14">
        <f>(((J2808/60)/60)/24)+DATE(1970,1,1)</f>
        <v>42431.102534722217</v>
      </c>
      <c r="T2808" s="14">
        <f>(((I2808/60)/60)/24)+DATE(1970,1,1)</f>
        <v>42461.06086805556</v>
      </c>
      <c r="U2808">
        <f xml:space="preserve"> YEAR(S2808)</f>
        <v>2016</v>
      </c>
    </row>
    <row r="2809" spans="1:21" ht="48" x14ac:dyDescent="0.2">
      <c r="A2809">
        <v>3574</v>
      </c>
      <c r="B2809" s="3" t="s">
        <v>3573</v>
      </c>
      <c r="C2809" s="3" t="s">
        <v>7684</v>
      </c>
      <c r="D2809" s="6">
        <v>5800</v>
      </c>
      <c r="E2809" s="6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>
        <f>ROUND(E2809/D2809*100,0)</f>
        <v>106</v>
      </c>
      <c r="P2809" s="8">
        <f>IFERROR(ROUND(E2809/L2809,2),"No donations")</f>
        <v>136.78</v>
      </c>
      <c r="Q2809" s="10" t="s">
        <v>8315</v>
      </c>
      <c r="R2809" t="s">
        <v>8316</v>
      </c>
      <c r="S2809" s="14">
        <f>(((J2809/60)/60)/24)+DATE(1970,1,1)</f>
        <v>41926.942685185182</v>
      </c>
      <c r="T2809" s="14">
        <f>(((I2809/60)/60)/24)+DATE(1970,1,1)</f>
        <v>41956.984351851846</v>
      </c>
      <c r="U2809">
        <f xml:space="preserve"> YEAR(S2809)</f>
        <v>2014</v>
      </c>
    </row>
    <row r="2810" spans="1:21" ht="48" x14ac:dyDescent="0.2">
      <c r="A2810">
        <v>3239</v>
      </c>
      <c r="B2810" s="3" t="s">
        <v>3239</v>
      </c>
      <c r="C2810" s="3" t="s">
        <v>7349</v>
      </c>
      <c r="D2810" s="6">
        <v>5862</v>
      </c>
      <c r="E2810" s="6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>
        <f>ROUND(E2810/D2810*100,0)</f>
        <v>106</v>
      </c>
      <c r="P2810" s="8">
        <f>IFERROR(ROUND(E2810/L2810,2),"No donations")</f>
        <v>59.7</v>
      </c>
      <c r="Q2810" s="10" t="s">
        <v>8315</v>
      </c>
      <c r="R2810" t="s">
        <v>8316</v>
      </c>
      <c r="S2810" s="14">
        <f>(((J2810/60)/60)/24)+DATE(1970,1,1)</f>
        <v>42278.089039351849</v>
      </c>
      <c r="T2810" s="14">
        <f>(((I2810/60)/60)/24)+DATE(1970,1,1)</f>
        <v>42302.999305555553</v>
      </c>
      <c r="U2810">
        <f xml:space="preserve"> YEAR(S2810)</f>
        <v>2015</v>
      </c>
    </row>
    <row r="2811" spans="1:21" ht="48" x14ac:dyDescent="0.2">
      <c r="A2811">
        <v>1348</v>
      </c>
      <c r="B2811" s="3" t="s">
        <v>1349</v>
      </c>
      <c r="C2811" s="3" t="s">
        <v>5458</v>
      </c>
      <c r="D2811" s="6">
        <v>5875</v>
      </c>
      <c r="E2811" s="6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>
        <f>ROUND(E2811/D2811*100,0)</f>
        <v>102</v>
      </c>
      <c r="P2811" s="8">
        <f>IFERROR(ROUND(E2811/L2811,2),"No donations")</f>
        <v>230.19</v>
      </c>
      <c r="Q2811" s="10" t="s">
        <v>8320</v>
      </c>
      <c r="R2811" t="s">
        <v>8321</v>
      </c>
      <c r="S2811" s="14">
        <f>(((J2811/60)/60)/24)+DATE(1970,1,1)</f>
        <v>41963.506168981476</v>
      </c>
      <c r="T2811" s="14">
        <f>(((I2811/60)/60)/24)+DATE(1970,1,1)</f>
        <v>41991.506168981476</v>
      </c>
      <c r="U2811">
        <f xml:space="preserve"> YEAR(S2811)</f>
        <v>2014</v>
      </c>
    </row>
    <row r="2812" spans="1:21" ht="32" x14ac:dyDescent="0.2">
      <c r="A2812">
        <v>14</v>
      </c>
      <c r="B2812" s="3" t="s">
        <v>16</v>
      </c>
      <c r="C2812" s="3" t="s">
        <v>4125</v>
      </c>
      <c r="D2812" s="6">
        <v>6000</v>
      </c>
      <c r="E2812" s="6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>
        <f>ROUND(E2812/D2812*100,0)</f>
        <v>101</v>
      </c>
      <c r="P2812" s="8">
        <f>IFERROR(ROUND(E2812/L2812,2),"No donations")</f>
        <v>147.71</v>
      </c>
      <c r="Q2812" s="10" t="s">
        <v>8308</v>
      </c>
      <c r="R2812" t="s">
        <v>8309</v>
      </c>
      <c r="S2812" s="14">
        <f>(((J2812/60)/60)/24)+DATE(1970,1,1)</f>
        <v>41808.02648148148</v>
      </c>
      <c r="T2812" s="14">
        <f>(((I2812/60)/60)/24)+DATE(1970,1,1)</f>
        <v>41833.582638888889</v>
      </c>
      <c r="U2812">
        <f xml:space="preserve"> YEAR(S2812)</f>
        <v>2014</v>
      </c>
    </row>
    <row r="2813" spans="1:21" ht="32" x14ac:dyDescent="0.2">
      <c r="A2813">
        <v>36</v>
      </c>
      <c r="B2813" s="3" t="s">
        <v>38</v>
      </c>
      <c r="C2813" s="3" t="s">
        <v>4147</v>
      </c>
      <c r="D2813" s="6">
        <v>6000</v>
      </c>
      <c r="E2813" s="6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>
        <f>ROUND(E2813/D2813*100,0)</f>
        <v>142</v>
      </c>
      <c r="P2813" s="8">
        <f>IFERROR(ROUND(E2813/L2813,2),"No donations")</f>
        <v>193.84</v>
      </c>
      <c r="Q2813" s="10" t="s">
        <v>8308</v>
      </c>
      <c r="R2813" t="s">
        <v>8309</v>
      </c>
      <c r="S2813" s="14">
        <f>(((J2813/60)/60)/24)+DATE(1970,1,1)</f>
        <v>42068.307002314818</v>
      </c>
      <c r="T2813" s="14">
        <f>(((I2813/60)/60)/24)+DATE(1970,1,1)</f>
        <v>42098.265335648146</v>
      </c>
      <c r="U2813">
        <f xml:space="preserve"> YEAR(S2813)</f>
        <v>2015</v>
      </c>
    </row>
    <row r="2814" spans="1:21" ht="48" x14ac:dyDescent="0.2">
      <c r="A2814">
        <v>86</v>
      </c>
      <c r="B2814" s="3" t="s">
        <v>88</v>
      </c>
      <c r="C2814" s="3" t="s">
        <v>4197</v>
      </c>
      <c r="D2814" s="6">
        <v>6000</v>
      </c>
      <c r="E2814" s="6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>
        <f>ROUND(E2814/D2814*100,0)</f>
        <v>106</v>
      </c>
      <c r="P2814" s="8">
        <f>IFERROR(ROUND(E2814/L2814,2),"No donations")</f>
        <v>375.76</v>
      </c>
      <c r="Q2814" s="10" t="s">
        <v>8308</v>
      </c>
      <c r="R2814" t="s">
        <v>8310</v>
      </c>
      <c r="S2814" s="14">
        <f>(((J2814/60)/60)/24)+DATE(1970,1,1)</f>
        <v>42291.556076388893</v>
      </c>
      <c r="T2814" s="14">
        <f>(((I2814/60)/60)/24)+DATE(1970,1,1)</f>
        <v>42365.59774305555</v>
      </c>
      <c r="U2814">
        <f xml:space="preserve"> YEAR(S2814)</f>
        <v>2015</v>
      </c>
    </row>
    <row r="2815" spans="1:21" ht="48" x14ac:dyDescent="0.2">
      <c r="A2815">
        <v>89</v>
      </c>
      <c r="B2815" s="3" t="s">
        <v>91</v>
      </c>
      <c r="C2815" s="3" t="s">
        <v>4200</v>
      </c>
      <c r="D2815" s="6">
        <v>6000</v>
      </c>
      <c r="E2815" s="6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>
        <f>ROUND(E2815/D2815*100,0)</f>
        <v>115</v>
      </c>
      <c r="P2815" s="8">
        <f>IFERROR(ROUND(E2815/L2815,2),"No donations")</f>
        <v>123.29</v>
      </c>
      <c r="Q2815" s="10" t="s">
        <v>8308</v>
      </c>
      <c r="R2815" t="s">
        <v>8310</v>
      </c>
      <c r="S2815" s="14">
        <f>(((J2815/60)/60)/24)+DATE(1970,1,1)</f>
        <v>41402.752222222225</v>
      </c>
      <c r="T2815" s="14">
        <f>(((I2815/60)/60)/24)+DATE(1970,1,1)</f>
        <v>41427.752222222225</v>
      </c>
      <c r="U2815">
        <f xml:space="preserve"> YEAR(S2815)</f>
        <v>2013</v>
      </c>
    </row>
    <row r="2816" spans="1:21" ht="48" x14ac:dyDescent="0.2">
      <c r="A2816">
        <v>102</v>
      </c>
      <c r="B2816" s="3" t="s">
        <v>104</v>
      </c>
      <c r="C2816" s="3" t="s">
        <v>4213</v>
      </c>
      <c r="D2816" s="6">
        <v>6000</v>
      </c>
      <c r="E2816" s="6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>
        <f>ROUND(E2816/D2816*100,0)</f>
        <v>128</v>
      </c>
      <c r="P2816" s="8">
        <f>IFERROR(ROUND(E2816/L2816,2),"No donations")</f>
        <v>117.92</v>
      </c>
      <c r="Q2816" s="10" t="s">
        <v>8308</v>
      </c>
      <c r="R2816" t="s">
        <v>8310</v>
      </c>
      <c r="S2816" s="14">
        <f>(((J2816/60)/60)/24)+DATE(1970,1,1)</f>
        <v>40505.131168981483</v>
      </c>
      <c r="T2816" s="14">
        <f>(((I2816/60)/60)/24)+DATE(1970,1,1)</f>
        <v>40535.131168981483</v>
      </c>
      <c r="U2816">
        <f xml:space="preserve"> YEAR(S2816)</f>
        <v>2010</v>
      </c>
    </row>
    <row r="2817" spans="1:21" ht="48" x14ac:dyDescent="0.2">
      <c r="A2817">
        <v>339</v>
      </c>
      <c r="B2817" s="3" t="s">
        <v>340</v>
      </c>
      <c r="C2817" s="3" t="s">
        <v>4449</v>
      </c>
      <c r="D2817" s="6">
        <v>6000</v>
      </c>
      <c r="E2817" s="6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>
        <f>ROUND(E2817/D2817*100,0)</f>
        <v>108</v>
      </c>
      <c r="P2817" s="8">
        <f>IFERROR(ROUND(E2817/L2817,2),"No donations")</f>
        <v>72.87</v>
      </c>
      <c r="Q2817" s="10" t="s">
        <v>8308</v>
      </c>
      <c r="R2817" t="s">
        <v>8313</v>
      </c>
      <c r="S2817" s="14">
        <f>(((J2817/60)/60)/24)+DATE(1970,1,1)</f>
        <v>42093.760046296295</v>
      </c>
      <c r="T2817" s="14">
        <f>(((I2817/60)/60)/24)+DATE(1970,1,1)</f>
        <v>42123.760046296295</v>
      </c>
      <c r="U2817">
        <f xml:space="preserve"> YEAR(S2817)</f>
        <v>2015</v>
      </c>
    </row>
    <row r="2818" spans="1:21" ht="48" x14ac:dyDescent="0.2">
      <c r="A2818">
        <v>374</v>
      </c>
      <c r="B2818" s="3" t="s">
        <v>375</v>
      </c>
      <c r="C2818" s="3" t="s">
        <v>4484</v>
      </c>
      <c r="D2818" s="6">
        <v>6000</v>
      </c>
      <c r="E2818" s="6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>
        <f>ROUND(E2818/D2818*100,0)</f>
        <v>131</v>
      </c>
      <c r="P2818" s="8">
        <f>IFERROR(ROUND(E2818/L2818,2),"No donations")</f>
        <v>45.05</v>
      </c>
      <c r="Q2818" s="10" t="s">
        <v>8308</v>
      </c>
      <c r="R2818" t="s">
        <v>8313</v>
      </c>
      <c r="S2818" s="14">
        <f>(((J2818/60)/60)/24)+DATE(1970,1,1)</f>
        <v>40757.889247685183</v>
      </c>
      <c r="T2818" s="14">
        <f>(((I2818/60)/60)/24)+DATE(1970,1,1)</f>
        <v>40802.889247685183</v>
      </c>
      <c r="U2818">
        <f xml:space="preserve"> YEAR(S2818)</f>
        <v>2011</v>
      </c>
    </row>
    <row r="2819" spans="1:21" ht="48" x14ac:dyDescent="0.2">
      <c r="A2819">
        <v>408</v>
      </c>
      <c r="B2819" s="3" t="s">
        <v>409</v>
      </c>
      <c r="C2819" s="3" t="s">
        <v>4518</v>
      </c>
      <c r="D2819" s="6">
        <v>6000</v>
      </c>
      <c r="E2819" s="6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>
        <f>ROUND(E2819/D2819*100,0)</f>
        <v>101</v>
      </c>
      <c r="P2819" s="8">
        <f>IFERROR(ROUND(E2819/L2819,2),"No donations")</f>
        <v>160.16</v>
      </c>
      <c r="Q2819" s="10" t="s">
        <v>8308</v>
      </c>
      <c r="R2819" t="s">
        <v>8313</v>
      </c>
      <c r="S2819" s="14">
        <f>(((J2819/60)/60)/24)+DATE(1970,1,1)</f>
        <v>41543.735995370371</v>
      </c>
      <c r="T2819" s="14">
        <f>(((I2819/60)/60)/24)+DATE(1970,1,1)</f>
        <v>41583.777662037035</v>
      </c>
      <c r="U2819">
        <f xml:space="preserve"> YEAR(S2819)</f>
        <v>2013</v>
      </c>
    </row>
    <row r="2820" spans="1:21" ht="48" x14ac:dyDescent="0.2">
      <c r="A2820">
        <v>739</v>
      </c>
      <c r="B2820" s="3" t="s">
        <v>740</v>
      </c>
      <c r="C2820" s="3" t="s">
        <v>4849</v>
      </c>
      <c r="D2820" s="6">
        <v>6000</v>
      </c>
      <c r="E2820" s="6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>
        <f>ROUND(E2820/D2820*100,0)</f>
        <v>158</v>
      </c>
      <c r="P2820" s="8">
        <f>IFERROR(ROUND(E2820/L2820,2),"No donations")</f>
        <v>68.349999999999994</v>
      </c>
      <c r="Q2820" s="10" t="s">
        <v>8320</v>
      </c>
      <c r="R2820" t="s">
        <v>8321</v>
      </c>
      <c r="S2820" s="14">
        <f>(((J2820/60)/60)/24)+DATE(1970,1,1)</f>
        <v>41829.502650462964</v>
      </c>
      <c r="T2820" s="14">
        <f>(((I2820/60)/60)/24)+DATE(1970,1,1)</f>
        <v>41862.502650462964</v>
      </c>
      <c r="U2820">
        <f xml:space="preserve"> YEAR(S2820)</f>
        <v>2014</v>
      </c>
    </row>
    <row r="2821" spans="1:21" ht="48" x14ac:dyDescent="0.2">
      <c r="A2821">
        <v>802</v>
      </c>
      <c r="B2821" s="3" t="s">
        <v>803</v>
      </c>
      <c r="C2821" s="3" t="s">
        <v>4912</v>
      </c>
      <c r="D2821" s="6">
        <v>6000</v>
      </c>
      <c r="E2821" s="6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>
        <f>ROUND(E2821/D2821*100,0)</f>
        <v>101</v>
      </c>
      <c r="P2821" s="8">
        <f>IFERROR(ROUND(E2821/L2821,2),"No donations")</f>
        <v>81.069999999999993</v>
      </c>
      <c r="Q2821" s="10" t="s">
        <v>8323</v>
      </c>
      <c r="R2821" t="s">
        <v>8324</v>
      </c>
      <c r="S2821" s="14">
        <f>(((J2821/60)/60)/24)+DATE(1970,1,1)</f>
        <v>41123.022268518522</v>
      </c>
      <c r="T2821" s="14">
        <f>(((I2821/60)/60)/24)+DATE(1970,1,1)</f>
        <v>41169.170138888891</v>
      </c>
      <c r="U2821">
        <f xml:space="preserve"> YEAR(S2821)</f>
        <v>2012</v>
      </c>
    </row>
    <row r="2822" spans="1:21" ht="16" x14ac:dyDescent="0.2">
      <c r="A2822">
        <v>833</v>
      </c>
      <c r="B2822" s="3" t="s">
        <v>834</v>
      </c>
      <c r="C2822" s="3" t="s">
        <v>4943</v>
      </c>
      <c r="D2822" s="6">
        <v>6000</v>
      </c>
      <c r="E2822" s="6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>
        <f>ROUND(E2822/D2822*100,0)</f>
        <v>102</v>
      </c>
      <c r="P2822" s="8">
        <f>IFERROR(ROUND(E2822/L2822,2),"No donations")</f>
        <v>148.78</v>
      </c>
      <c r="Q2822" s="10" t="s">
        <v>8323</v>
      </c>
      <c r="R2822" t="s">
        <v>8324</v>
      </c>
      <c r="S2822" s="14">
        <f>(((J2822/60)/60)/24)+DATE(1970,1,1)</f>
        <v>41718.878182870372</v>
      </c>
      <c r="T2822" s="14">
        <f>(((I2822/60)/60)/24)+DATE(1970,1,1)</f>
        <v>41748.878182870372</v>
      </c>
      <c r="U2822">
        <f xml:space="preserve"> YEAR(S2822)</f>
        <v>2014</v>
      </c>
    </row>
    <row r="2823" spans="1:21" ht="48" x14ac:dyDescent="0.2">
      <c r="A2823">
        <v>1201</v>
      </c>
      <c r="B2823" s="3" t="s">
        <v>1202</v>
      </c>
      <c r="C2823" s="3" t="s">
        <v>5311</v>
      </c>
      <c r="D2823" s="6">
        <v>6000</v>
      </c>
      <c r="E2823" s="6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>
        <f>ROUND(E2823/D2823*100,0)</f>
        <v>102</v>
      </c>
      <c r="P2823" s="8">
        <f>IFERROR(ROUND(E2823/L2823,2),"No donations")</f>
        <v>55.37</v>
      </c>
      <c r="Q2823" s="10" t="s">
        <v>8336</v>
      </c>
      <c r="R2823" t="s">
        <v>8337</v>
      </c>
      <c r="S2823" s="14">
        <f>(((J2823/60)/60)/24)+DATE(1970,1,1)</f>
        <v>42536.60701388889</v>
      </c>
      <c r="T2823" s="14">
        <f>(((I2823/60)/60)/24)+DATE(1970,1,1)</f>
        <v>42566.60701388889</v>
      </c>
      <c r="U2823">
        <f xml:space="preserve"> YEAR(S2823)</f>
        <v>2016</v>
      </c>
    </row>
    <row r="2824" spans="1:21" ht="48" x14ac:dyDescent="0.2">
      <c r="A2824">
        <v>1209</v>
      </c>
      <c r="B2824" s="3" t="s">
        <v>1210</v>
      </c>
      <c r="C2824" s="3" t="s">
        <v>5319</v>
      </c>
      <c r="D2824" s="6">
        <v>6000</v>
      </c>
      <c r="E2824" s="6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>
        <f>ROUND(E2824/D2824*100,0)</f>
        <v>106</v>
      </c>
      <c r="P2824" s="8">
        <f>IFERROR(ROUND(E2824/L2824,2),"No donations")</f>
        <v>138.26</v>
      </c>
      <c r="Q2824" s="10" t="s">
        <v>8336</v>
      </c>
      <c r="R2824" t="s">
        <v>8337</v>
      </c>
      <c r="S2824" s="14">
        <f>(((J2824/60)/60)/24)+DATE(1970,1,1)</f>
        <v>42761.846122685187</v>
      </c>
      <c r="T2824" s="14">
        <f>(((I2824/60)/60)/24)+DATE(1970,1,1)</f>
        <v>42791.846122685187</v>
      </c>
      <c r="U2824">
        <f xml:space="preserve"> YEAR(S2824)</f>
        <v>2017</v>
      </c>
    </row>
    <row r="2825" spans="1:21" ht="32" x14ac:dyDescent="0.2">
      <c r="A2825">
        <v>1251</v>
      </c>
      <c r="B2825" s="3" t="s">
        <v>1252</v>
      </c>
      <c r="C2825" s="3" t="s">
        <v>5361</v>
      </c>
      <c r="D2825" s="6">
        <v>6000</v>
      </c>
      <c r="E2825" s="6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>
        <f>ROUND(E2825/D2825*100,0)</f>
        <v>102</v>
      </c>
      <c r="P2825" s="8">
        <f>IFERROR(ROUND(E2825/L2825,2),"No donations")</f>
        <v>82.54</v>
      </c>
      <c r="Q2825" s="10" t="s">
        <v>8323</v>
      </c>
      <c r="R2825" t="s">
        <v>8324</v>
      </c>
      <c r="S2825" s="14">
        <f>(((J2825/60)/60)/24)+DATE(1970,1,1)</f>
        <v>40751.814432870371</v>
      </c>
      <c r="T2825" s="14">
        <f>(((I2825/60)/60)/24)+DATE(1970,1,1)</f>
        <v>40811.814432870371</v>
      </c>
      <c r="U2825">
        <f xml:space="preserve"> YEAR(S2825)</f>
        <v>2011</v>
      </c>
    </row>
    <row r="2826" spans="1:21" ht="48" x14ac:dyDescent="0.2">
      <c r="A2826">
        <v>1361</v>
      </c>
      <c r="B2826" s="3" t="s">
        <v>1362</v>
      </c>
      <c r="C2826" s="3" t="s">
        <v>5471</v>
      </c>
      <c r="D2826" s="6">
        <v>6000</v>
      </c>
      <c r="E2826" s="6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>
        <f>ROUND(E2826/D2826*100,0)</f>
        <v>126</v>
      </c>
      <c r="P2826" s="8">
        <f>IFERROR(ROUND(E2826/L2826,2),"No donations")</f>
        <v>28.63</v>
      </c>
      <c r="Q2826" s="10" t="s">
        <v>8320</v>
      </c>
      <c r="R2826" t="s">
        <v>8321</v>
      </c>
      <c r="S2826" s="14">
        <f>(((J2826/60)/60)/24)+DATE(1970,1,1)</f>
        <v>41781.717268518521</v>
      </c>
      <c r="T2826" s="14">
        <f>(((I2826/60)/60)/24)+DATE(1970,1,1)</f>
        <v>41811.717268518521</v>
      </c>
      <c r="U2826">
        <f xml:space="preserve"> YEAR(S2826)</f>
        <v>2014</v>
      </c>
    </row>
    <row r="2827" spans="1:21" ht="48" x14ac:dyDescent="0.2">
      <c r="A2827">
        <v>1396</v>
      </c>
      <c r="B2827" s="3" t="s">
        <v>1397</v>
      </c>
      <c r="C2827" s="3" t="s">
        <v>5506</v>
      </c>
      <c r="D2827" s="6">
        <v>6000</v>
      </c>
      <c r="E2827" s="6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>
        <f>ROUND(E2827/D2827*100,0)</f>
        <v>107</v>
      </c>
      <c r="P2827" s="8">
        <f>IFERROR(ROUND(E2827/L2827,2),"No donations")</f>
        <v>88.19</v>
      </c>
      <c r="Q2827" s="10" t="s">
        <v>8323</v>
      </c>
      <c r="R2827" t="s">
        <v>8324</v>
      </c>
      <c r="S2827" s="14">
        <f>(((J2827/60)/60)/24)+DATE(1970,1,1)</f>
        <v>42018.99863425926</v>
      </c>
      <c r="T2827" s="14">
        <f>(((I2827/60)/60)/24)+DATE(1970,1,1)</f>
        <v>42048.99863425926</v>
      </c>
      <c r="U2827">
        <f xml:space="preserve"> YEAR(S2827)</f>
        <v>2015</v>
      </c>
    </row>
    <row r="2828" spans="1:21" ht="32" x14ac:dyDescent="0.2">
      <c r="A2828">
        <v>1476</v>
      </c>
      <c r="B2828" s="3" t="s">
        <v>1477</v>
      </c>
      <c r="C2828" s="3" t="s">
        <v>5586</v>
      </c>
      <c r="D2828" s="6">
        <v>6000</v>
      </c>
      <c r="E2828" s="6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>
        <f>ROUND(E2828/D2828*100,0)</f>
        <v>662</v>
      </c>
      <c r="P2828" s="8">
        <f>IFERROR(ROUND(E2828/L2828,2),"No donations")</f>
        <v>43.33</v>
      </c>
      <c r="Q2828" s="10" t="s">
        <v>8320</v>
      </c>
      <c r="R2828" t="s">
        <v>8340</v>
      </c>
      <c r="S2828" s="14">
        <f>(((J2828/60)/60)/24)+DATE(1970,1,1)</f>
        <v>40766.041921296295</v>
      </c>
      <c r="T2828" s="14">
        <f>(((I2828/60)/60)/24)+DATE(1970,1,1)</f>
        <v>40796.041921296295</v>
      </c>
      <c r="U2828">
        <f xml:space="preserve"> YEAR(S2828)</f>
        <v>2011</v>
      </c>
    </row>
    <row r="2829" spans="1:21" ht="48" x14ac:dyDescent="0.2">
      <c r="A2829">
        <v>1605</v>
      </c>
      <c r="B2829" s="3" t="s">
        <v>1606</v>
      </c>
      <c r="C2829" s="3" t="s">
        <v>5715</v>
      </c>
      <c r="D2829" s="6">
        <v>6000</v>
      </c>
      <c r="E2829" s="6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>
        <f>ROUND(E2829/D2829*100,0)</f>
        <v>101</v>
      </c>
      <c r="P2829" s="8">
        <f>IFERROR(ROUND(E2829/L2829,2),"No donations")</f>
        <v>137.31</v>
      </c>
      <c r="Q2829" s="10" t="s">
        <v>8323</v>
      </c>
      <c r="R2829" t="s">
        <v>8324</v>
      </c>
      <c r="S2829" s="14">
        <f>(((J2829/60)/60)/24)+DATE(1970,1,1)</f>
        <v>40747.012881944444</v>
      </c>
      <c r="T2829" s="14">
        <f>(((I2829/60)/60)/24)+DATE(1970,1,1)</f>
        <v>40756.291666666664</v>
      </c>
      <c r="U2829">
        <f xml:space="preserve"> YEAR(S2829)</f>
        <v>2011</v>
      </c>
    </row>
    <row r="2830" spans="1:21" ht="32" x14ac:dyDescent="0.2">
      <c r="A2830">
        <v>1629</v>
      </c>
      <c r="B2830" s="3" t="s">
        <v>1630</v>
      </c>
      <c r="C2830" s="3" t="s">
        <v>5739</v>
      </c>
      <c r="D2830" s="6">
        <v>6000</v>
      </c>
      <c r="E2830" s="6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>
        <f>ROUND(E2830/D2830*100,0)</f>
        <v>104</v>
      </c>
      <c r="P2830" s="8">
        <f>IFERROR(ROUND(E2830/L2830,2),"No donations")</f>
        <v>75.849999999999994</v>
      </c>
      <c r="Q2830" s="10" t="s">
        <v>8323</v>
      </c>
      <c r="R2830" t="s">
        <v>8324</v>
      </c>
      <c r="S2830" s="14">
        <f>(((J2830/60)/60)/24)+DATE(1970,1,1)</f>
        <v>41645.867280092592</v>
      </c>
      <c r="T2830" s="14">
        <f>(((I2830/60)/60)/24)+DATE(1970,1,1)</f>
        <v>41690.867280092592</v>
      </c>
      <c r="U2830">
        <f xml:space="preserve"> YEAR(S2830)</f>
        <v>2014</v>
      </c>
    </row>
    <row r="2831" spans="1:21" ht="48" x14ac:dyDescent="0.2">
      <c r="A2831">
        <v>1658</v>
      </c>
      <c r="B2831" s="3" t="s">
        <v>1659</v>
      </c>
      <c r="C2831" s="3" t="s">
        <v>5768</v>
      </c>
      <c r="D2831" s="6">
        <v>6000</v>
      </c>
      <c r="E2831" s="6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>
        <f>ROUND(E2831/D2831*100,0)</f>
        <v>132</v>
      </c>
      <c r="P2831" s="8">
        <f>IFERROR(ROUND(E2831/L2831,2),"No donations")</f>
        <v>74.150000000000006</v>
      </c>
      <c r="Q2831" s="10" t="s">
        <v>8323</v>
      </c>
      <c r="R2831" t="s">
        <v>8344</v>
      </c>
      <c r="S2831" s="14">
        <f>(((J2831/60)/60)/24)+DATE(1970,1,1)</f>
        <v>41223.22184027778</v>
      </c>
      <c r="T2831" s="14">
        <f>(((I2831/60)/60)/24)+DATE(1970,1,1)</f>
        <v>41261.597222222219</v>
      </c>
      <c r="U2831">
        <f xml:space="preserve"> YEAR(S2831)</f>
        <v>2012</v>
      </c>
    </row>
    <row r="2832" spans="1:21" ht="48" x14ac:dyDescent="0.2">
      <c r="A2832">
        <v>1677</v>
      </c>
      <c r="B2832" s="3" t="s">
        <v>1678</v>
      </c>
      <c r="C2832" s="3" t="s">
        <v>5787</v>
      </c>
      <c r="D2832" s="6">
        <v>6000</v>
      </c>
      <c r="E2832" s="6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>
        <f>ROUND(E2832/D2832*100,0)</f>
        <v>112</v>
      </c>
      <c r="P2832" s="8">
        <f>IFERROR(ROUND(E2832/L2832,2),"No donations")</f>
        <v>159.52000000000001</v>
      </c>
      <c r="Q2832" s="10" t="s">
        <v>8323</v>
      </c>
      <c r="R2832" t="s">
        <v>8344</v>
      </c>
      <c r="S2832" s="14">
        <f>(((J2832/60)/60)/24)+DATE(1970,1,1)</f>
        <v>42416.407129629632</v>
      </c>
      <c r="T2832" s="14">
        <f>(((I2832/60)/60)/24)+DATE(1970,1,1)</f>
        <v>42476.249305555553</v>
      </c>
      <c r="U2832">
        <f xml:space="preserve"> YEAR(S2832)</f>
        <v>2016</v>
      </c>
    </row>
    <row r="2833" spans="1:21" ht="48" x14ac:dyDescent="0.2">
      <c r="A2833">
        <v>1743</v>
      </c>
      <c r="B2833" s="3" t="s">
        <v>1744</v>
      </c>
      <c r="C2833" s="3" t="s">
        <v>5853</v>
      </c>
      <c r="D2833" s="6">
        <v>6000</v>
      </c>
      <c r="E2833" s="6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>
        <f>ROUND(E2833/D2833*100,0)</f>
        <v>100</v>
      </c>
      <c r="P2833" s="8">
        <f>IFERROR(ROUND(E2833/L2833,2),"No donations")</f>
        <v>89.93</v>
      </c>
      <c r="Q2833" s="10" t="s">
        <v>8336</v>
      </c>
      <c r="R2833" t="s">
        <v>8337</v>
      </c>
      <c r="S2833" s="14">
        <f>(((J2833/60)/60)/24)+DATE(1970,1,1)</f>
        <v>42586.925636574073</v>
      </c>
      <c r="T2833" s="14">
        <f>(((I2833/60)/60)/24)+DATE(1970,1,1)</f>
        <v>42609.165972222225</v>
      </c>
      <c r="U2833">
        <f xml:space="preserve"> YEAR(S2833)</f>
        <v>2016</v>
      </c>
    </row>
    <row r="2834" spans="1:21" ht="48" x14ac:dyDescent="0.2">
      <c r="A2834">
        <v>1933</v>
      </c>
      <c r="B2834" s="3" t="s">
        <v>1934</v>
      </c>
      <c r="C2834" s="3" t="s">
        <v>6043</v>
      </c>
      <c r="D2834" s="6">
        <v>6000</v>
      </c>
      <c r="E2834" s="6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>
        <f>ROUND(E2834/D2834*100,0)</f>
        <v>172</v>
      </c>
      <c r="P2834" s="8">
        <f>IFERROR(ROUND(E2834/L2834,2),"No donations")</f>
        <v>94.05</v>
      </c>
      <c r="Q2834" s="10" t="s">
        <v>8323</v>
      </c>
      <c r="R2834" t="s">
        <v>8327</v>
      </c>
      <c r="S2834" s="14">
        <f>(((J2834/60)/60)/24)+DATE(1970,1,1)</f>
        <v>41879.130868055552</v>
      </c>
      <c r="T2834" s="14">
        <f>(((I2834/60)/60)/24)+DATE(1970,1,1)</f>
        <v>41909.130868055552</v>
      </c>
      <c r="U2834">
        <f xml:space="preserve"> YEAR(S2834)</f>
        <v>2014</v>
      </c>
    </row>
    <row r="2835" spans="1:21" ht="48" x14ac:dyDescent="0.2">
      <c r="A2835">
        <v>1942</v>
      </c>
      <c r="B2835" s="3" t="s">
        <v>1943</v>
      </c>
      <c r="C2835" s="3" t="s">
        <v>6052</v>
      </c>
      <c r="D2835" s="6">
        <v>6000</v>
      </c>
      <c r="E2835" s="6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>
        <f>ROUND(E2835/D2835*100,0)</f>
        <v>138</v>
      </c>
      <c r="P2835" s="8">
        <f>IFERROR(ROUND(E2835/L2835,2),"No donations")</f>
        <v>87.44</v>
      </c>
      <c r="Q2835" s="10" t="s">
        <v>8317</v>
      </c>
      <c r="R2835" t="s">
        <v>8347</v>
      </c>
      <c r="S2835" s="14">
        <f>(((J2835/60)/60)/24)+DATE(1970,1,1)</f>
        <v>40638.828009259261</v>
      </c>
      <c r="T2835" s="14">
        <f>(((I2835/60)/60)/24)+DATE(1970,1,1)</f>
        <v>40728.828009259261</v>
      </c>
      <c r="U2835">
        <f xml:space="preserve"> YEAR(S2835)</f>
        <v>2011</v>
      </c>
    </row>
    <row r="2836" spans="1:21" ht="48" x14ac:dyDescent="0.2">
      <c r="A2836">
        <v>2055</v>
      </c>
      <c r="B2836" s="3" t="s">
        <v>2056</v>
      </c>
      <c r="C2836" s="3" t="s">
        <v>6165</v>
      </c>
      <c r="D2836" s="6">
        <v>6000</v>
      </c>
      <c r="E2836" s="6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>
        <f>ROUND(E2836/D2836*100,0)</f>
        <v>167</v>
      </c>
      <c r="P2836" s="8">
        <f>IFERROR(ROUND(E2836/L2836,2),"No donations")</f>
        <v>99.46</v>
      </c>
      <c r="Q2836" s="10" t="s">
        <v>8317</v>
      </c>
      <c r="R2836" t="s">
        <v>8347</v>
      </c>
      <c r="S2836" s="14">
        <f>(((J2836/60)/60)/24)+DATE(1970,1,1)</f>
        <v>41946.674108796295</v>
      </c>
      <c r="T2836" s="14">
        <f>(((I2836/60)/60)/24)+DATE(1970,1,1)</f>
        <v>41976.166666666672</v>
      </c>
      <c r="U2836">
        <f xml:space="preserve"> YEAR(S2836)</f>
        <v>2014</v>
      </c>
    </row>
    <row r="2837" spans="1:21" ht="48" x14ac:dyDescent="0.2">
      <c r="A2837">
        <v>2085</v>
      </c>
      <c r="B2837" s="3" t="s">
        <v>2086</v>
      </c>
      <c r="C2837" s="3" t="s">
        <v>6195</v>
      </c>
      <c r="D2837" s="6">
        <v>6000</v>
      </c>
      <c r="E2837" s="6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>
        <f>ROUND(E2837/D2837*100,0)</f>
        <v>124</v>
      </c>
      <c r="P2837" s="8">
        <f>IFERROR(ROUND(E2837/L2837,2),"No donations")</f>
        <v>89.3</v>
      </c>
      <c r="Q2837" s="10" t="s">
        <v>8323</v>
      </c>
      <c r="R2837" t="s">
        <v>8327</v>
      </c>
      <c r="S2837" s="14">
        <f>(((J2837/60)/60)/24)+DATE(1970,1,1)</f>
        <v>41075.835497685184</v>
      </c>
      <c r="T2837" s="14">
        <f>(((I2837/60)/60)/24)+DATE(1970,1,1)</f>
        <v>41105.835497685184</v>
      </c>
      <c r="U2837">
        <f xml:space="preserve"> YEAR(S2837)</f>
        <v>2012</v>
      </c>
    </row>
    <row r="2838" spans="1:21" ht="48" x14ac:dyDescent="0.2">
      <c r="A2838">
        <v>2092</v>
      </c>
      <c r="B2838" s="3" t="s">
        <v>2093</v>
      </c>
      <c r="C2838" s="3" t="s">
        <v>6202</v>
      </c>
      <c r="D2838" s="6">
        <v>6000</v>
      </c>
      <c r="E2838" s="6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>
        <f>ROUND(E2838/D2838*100,0)</f>
        <v>101</v>
      </c>
      <c r="P2838" s="8">
        <f>IFERROR(ROUND(E2838/L2838,2),"No donations")</f>
        <v>110.49</v>
      </c>
      <c r="Q2838" s="10" t="s">
        <v>8323</v>
      </c>
      <c r="R2838" t="s">
        <v>8327</v>
      </c>
      <c r="S2838" s="14">
        <f>(((J2838/60)/60)/24)+DATE(1970,1,1)</f>
        <v>40763.707546296297</v>
      </c>
      <c r="T2838" s="14">
        <f>(((I2838/60)/60)/24)+DATE(1970,1,1)</f>
        <v>40823.707546296297</v>
      </c>
      <c r="U2838">
        <f xml:space="preserve"> YEAR(S2838)</f>
        <v>2011</v>
      </c>
    </row>
    <row r="2839" spans="1:21" ht="48" x14ac:dyDescent="0.2">
      <c r="A2839">
        <v>2098</v>
      </c>
      <c r="B2839" s="3" t="s">
        <v>2099</v>
      </c>
      <c r="C2839" s="3" t="s">
        <v>6208</v>
      </c>
      <c r="D2839" s="6">
        <v>6000</v>
      </c>
      <c r="E2839" s="6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>
        <f>ROUND(E2839/D2839*100,0)</f>
        <v>100</v>
      </c>
      <c r="P2839" s="8">
        <f>IFERROR(ROUND(E2839/L2839,2),"No donations")</f>
        <v>188.13</v>
      </c>
      <c r="Q2839" s="10" t="s">
        <v>8323</v>
      </c>
      <c r="R2839" t="s">
        <v>8327</v>
      </c>
      <c r="S2839" s="14">
        <f>(((J2839/60)/60)/24)+DATE(1970,1,1)</f>
        <v>40946.11383101852</v>
      </c>
      <c r="T2839" s="14">
        <f>(((I2839/60)/60)/24)+DATE(1970,1,1)</f>
        <v>40976.11383101852</v>
      </c>
      <c r="U2839">
        <f xml:space="preserve"> YEAR(S2839)</f>
        <v>2012</v>
      </c>
    </row>
    <row r="2840" spans="1:21" ht="48" x14ac:dyDescent="0.2">
      <c r="A2840">
        <v>2212</v>
      </c>
      <c r="B2840" s="3" t="s">
        <v>2213</v>
      </c>
      <c r="C2840" s="3" t="s">
        <v>6322</v>
      </c>
      <c r="D2840" s="6">
        <v>6000</v>
      </c>
      <c r="E2840" s="6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>
        <f>ROUND(E2840/D2840*100,0)</f>
        <v>114</v>
      </c>
      <c r="P2840" s="8">
        <f>IFERROR(ROUND(E2840/L2840,2),"No donations")</f>
        <v>55.8</v>
      </c>
      <c r="Q2840" s="10" t="s">
        <v>8323</v>
      </c>
      <c r="R2840" t="s">
        <v>8328</v>
      </c>
      <c r="S2840" s="14">
        <f>(((J2840/60)/60)/24)+DATE(1970,1,1)</f>
        <v>41548.747418981482</v>
      </c>
      <c r="T2840" s="14">
        <f>(((I2840/60)/60)/24)+DATE(1970,1,1)</f>
        <v>41582.041666666664</v>
      </c>
      <c r="U2840">
        <f xml:space="preserve"> YEAR(S2840)</f>
        <v>2013</v>
      </c>
    </row>
    <row r="2841" spans="1:21" ht="48" x14ac:dyDescent="0.2">
      <c r="A2841">
        <v>2264</v>
      </c>
      <c r="B2841" s="3" t="s">
        <v>2265</v>
      </c>
      <c r="C2841" s="3" t="s">
        <v>6374</v>
      </c>
      <c r="D2841" s="6">
        <v>6000</v>
      </c>
      <c r="E2841" s="6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>
        <f>ROUND(E2841/D2841*100,0)</f>
        <v>180</v>
      </c>
      <c r="P2841" s="8">
        <f>IFERROR(ROUND(E2841/L2841,2),"No donations")</f>
        <v>24.27</v>
      </c>
      <c r="Q2841" s="10" t="s">
        <v>8331</v>
      </c>
      <c r="R2841" t="s">
        <v>8349</v>
      </c>
      <c r="S2841" s="14">
        <f>(((J2841/60)/60)/24)+DATE(1970,1,1)</f>
        <v>42496.582337962958</v>
      </c>
      <c r="T2841" s="14">
        <f>(((I2841/60)/60)/24)+DATE(1970,1,1)</f>
        <v>42513.125</v>
      </c>
      <c r="U2841">
        <f xml:space="preserve"> YEAR(S2841)</f>
        <v>2016</v>
      </c>
    </row>
    <row r="2842" spans="1:21" ht="32" x14ac:dyDescent="0.2">
      <c r="A2842">
        <v>2284</v>
      </c>
      <c r="B2842" s="3" t="s">
        <v>2285</v>
      </c>
      <c r="C2842" s="3" t="s">
        <v>6394</v>
      </c>
      <c r="D2842" s="6">
        <v>6000</v>
      </c>
      <c r="E2842" s="6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>
        <f>ROUND(E2842/D2842*100,0)</f>
        <v>106</v>
      </c>
      <c r="P2842" s="8">
        <f>IFERROR(ROUND(E2842/L2842,2),"No donations")</f>
        <v>108.02</v>
      </c>
      <c r="Q2842" s="10" t="s">
        <v>8323</v>
      </c>
      <c r="R2842" t="s">
        <v>8324</v>
      </c>
      <c r="S2842" s="14">
        <f>(((J2842/60)/60)/24)+DATE(1970,1,1)</f>
        <v>40585.796817129631</v>
      </c>
      <c r="T2842" s="14">
        <f>(((I2842/60)/60)/24)+DATE(1970,1,1)</f>
        <v>40614.166666666664</v>
      </c>
      <c r="U2842">
        <f xml:space="preserve"> YEAR(S2842)</f>
        <v>2011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8">
        <f>IFERROR(ROUND(E2843/L2843,2),"No donations")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 xml:space="preserve"> 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8" t="str">
        <f>IFERROR(ROUND(E2844/L2844,2),"No donations")</f>
        <v>No donations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 xml:space="preserve"> 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8" t="str">
        <f>IFERROR(ROUND(E2845/L2845,2),"No donations")</f>
        <v>No donations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 xml:space="preserve"> 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8">
        <f>IFERROR(ROUND(E2846/L2846,2),"No donations")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 xml:space="preserve"> 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8">
        <f>IFERROR(ROUND(E2847/L2847,2),"No donations")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 xml:space="preserve"> 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8" t="str">
        <f>IFERROR(ROUND(E2848/L2848,2),"No donations")</f>
        <v>No donations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 xml:space="preserve"> 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 t="str">
        <f>IFERROR(ROUND(E2849/L2849,2),"No donations")</f>
        <v>No donations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 xml:space="preserve"> 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8">
        <f>IFERROR(ROUND(E2850/L2850,2),"No donations")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 xml:space="preserve"> 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8">
        <f>IFERROR(ROUND(E2851/L2851,2),"No donations")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 xml:space="preserve"> 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8">
        <f>IFERROR(ROUND(E2852/L2852,2),"No donations")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 xml:space="preserve"> 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8" t="str">
        <f>IFERROR(ROUND(E2853/L2853,2),"No donations")</f>
        <v>No donations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 xml:space="preserve"> 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8">
        <f>IFERROR(ROUND(E2854/L2854,2),"No donations")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 xml:space="preserve"> 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8" t="str">
        <f>IFERROR(ROUND(E2855/L2855,2),"No donations")</f>
        <v>No donations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 xml:space="preserve"> 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8">
        <f>IFERROR(ROUND(E2856/L2856,2),"No donations")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 xml:space="preserve"> 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8">
        <f>IFERROR(ROUND(E2857/L2857,2),"No donations")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 xml:space="preserve"> 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8">
        <f>IFERROR(ROUND(E2858/L2858,2),"No donations")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 xml:space="preserve"> 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8">
        <f>IFERROR(ROUND(E2859/L2859,2),"No donations")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 xml:space="preserve"> 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8" t="str">
        <f>IFERROR(ROUND(E2860/L2860,2),"No donations")</f>
        <v>No donations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 xml:space="preserve"> 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8">
        <f>IFERROR(ROUND(E2861/L2861,2),"No donations")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 xml:space="preserve"> 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8">
        <f>IFERROR(ROUND(E2862/L2862,2),"No donations")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 xml:space="preserve"> 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8">
        <f>IFERROR(ROUND(E2863/L2863,2),"No donations")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 xml:space="preserve"> 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8">
        <f>IFERROR(ROUND(E2864/L2864,2),"No donations")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 xml:space="preserve"> 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8">
        <f>IFERROR(ROUND(E2865/L2865,2),"No donations")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 xml:space="preserve"> 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8">
        <f>IFERROR(ROUND(E2866/L2866,2),"No donations")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 xml:space="preserve"> 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8" t="str">
        <f>IFERROR(ROUND(E2867/L2867,2),"No donations")</f>
        <v>No donations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 xml:space="preserve"> 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8">
        <f>IFERROR(ROUND(E2868/L2868,2),"No donations")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 xml:space="preserve"> 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8">
        <f>IFERROR(ROUND(E2869/L2869,2),"No donations")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 xml:space="preserve"> 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8">
        <f>IFERROR(ROUND(E2870/L2870,2),"No donations")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 xml:space="preserve"> 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8">
        <f>IFERROR(ROUND(E2871/L2871,2),"No donations")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 xml:space="preserve"> 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8">
        <f>IFERROR(ROUND(E2872/L2872,2),"No donations")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 xml:space="preserve"> 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8">
        <f>IFERROR(ROUND(E2873/L2873,2),"No donations")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 xml:space="preserve"> 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8" t="str">
        <f>IFERROR(ROUND(E2874/L2874,2),"No donations")</f>
        <v>No donations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 xml:space="preserve"> 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8">
        <f>IFERROR(ROUND(E2875/L2875,2),"No donations")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 xml:space="preserve"> 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8">
        <f>IFERROR(ROUND(E2876/L2876,2),"No donations")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 xml:space="preserve"> 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8">
        <f>IFERROR(ROUND(E2877/L2877,2),"No donations")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 xml:space="preserve"> 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8" t="str">
        <f>IFERROR(ROUND(E2878/L2878,2),"No donations")</f>
        <v>No donations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 xml:space="preserve"> 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8">
        <f>IFERROR(ROUND(E2879/L2879,2),"No donations")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 xml:space="preserve"> 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8">
        <f>IFERROR(ROUND(E2880/L2880,2),"No donations")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 xml:space="preserve"> 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8">
        <f>IFERROR(ROUND(E2881/L2881,2),"No donations")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 xml:space="preserve"> 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8">
        <f>IFERROR(ROUND(E2882/L2882,2),"No donations")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 xml:space="preserve"> 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8" t="str">
        <f>IFERROR(ROUND(E2883/L2883,2),"No donations")</f>
        <v>No donations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 xml:space="preserve"> 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8">
        <f>IFERROR(ROUND(E2884/L2884,2),"No donations")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 xml:space="preserve"> 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8">
        <f>IFERROR(ROUND(E2885/L2885,2),"No donations")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 xml:space="preserve"> 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8">
        <f>IFERROR(ROUND(E2886/L2886,2),"No donations")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 xml:space="preserve"> 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8">
        <f>IFERROR(ROUND(E2887/L2887,2),"No donations")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 xml:space="preserve"> 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8">
        <f>IFERROR(ROUND(E2888/L2888,2),"No donations")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 xml:space="preserve"> 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8">
        <f>IFERROR(ROUND(E2889/L2889,2),"No donations")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 xml:space="preserve"> 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8" t="str">
        <f>IFERROR(ROUND(E2890/L2890,2),"No donations")</f>
        <v>No donations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 xml:space="preserve"> 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8">
        <f>IFERROR(ROUND(E2891/L2891,2),"No donations")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 xml:space="preserve"> 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8">
        <f>IFERROR(ROUND(E2892/L2892,2),"No donations")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 xml:space="preserve"> 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8">
        <f>IFERROR(ROUND(E2893/L2893,2),"No donations")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 xml:space="preserve"> 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8">
        <f>IFERROR(ROUND(E2894/L2894,2),"No donations")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 xml:space="preserve"> 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8">
        <f>IFERROR(ROUND(E2895/L2895,2),"No donations")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 xml:space="preserve"> 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8" t="str">
        <f>IFERROR(ROUND(E2896/L2896,2),"No donations")</f>
        <v>No donations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 xml:space="preserve"> 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8">
        <f>IFERROR(ROUND(E2897/L2897,2),"No donations")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 xml:space="preserve"> 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8">
        <f>IFERROR(ROUND(E2898/L2898,2),"No donations")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 xml:space="preserve"> 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8">
        <f>IFERROR(ROUND(E2899/L2899,2),"No donations")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 xml:space="preserve"> 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8">
        <f>IFERROR(ROUND(E2900/L2900,2),"No donations")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 xml:space="preserve"> 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8" t="str">
        <f>IFERROR(ROUND(E2901/L2901,2),"No donations")</f>
        <v>No donations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 xml:space="preserve"> 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8">
        <f>IFERROR(ROUND(E2902/L2902,2),"No donations")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 xml:space="preserve"> 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8">
        <f>IFERROR(ROUND(E2903/L2903,2),"No donations")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 xml:space="preserve"> 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8">
        <f>IFERROR(ROUND(E2904/L2904,2),"No donations")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 xml:space="preserve"> 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8">
        <f>IFERROR(ROUND(E2905/L2905,2),"No donations")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 xml:space="preserve"> 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8">
        <f>IFERROR(ROUND(E2906/L2906,2),"No donations")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 xml:space="preserve"> 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8">
        <f>IFERROR(ROUND(E2907/L2907,2),"No donations")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 xml:space="preserve"> 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8">
        <f>IFERROR(ROUND(E2908/L2908,2),"No donations")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 xml:space="preserve"> 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8">
        <f>IFERROR(ROUND(E2909/L2909,2),"No donations")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 xml:space="preserve"> 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8">
        <f>IFERROR(ROUND(E2910/L2910,2),"No donations")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 xml:space="preserve"> 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8">
        <f>IFERROR(ROUND(E2911/L2911,2),"No donations")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 xml:space="preserve"> 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8">
        <f>IFERROR(ROUND(E2912/L2912,2),"No donations")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 xml:space="preserve"> 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8">
        <f>IFERROR(ROUND(E2913/L2913,2),"No donations")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 xml:space="preserve"> 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8">
        <f>IFERROR(ROUND(E2914/L2914,2),"No donations")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 xml:space="preserve"> 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8">
        <f>IFERROR(ROUND(E2915/L2915,2),"No donations")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 xml:space="preserve"> 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8">
        <f>IFERROR(ROUND(E2916/L2916,2),"No donations")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 xml:space="preserve"> 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8">
        <f>IFERROR(ROUND(E2917/L2917,2),"No donations")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 xml:space="preserve"> 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8">
        <f>IFERROR(ROUND(E2918/L2918,2),"No donations")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 xml:space="preserve"> 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8">
        <f>IFERROR(ROUND(E2919/L2919,2),"No donations")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 xml:space="preserve"> 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8">
        <f>IFERROR(ROUND(E2920/L2920,2),"No donations")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 xml:space="preserve"> 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8">
        <f>IFERROR(ROUND(E2921/L2921,2),"No donations")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 xml:space="preserve"> 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8">
        <f>IFERROR(ROUND(E2922/L2922,2),"No donations")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 xml:space="preserve"> YEAR(S2922)</f>
        <v>2015</v>
      </c>
    </row>
    <row r="2923" spans="1:21" ht="48" x14ac:dyDescent="0.2">
      <c r="A2923">
        <v>2304</v>
      </c>
      <c r="B2923" s="3" t="s">
        <v>2305</v>
      </c>
      <c r="C2923" s="3" t="s">
        <v>6414</v>
      </c>
      <c r="D2923" s="6">
        <v>6000</v>
      </c>
      <c r="E2923" s="6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>
        <f>ROUND(E2923/D2923*100,0)</f>
        <v>101</v>
      </c>
      <c r="P2923" s="8">
        <f>IFERROR(ROUND(E2923/L2923,2),"No donations")</f>
        <v>53.47</v>
      </c>
      <c r="Q2923" s="10" t="s">
        <v>8323</v>
      </c>
      <c r="R2923" t="s">
        <v>8327</v>
      </c>
      <c r="S2923" s="14">
        <f>(((J2923/60)/60)/24)+DATE(1970,1,1)</f>
        <v>40502.815868055557</v>
      </c>
      <c r="T2923" s="14">
        <f>(((I2923/60)/60)/24)+DATE(1970,1,1)</f>
        <v>40544.207638888889</v>
      </c>
      <c r="U2923">
        <f xml:space="preserve"> YEAR(S2923)</f>
        <v>2010</v>
      </c>
    </row>
    <row r="2924" spans="1:21" ht="48" x14ac:dyDescent="0.2">
      <c r="A2924">
        <v>2309</v>
      </c>
      <c r="B2924" s="3" t="s">
        <v>2310</v>
      </c>
      <c r="C2924" s="3" t="s">
        <v>6419</v>
      </c>
      <c r="D2924" s="6">
        <v>6000</v>
      </c>
      <c r="E2924" s="6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>
        <f>ROUND(E2924/D2924*100,0)</f>
        <v>107</v>
      </c>
      <c r="P2924" s="8">
        <f>IFERROR(ROUND(E2924/L2924,2),"No donations")</f>
        <v>59.82</v>
      </c>
      <c r="Q2924" s="10" t="s">
        <v>8323</v>
      </c>
      <c r="R2924" t="s">
        <v>8327</v>
      </c>
      <c r="S2924" s="14">
        <f>(((J2924/60)/60)/24)+DATE(1970,1,1)</f>
        <v>41307.987696759257</v>
      </c>
      <c r="T2924" s="14">
        <f>(((I2924/60)/60)/24)+DATE(1970,1,1)</f>
        <v>41342.987696759257</v>
      </c>
      <c r="U2924">
        <f xml:space="preserve"> YEAR(S2924)</f>
        <v>2013</v>
      </c>
    </row>
    <row r="2925" spans="1:21" ht="32" x14ac:dyDescent="0.2">
      <c r="A2925">
        <v>2496</v>
      </c>
      <c r="B2925" s="3" t="s">
        <v>2496</v>
      </c>
      <c r="C2925" s="3" t="s">
        <v>6606</v>
      </c>
      <c r="D2925" s="6">
        <v>6000</v>
      </c>
      <c r="E2925" s="6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>
        <f>ROUND(E2925/D2925*100,0)</f>
        <v>100</v>
      </c>
      <c r="P2925" s="8">
        <f>IFERROR(ROUND(E2925/L2925,2),"No donations")</f>
        <v>600</v>
      </c>
      <c r="Q2925" s="10" t="s">
        <v>8323</v>
      </c>
      <c r="R2925" t="s">
        <v>8327</v>
      </c>
      <c r="S2925" s="14">
        <f>(((J2925/60)/60)/24)+DATE(1970,1,1)</f>
        <v>41327.996435185189</v>
      </c>
      <c r="T2925" s="14">
        <f>(((I2925/60)/60)/24)+DATE(1970,1,1)</f>
        <v>41362.954768518517</v>
      </c>
      <c r="U2925">
        <f xml:space="preserve"> YEAR(S2925)</f>
        <v>2013</v>
      </c>
    </row>
    <row r="2926" spans="1:21" ht="32" x14ac:dyDescent="0.2">
      <c r="A2926">
        <v>2529</v>
      </c>
      <c r="B2926" s="3" t="s">
        <v>2529</v>
      </c>
      <c r="C2926" s="3" t="s">
        <v>6639</v>
      </c>
      <c r="D2926" s="6">
        <v>6000</v>
      </c>
      <c r="E2926" s="6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>
        <f>ROUND(E2926/D2926*100,0)</f>
        <v>104</v>
      </c>
      <c r="P2926" s="8">
        <f>IFERROR(ROUND(E2926/L2926,2),"No donations")</f>
        <v>82.33</v>
      </c>
      <c r="Q2926" s="10" t="s">
        <v>8323</v>
      </c>
      <c r="R2926" t="s">
        <v>8352</v>
      </c>
      <c r="S2926" s="14">
        <f>(((J2926/60)/60)/24)+DATE(1970,1,1)</f>
        <v>40948.080729166664</v>
      </c>
      <c r="T2926" s="14">
        <f>(((I2926/60)/60)/24)+DATE(1970,1,1)</f>
        <v>40993.0390625</v>
      </c>
      <c r="U2926">
        <f xml:space="preserve"> YEAR(S2926)</f>
        <v>2012</v>
      </c>
    </row>
    <row r="2927" spans="1:21" ht="48" x14ac:dyDescent="0.2">
      <c r="A2927">
        <v>2548</v>
      </c>
      <c r="B2927" s="3" t="s">
        <v>2548</v>
      </c>
      <c r="C2927" s="3" t="s">
        <v>6658</v>
      </c>
      <c r="D2927" s="6">
        <v>6000</v>
      </c>
      <c r="E2927" s="6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>
        <f>ROUND(E2927/D2927*100,0)</f>
        <v>102</v>
      </c>
      <c r="P2927" s="8">
        <f>IFERROR(ROUND(E2927/L2927,2),"No donations")</f>
        <v>165.16</v>
      </c>
      <c r="Q2927" s="10" t="s">
        <v>8323</v>
      </c>
      <c r="R2927" t="s">
        <v>8352</v>
      </c>
      <c r="S2927" s="14">
        <f>(((J2927/60)/60)/24)+DATE(1970,1,1)</f>
        <v>42618.625428240746</v>
      </c>
      <c r="T2927" s="14">
        <f>(((I2927/60)/60)/24)+DATE(1970,1,1)</f>
        <v>42643.185416666667</v>
      </c>
      <c r="U2927">
        <f xml:space="preserve"> YEAR(S2927)</f>
        <v>2016</v>
      </c>
    </row>
    <row r="2928" spans="1:21" ht="48" x14ac:dyDescent="0.2">
      <c r="A2928">
        <v>2719</v>
      </c>
      <c r="B2928" s="3" t="s">
        <v>2719</v>
      </c>
      <c r="C2928" s="3" t="s">
        <v>6829</v>
      </c>
      <c r="D2928" s="6">
        <v>6000</v>
      </c>
      <c r="E2928" s="6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>
        <f>ROUND(E2928/D2928*100,0)</f>
        <v>109</v>
      </c>
      <c r="P2928" s="8">
        <f>IFERROR(ROUND(E2928/L2928,2),"No donations")</f>
        <v>94.64</v>
      </c>
      <c r="Q2928" s="10" t="s">
        <v>8315</v>
      </c>
      <c r="R2928" t="s">
        <v>8355</v>
      </c>
      <c r="S2928" s="14">
        <f>(((J2928/60)/60)/24)+DATE(1970,1,1)</f>
        <v>42418.031180555554</v>
      </c>
      <c r="T2928" s="14">
        <f>(((I2928/60)/60)/24)+DATE(1970,1,1)</f>
        <v>42477.989513888882</v>
      </c>
      <c r="U2928">
        <f xml:space="preserve"> YEAR(S2928)</f>
        <v>2016</v>
      </c>
    </row>
    <row r="2929" spans="1:21" ht="48" x14ac:dyDescent="0.2">
      <c r="A2929">
        <v>2784</v>
      </c>
      <c r="B2929" s="3" t="s">
        <v>2784</v>
      </c>
      <c r="C2929" s="3" t="s">
        <v>6894</v>
      </c>
      <c r="D2929" s="6">
        <v>6000</v>
      </c>
      <c r="E2929" s="6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>
        <f>ROUND(E2929/D2929*100,0)</f>
        <v>119</v>
      </c>
      <c r="P2929" s="8">
        <f>IFERROR(ROUND(E2929/L2929,2),"No donations")</f>
        <v>66.11</v>
      </c>
      <c r="Q2929" s="10" t="s">
        <v>8315</v>
      </c>
      <c r="R2929" t="s">
        <v>8316</v>
      </c>
      <c r="S2929" s="14">
        <f>(((J2929/60)/60)/24)+DATE(1970,1,1)</f>
        <v>41920.787534722222</v>
      </c>
      <c r="T2929" s="14">
        <f>(((I2929/60)/60)/24)+DATE(1970,1,1)</f>
        <v>41941.787534722222</v>
      </c>
      <c r="U2929">
        <f xml:space="preserve"> YEAR(S2929)</f>
        <v>2014</v>
      </c>
    </row>
    <row r="2930" spans="1:21" ht="48" x14ac:dyDescent="0.2">
      <c r="A2930">
        <v>2822</v>
      </c>
      <c r="B2930" s="3" t="s">
        <v>2822</v>
      </c>
      <c r="C2930" s="3" t="s">
        <v>6932</v>
      </c>
      <c r="D2930" s="6">
        <v>6000</v>
      </c>
      <c r="E2930" s="6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>ROUND(E2930/D2930*100,0)</f>
        <v>100</v>
      </c>
      <c r="P2930" s="8">
        <f>IFERROR(ROUND(E2930/L2930,2),"No donations")</f>
        <v>63.83</v>
      </c>
      <c r="Q2930" s="10" t="s">
        <v>8315</v>
      </c>
      <c r="R2930" t="s">
        <v>8316</v>
      </c>
      <c r="S2930" s="14">
        <f>(((J2930/60)/60)/24)+DATE(1970,1,1)</f>
        <v>42060.683935185181</v>
      </c>
      <c r="T2930" s="14">
        <f>(((I2930/60)/60)/24)+DATE(1970,1,1)</f>
        <v>42090.642268518524</v>
      </c>
      <c r="U2930">
        <f xml:space="preserve"> YEAR(S2930)</f>
        <v>2015</v>
      </c>
    </row>
    <row r="2931" spans="1:21" ht="48" x14ac:dyDescent="0.2">
      <c r="A2931">
        <v>2970</v>
      </c>
      <c r="B2931" s="3" t="s">
        <v>2970</v>
      </c>
      <c r="C2931" s="3" t="s">
        <v>7080</v>
      </c>
      <c r="D2931" s="6">
        <v>6000</v>
      </c>
      <c r="E2931" s="6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>
        <f>ROUND(E2931/D2931*100,0)</f>
        <v>106</v>
      </c>
      <c r="P2931" s="8">
        <f>IFERROR(ROUND(E2931/L2931,2),"No donations")</f>
        <v>69.89</v>
      </c>
      <c r="Q2931" s="10" t="s">
        <v>8315</v>
      </c>
      <c r="R2931" t="s">
        <v>8316</v>
      </c>
      <c r="S2931" s="14">
        <f>(((J2931/60)/60)/24)+DATE(1970,1,1)</f>
        <v>41808.669571759259</v>
      </c>
      <c r="T2931" s="14">
        <f>(((I2931/60)/60)/24)+DATE(1970,1,1)</f>
        <v>41838.669571759259</v>
      </c>
      <c r="U2931">
        <f xml:space="preserve"> YEAR(S2931)</f>
        <v>2014</v>
      </c>
    </row>
    <row r="2932" spans="1:21" ht="48" x14ac:dyDescent="0.2">
      <c r="A2932">
        <v>3213</v>
      </c>
      <c r="B2932" s="3" t="s">
        <v>3213</v>
      </c>
      <c r="C2932" s="3" t="s">
        <v>7323</v>
      </c>
      <c r="D2932" s="6">
        <v>6000</v>
      </c>
      <c r="E2932" s="6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>
        <f>ROUND(E2932/D2932*100,0)</f>
        <v>100</v>
      </c>
      <c r="P2932" s="8">
        <f>IFERROR(ROUND(E2932/L2932,2),"No donations")</f>
        <v>127.81</v>
      </c>
      <c r="Q2932" s="10" t="s">
        <v>8315</v>
      </c>
      <c r="R2932" t="s">
        <v>8316</v>
      </c>
      <c r="S2932" s="14">
        <f>(((J2932/60)/60)/24)+DATE(1970,1,1)</f>
        <v>42171.763414351852</v>
      </c>
      <c r="T2932" s="14">
        <f>(((I2932/60)/60)/24)+DATE(1970,1,1)</f>
        <v>42211.763414351852</v>
      </c>
      <c r="U2932">
        <f xml:space="preserve"> YEAR(S2932)</f>
        <v>2015</v>
      </c>
    </row>
    <row r="2933" spans="1:21" ht="48" x14ac:dyDescent="0.2">
      <c r="A2933">
        <v>3266</v>
      </c>
      <c r="B2933" s="3" t="s">
        <v>3266</v>
      </c>
      <c r="C2933" s="3" t="s">
        <v>7376</v>
      </c>
      <c r="D2933" s="6">
        <v>6000</v>
      </c>
      <c r="E2933" s="6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>
        <f>ROUND(E2933/D2933*100,0)</f>
        <v>131</v>
      </c>
      <c r="P2933" s="8">
        <f>IFERROR(ROUND(E2933/L2933,2),"No donations")</f>
        <v>48.33</v>
      </c>
      <c r="Q2933" s="10" t="s">
        <v>8315</v>
      </c>
      <c r="R2933" t="s">
        <v>8316</v>
      </c>
      <c r="S2933" s="14">
        <f>(((J2933/60)/60)/24)+DATE(1970,1,1)</f>
        <v>42136.536134259266</v>
      </c>
      <c r="T2933" s="14">
        <f>(((I2933/60)/60)/24)+DATE(1970,1,1)</f>
        <v>42167.875</v>
      </c>
      <c r="U2933">
        <f xml:space="preserve"> YEAR(S2933)</f>
        <v>2015</v>
      </c>
    </row>
    <row r="2934" spans="1:21" ht="48" x14ac:dyDescent="0.2">
      <c r="A2934">
        <v>3332</v>
      </c>
      <c r="B2934" s="3" t="s">
        <v>3332</v>
      </c>
      <c r="C2934" s="3" t="s">
        <v>7442</v>
      </c>
      <c r="D2934" s="6">
        <v>6000</v>
      </c>
      <c r="E2934" s="6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>
        <f>ROUND(E2934/D2934*100,0)</f>
        <v>100</v>
      </c>
      <c r="P2934" s="8">
        <f>IFERROR(ROUND(E2934/L2934,2),"No donations")</f>
        <v>72.290000000000006</v>
      </c>
      <c r="Q2934" s="10" t="s">
        <v>8315</v>
      </c>
      <c r="R2934" t="s">
        <v>8316</v>
      </c>
      <c r="S2934" s="14">
        <f>(((J2934/60)/60)/24)+DATE(1970,1,1)</f>
        <v>41809.860300925924</v>
      </c>
      <c r="T2934" s="14">
        <f>(((I2934/60)/60)/24)+DATE(1970,1,1)</f>
        <v>41839.860300925924</v>
      </c>
      <c r="U2934">
        <f xml:space="preserve"> YEAR(S2934)</f>
        <v>2014</v>
      </c>
    </row>
    <row r="2935" spans="1:21" ht="32" x14ac:dyDescent="0.2">
      <c r="A2935">
        <v>3342</v>
      </c>
      <c r="B2935" s="3" t="s">
        <v>3342</v>
      </c>
      <c r="C2935" s="3" t="s">
        <v>7452</v>
      </c>
      <c r="D2935" s="6">
        <v>6000</v>
      </c>
      <c r="E2935" s="6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>
        <f>ROUND(E2935/D2935*100,0)</f>
        <v>102</v>
      </c>
      <c r="P2935" s="8">
        <f>IFERROR(ROUND(E2935/L2935,2),"No donations")</f>
        <v>78.209999999999994</v>
      </c>
      <c r="Q2935" s="10" t="s">
        <v>8315</v>
      </c>
      <c r="R2935" t="s">
        <v>8316</v>
      </c>
      <c r="S2935" s="14">
        <f>(((J2935/60)/60)/24)+DATE(1970,1,1)</f>
        <v>42062.296412037031</v>
      </c>
      <c r="T2935" s="14">
        <f>(((I2935/60)/60)/24)+DATE(1970,1,1)</f>
        <v>42095.207638888889</v>
      </c>
      <c r="U2935">
        <f xml:space="preserve"> YEAR(S2935)</f>
        <v>2015</v>
      </c>
    </row>
    <row r="2936" spans="1:21" ht="48" x14ac:dyDescent="0.2">
      <c r="A2936">
        <v>3384</v>
      </c>
      <c r="B2936" s="3" t="s">
        <v>3383</v>
      </c>
      <c r="C2936" s="3" t="s">
        <v>7494</v>
      </c>
      <c r="D2936" s="6">
        <v>6000</v>
      </c>
      <c r="E2936" s="6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>
        <f>ROUND(E2936/D2936*100,0)</f>
        <v>100</v>
      </c>
      <c r="P2936" s="8">
        <f>IFERROR(ROUND(E2936/L2936,2),"No donations")</f>
        <v>93.76</v>
      </c>
      <c r="Q2936" s="10" t="s">
        <v>8315</v>
      </c>
      <c r="R2936" t="s">
        <v>8316</v>
      </c>
      <c r="S2936" s="14">
        <f>(((J2936/60)/60)/24)+DATE(1970,1,1)</f>
        <v>42292.087592592594</v>
      </c>
      <c r="T2936" s="14">
        <f>(((I2936/60)/60)/24)+DATE(1970,1,1)</f>
        <v>42329.125</v>
      </c>
      <c r="U2936">
        <f xml:space="preserve"> YEAR(S2936)</f>
        <v>2015</v>
      </c>
    </row>
    <row r="2937" spans="1:21" ht="48" x14ac:dyDescent="0.2">
      <c r="A2937">
        <v>3424</v>
      </c>
      <c r="B2937" s="3" t="s">
        <v>3423</v>
      </c>
      <c r="C2937" s="3" t="s">
        <v>7534</v>
      </c>
      <c r="D2937" s="6">
        <v>6000</v>
      </c>
      <c r="E2937" s="6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>
        <f>ROUND(E2937/D2937*100,0)</f>
        <v>104</v>
      </c>
      <c r="P2937" s="8">
        <f>IFERROR(ROUND(E2937/L2937,2),"No donations")</f>
        <v>81.78</v>
      </c>
      <c r="Q2937" s="10" t="s">
        <v>8315</v>
      </c>
      <c r="R2937" t="s">
        <v>8316</v>
      </c>
      <c r="S2937" s="14">
        <f>(((J2937/60)/60)/24)+DATE(1970,1,1)</f>
        <v>42018.676898148144</v>
      </c>
      <c r="T2937" s="14">
        <f>(((I2937/60)/60)/24)+DATE(1970,1,1)</f>
        <v>42040.290972222225</v>
      </c>
      <c r="U2937">
        <f xml:space="preserve"> YEAR(S2937)</f>
        <v>2015</v>
      </c>
    </row>
    <row r="2938" spans="1:21" ht="48" x14ac:dyDescent="0.2">
      <c r="A2938">
        <v>3527</v>
      </c>
      <c r="B2938" s="3" t="s">
        <v>3526</v>
      </c>
      <c r="C2938" s="3" t="s">
        <v>7637</v>
      </c>
      <c r="D2938" s="6">
        <v>6000</v>
      </c>
      <c r="E2938" s="6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>
        <f>ROUND(E2938/D2938*100,0)</f>
        <v>117</v>
      </c>
      <c r="P2938" s="8">
        <f>IFERROR(ROUND(E2938/L2938,2),"No donations")</f>
        <v>81.569999999999993</v>
      </c>
      <c r="Q2938" s="10" t="s">
        <v>8315</v>
      </c>
      <c r="R2938" t="s">
        <v>8316</v>
      </c>
      <c r="S2938" s="14">
        <f>(((J2938/60)/60)/24)+DATE(1970,1,1)</f>
        <v>42167.023206018523</v>
      </c>
      <c r="T2938" s="14">
        <f>(((I2938/60)/60)/24)+DATE(1970,1,1)</f>
        <v>42196.165972222225</v>
      </c>
      <c r="U2938">
        <f xml:space="preserve"> YEAR(S2938)</f>
        <v>2015</v>
      </c>
    </row>
    <row r="2939" spans="1:21" ht="96" x14ac:dyDescent="0.2">
      <c r="A2939">
        <v>3750</v>
      </c>
      <c r="B2939" s="3" t="s">
        <v>3747</v>
      </c>
      <c r="C2939" s="3" t="s">
        <v>7860</v>
      </c>
      <c r="D2939" s="6">
        <v>6000</v>
      </c>
      <c r="E2939" s="6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>
        <f>ROUND(E2939/D2939*100,0)</f>
        <v>100</v>
      </c>
      <c r="P2939" s="8">
        <f>IFERROR(ROUND(E2939/L2939,2),"No donations")</f>
        <v>215.25</v>
      </c>
      <c r="Q2939" s="10" t="s">
        <v>8315</v>
      </c>
      <c r="R2939" t="s">
        <v>8357</v>
      </c>
      <c r="S2939" s="14">
        <f>(((J2939/60)/60)/24)+DATE(1970,1,1)</f>
        <v>42016.981574074074</v>
      </c>
      <c r="T2939" s="14">
        <f>(((I2939/60)/60)/24)+DATE(1970,1,1)</f>
        <v>42045.332638888889</v>
      </c>
      <c r="U2939">
        <f xml:space="preserve"> YEAR(S2939)</f>
        <v>2015</v>
      </c>
    </row>
    <row r="2940" spans="1:21" ht="48" x14ac:dyDescent="0.2">
      <c r="A2940">
        <v>3786</v>
      </c>
      <c r="B2940" s="3" t="s">
        <v>3783</v>
      </c>
      <c r="C2940" s="3" t="s">
        <v>7896</v>
      </c>
      <c r="D2940" s="6">
        <v>6000</v>
      </c>
      <c r="E2940" s="6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>
        <f>ROUND(E2940/D2940*100,0)</f>
        <v>111</v>
      </c>
      <c r="P2940" s="8">
        <f>IFERROR(ROUND(E2940/L2940,2),"No donations")</f>
        <v>93.77</v>
      </c>
      <c r="Q2940" s="10" t="s">
        <v>8315</v>
      </c>
      <c r="R2940" t="s">
        <v>8357</v>
      </c>
      <c r="S2940" s="14">
        <f>(((J2940/60)/60)/24)+DATE(1970,1,1)</f>
        <v>42487.037905092591</v>
      </c>
      <c r="T2940" s="14">
        <f>(((I2940/60)/60)/24)+DATE(1970,1,1)</f>
        <v>42517.037905092591</v>
      </c>
      <c r="U2940">
        <f xml:space="preserve"> YEAR(S2940)</f>
        <v>2016</v>
      </c>
    </row>
    <row r="2941" spans="1:21" ht="48" x14ac:dyDescent="0.2">
      <c r="A2941">
        <v>1897</v>
      </c>
      <c r="B2941" s="3" t="s">
        <v>1898</v>
      </c>
      <c r="C2941" s="3" t="s">
        <v>6007</v>
      </c>
      <c r="D2941" s="6">
        <v>6350</v>
      </c>
      <c r="E2941" s="6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>
        <f>ROUND(E2941/D2941*100,0)</f>
        <v>102</v>
      </c>
      <c r="P2941" s="8">
        <f>IFERROR(ROUND(E2941/L2941,2),"No donations")</f>
        <v>35.549999999999997</v>
      </c>
      <c r="Q2941" s="10" t="s">
        <v>8323</v>
      </c>
      <c r="R2941" t="s">
        <v>8327</v>
      </c>
      <c r="S2941" s="14">
        <f>(((J2941/60)/60)/24)+DATE(1970,1,1)</f>
        <v>41680.583402777782</v>
      </c>
      <c r="T2941" s="14">
        <f>(((I2941/60)/60)/24)+DATE(1970,1,1)</f>
        <v>41702.875</v>
      </c>
      <c r="U2941">
        <f xml:space="preserve"> YEAR(S2941)</f>
        <v>2014</v>
      </c>
    </row>
    <row r="2942" spans="1:21" ht="48" x14ac:dyDescent="0.2">
      <c r="A2942">
        <v>2303</v>
      </c>
      <c r="B2942" s="3" t="s">
        <v>2304</v>
      </c>
      <c r="C2942" s="3" t="s">
        <v>6413</v>
      </c>
      <c r="D2942" s="6">
        <v>6450</v>
      </c>
      <c r="E2942" s="6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>
        <f>ROUND(E2942/D2942*100,0)</f>
        <v>109</v>
      </c>
      <c r="P2942" s="8">
        <f>IFERROR(ROUND(E2942/L2942,2),"No donations")</f>
        <v>68.48</v>
      </c>
      <c r="Q2942" s="10" t="s">
        <v>8323</v>
      </c>
      <c r="R2942" t="s">
        <v>8327</v>
      </c>
      <c r="S2942" s="14">
        <f>(((J2942/60)/60)/24)+DATE(1970,1,1)</f>
        <v>40850.111064814817</v>
      </c>
      <c r="T2942" s="14">
        <f>(((I2942/60)/60)/24)+DATE(1970,1,1)</f>
        <v>40890.152731481481</v>
      </c>
      <c r="U2942">
        <f xml:space="preserve"> YEAR(S2942)</f>
        <v>2011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8">
        <f>IFERROR(ROUND(E2943/L2943,2),"No donations")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 xml:space="preserve"> 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8">
        <f>IFERROR(ROUND(E2944/L2944,2),"No donations")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 xml:space="preserve"> 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8" t="str">
        <f>IFERROR(ROUND(E2945/L2945,2),"No donations")</f>
        <v>No donations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 xml:space="preserve"> 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8">
        <f>IFERROR(ROUND(E2946/L2946,2),"No donations")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 xml:space="preserve"> 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8" t="str">
        <f>IFERROR(ROUND(E2947/L2947,2),"No donations")</f>
        <v>No donations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 xml:space="preserve"> 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8">
        <f>IFERROR(ROUND(E2948/L2948,2),"No donations")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 xml:space="preserve"> 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8">
        <f>IFERROR(ROUND(E2949/L2949,2),"No donations")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 xml:space="preserve"> 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8">
        <f>IFERROR(ROUND(E2950/L2950,2),"No donations")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 xml:space="preserve"> 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8">
        <f>IFERROR(ROUND(E2951/L2951,2),"No donations")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 xml:space="preserve"> 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8" t="str">
        <f>IFERROR(ROUND(E2952/L2952,2),"No donations")</f>
        <v>No donations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 xml:space="preserve"> 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8">
        <f>IFERROR(ROUND(E2953/L2953,2),"No donations")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 xml:space="preserve"> 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8">
        <f>IFERROR(ROUND(E2954/L2954,2),"No donations")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 xml:space="preserve"> 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8">
        <f>IFERROR(ROUND(E2955/L2955,2),"No donations")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 xml:space="preserve"> 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8" t="str">
        <f>IFERROR(ROUND(E2956/L2956,2),"No donations")</f>
        <v>No donations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 xml:space="preserve"> 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8">
        <f>IFERROR(ROUND(E2957/L2957,2),"No donations")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 xml:space="preserve"> 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8">
        <f>IFERROR(ROUND(E2958/L2958,2),"No donations")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 xml:space="preserve"> 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8">
        <f>IFERROR(ROUND(E2959/L2959,2),"No donations")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 xml:space="preserve"> 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8" t="str">
        <f>IFERROR(ROUND(E2960/L2960,2),"No donations")</f>
        <v>No donations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 xml:space="preserve"> 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8" t="str">
        <f>IFERROR(ROUND(E2961/L2961,2),"No donations")</f>
        <v>No donations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 xml:space="preserve"> 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8" t="str">
        <f>IFERROR(ROUND(E2962/L2962,2),"No donations")</f>
        <v>No donations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 xml:space="preserve"> YEAR(S2962)</f>
        <v>2014</v>
      </c>
    </row>
    <row r="2963" spans="1:21" ht="48" x14ac:dyDescent="0.2">
      <c r="A2963">
        <v>369</v>
      </c>
      <c r="B2963" s="3" t="s">
        <v>370</v>
      </c>
      <c r="C2963" s="3" t="s">
        <v>4479</v>
      </c>
      <c r="D2963" s="6">
        <v>6500</v>
      </c>
      <c r="E2963" s="6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>
        <f>ROUND(E2963/D2963*100,0)</f>
        <v>110</v>
      </c>
      <c r="P2963" s="8">
        <f>IFERROR(ROUND(E2963/L2963,2),"No donations")</f>
        <v>42.87</v>
      </c>
      <c r="Q2963" s="10" t="s">
        <v>8308</v>
      </c>
      <c r="R2963" t="s">
        <v>8313</v>
      </c>
      <c r="S2963" s="14">
        <f>(((J2963/60)/60)/24)+DATE(1970,1,1)</f>
        <v>40893.551724537036</v>
      </c>
      <c r="T2963" s="14">
        <f>(((I2963/60)/60)/24)+DATE(1970,1,1)</f>
        <v>40923.551724537036</v>
      </c>
      <c r="U2963">
        <f xml:space="preserve"> YEAR(S2963)</f>
        <v>2011</v>
      </c>
    </row>
    <row r="2964" spans="1:21" ht="48" x14ac:dyDescent="0.2">
      <c r="A2964">
        <v>1213</v>
      </c>
      <c r="B2964" s="3" t="s">
        <v>1214</v>
      </c>
      <c r="C2964" s="3" t="s">
        <v>5323</v>
      </c>
      <c r="D2964" s="6">
        <v>6500</v>
      </c>
      <c r="E2964" s="6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>
        <f>ROUND(E2964/D2964*100,0)</f>
        <v>102</v>
      </c>
      <c r="P2964" s="8">
        <f>IFERROR(ROUND(E2964/L2964,2),"No donations")</f>
        <v>61.53</v>
      </c>
      <c r="Q2964" s="10" t="s">
        <v>8336</v>
      </c>
      <c r="R2964" t="s">
        <v>8337</v>
      </c>
      <c r="S2964" s="14">
        <f>(((J2964/60)/60)/24)+DATE(1970,1,1)</f>
        <v>42731.755787037036</v>
      </c>
      <c r="T2964" s="14">
        <f>(((I2964/60)/60)/24)+DATE(1970,1,1)</f>
        <v>42766.755787037036</v>
      </c>
      <c r="U2964">
        <f xml:space="preserve"> YEAR(S2964)</f>
        <v>2016</v>
      </c>
    </row>
    <row r="2965" spans="1:21" ht="48" x14ac:dyDescent="0.2">
      <c r="A2965">
        <v>1262</v>
      </c>
      <c r="B2965" s="3" t="s">
        <v>1263</v>
      </c>
      <c r="C2965" s="3" t="s">
        <v>5372</v>
      </c>
      <c r="D2965" s="6">
        <v>6500</v>
      </c>
      <c r="E2965" s="6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>
        <f>ROUND(E2965/D2965*100,0)</f>
        <v>125</v>
      </c>
      <c r="P2965" s="8">
        <f>IFERROR(ROUND(E2965/L2965,2),"No donations")</f>
        <v>77.64</v>
      </c>
      <c r="Q2965" s="10" t="s">
        <v>8323</v>
      </c>
      <c r="R2965" t="s">
        <v>8324</v>
      </c>
      <c r="S2965" s="14">
        <f>(((J2965/60)/60)/24)+DATE(1970,1,1)</f>
        <v>41656.762638888889</v>
      </c>
      <c r="T2965" s="14">
        <f>(((I2965/60)/60)/24)+DATE(1970,1,1)</f>
        <v>41686.762638888889</v>
      </c>
      <c r="U2965">
        <f xml:space="preserve"> YEAR(S2965)</f>
        <v>2014</v>
      </c>
    </row>
    <row r="2966" spans="1:21" ht="48" x14ac:dyDescent="0.2">
      <c r="A2966">
        <v>1278</v>
      </c>
      <c r="B2966" s="3" t="s">
        <v>1279</v>
      </c>
      <c r="C2966" s="3" t="s">
        <v>5388</v>
      </c>
      <c r="D2966" s="6">
        <v>6500</v>
      </c>
      <c r="E2966" s="6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>
        <f>ROUND(E2966/D2966*100,0)</f>
        <v>155</v>
      </c>
      <c r="P2966" s="8">
        <f>IFERROR(ROUND(E2966/L2966,2),"No donations")</f>
        <v>53.01</v>
      </c>
      <c r="Q2966" s="10" t="s">
        <v>8323</v>
      </c>
      <c r="R2966" t="s">
        <v>8324</v>
      </c>
      <c r="S2966" s="14">
        <f>(((J2966/60)/60)/24)+DATE(1970,1,1)</f>
        <v>41786.555162037039</v>
      </c>
      <c r="T2966" s="14">
        <f>(((I2966/60)/60)/24)+DATE(1970,1,1)</f>
        <v>41815.083333333336</v>
      </c>
      <c r="U2966">
        <f xml:space="preserve"> YEAR(S2966)</f>
        <v>2014</v>
      </c>
    </row>
    <row r="2967" spans="1:21" ht="32" x14ac:dyDescent="0.2">
      <c r="A2967">
        <v>1504</v>
      </c>
      <c r="B2967" s="3" t="s">
        <v>1505</v>
      </c>
      <c r="C2967" s="3" t="s">
        <v>5614</v>
      </c>
      <c r="D2967" s="6">
        <v>6500</v>
      </c>
      <c r="E2967" s="6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>
        <f>ROUND(E2967/D2967*100,0)</f>
        <v>278</v>
      </c>
      <c r="P2967" s="8">
        <f>IFERROR(ROUND(E2967/L2967,2),"No donations")</f>
        <v>67.16</v>
      </c>
      <c r="Q2967" s="10" t="s">
        <v>8336</v>
      </c>
      <c r="R2967" t="s">
        <v>8337</v>
      </c>
      <c r="S2967" s="14">
        <f>(((J2967/60)/60)/24)+DATE(1970,1,1)</f>
        <v>41772.657685185186</v>
      </c>
      <c r="T2967" s="14">
        <f>(((I2967/60)/60)/24)+DATE(1970,1,1)</f>
        <v>41800.356249999997</v>
      </c>
      <c r="U2967">
        <f xml:space="preserve"> YEAR(S2967)</f>
        <v>2014</v>
      </c>
    </row>
    <row r="2968" spans="1:21" ht="48" x14ac:dyDescent="0.2">
      <c r="A2968">
        <v>2530</v>
      </c>
      <c r="B2968" s="3" t="s">
        <v>2530</v>
      </c>
      <c r="C2968" s="3" t="s">
        <v>6640</v>
      </c>
      <c r="D2968" s="6">
        <v>6500</v>
      </c>
      <c r="E2968" s="6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>
        <f>ROUND(E2968/D2968*100,0)</f>
        <v>100</v>
      </c>
      <c r="P2968" s="8">
        <f>IFERROR(ROUND(E2968/L2968,2),"No donations")</f>
        <v>135.41999999999999</v>
      </c>
      <c r="Q2968" s="10" t="s">
        <v>8323</v>
      </c>
      <c r="R2968" t="s">
        <v>8352</v>
      </c>
      <c r="S2968" s="14">
        <f>(((J2968/60)/60)/24)+DATE(1970,1,1)</f>
        <v>42081.864641203705</v>
      </c>
      <c r="T2968" s="14">
        <f>(((I2968/60)/60)/24)+DATE(1970,1,1)</f>
        <v>42114.201388888891</v>
      </c>
      <c r="U2968">
        <f xml:space="preserve"> YEAR(S2968)</f>
        <v>2015</v>
      </c>
    </row>
    <row r="2969" spans="1:21" ht="48" x14ac:dyDescent="0.2">
      <c r="A2969">
        <v>2550</v>
      </c>
      <c r="B2969" s="3" t="s">
        <v>2550</v>
      </c>
      <c r="C2969" s="3" t="s">
        <v>6660</v>
      </c>
      <c r="D2969" s="6">
        <v>6500</v>
      </c>
      <c r="E2969" s="6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>
        <f>ROUND(E2969/D2969*100,0)</f>
        <v>101</v>
      </c>
      <c r="P2969" s="8">
        <f>IFERROR(ROUND(E2969/L2969,2),"No donations")</f>
        <v>43.7</v>
      </c>
      <c r="Q2969" s="10" t="s">
        <v>8323</v>
      </c>
      <c r="R2969" t="s">
        <v>8352</v>
      </c>
      <c r="S2969" s="14">
        <f>(((J2969/60)/60)/24)+DATE(1970,1,1)</f>
        <v>42228.634328703702</v>
      </c>
      <c r="T2969" s="14">
        <f>(((I2969/60)/60)/24)+DATE(1970,1,1)</f>
        <v>42285.165972222225</v>
      </c>
      <c r="U2969">
        <f xml:space="preserve"> YEAR(S2969)</f>
        <v>2015</v>
      </c>
    </row>
    <row r="2970" spans="1:21" ht="32" x14ac:dyDescent="0.2">
      <c r="A2970">
        <v>3310</v>
      </c>
      <c r="B2970" s="3" t="s">
        <v>3310</v>
      </c>
      <c r="C2970" s="3" t="s">
        <v>7420</v>
      </c>
      <c r="D2970" s="6">
        <v>6500</v>
      </c>
      <c r="E2970" s="6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>
        <f>ROUND(E2970/D2970*100,0)</f>
        <v>100</v>
      </c>
      <c r="P2970" s="8">
        <f>IFERROR(ROUND(E2970/L2970,2),"No donations")</f>
        <v>209.84</v>
      </c>
      <c r="Q2970" s="10" t="s">
        <v>8315</v>
      </c>
      <c r="R2970" t="s">
        <v>8316</v>
      </c>
      <c r="S2970" s="14">
        <f>(((J2970/60)/60)/24)+DATE(1970,1,1)</f>
        <v>42253.928530092591</v>
      </c>
      <c r="T2970" s="14">
        <f>(((I2970/60)/60)/24)+DATE(1970,1,1)</f>
        <v>42283.928530092591</v>
      </c>
      <c r="U2970">
        <f xml:space="preserve"> YEAR(S2970)</f>
        <v>2015</v>
      </c>
    </row>
    <row r="2971" spans="1:21" ht="48" x14ac:dyDescent="0.2">
      <c r="A2971">
        <v>1254</v>
      </c>
      <c r="B2971" s="3" t="s">
        <v>1255</v>
      </c>
      <c r="C2971" s="3" t="s">
        <v>5364</v>
      </c>
      <c r="D2971" s="6">
        <v>6700</v>
      </c>
      <c r="E2971" s="6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>
        <f>ROUND(E2971/D2971*100,0)</f>
        <v>199</v>
      </c>
      <c r="P2971" s="8">
        <f>IFERROR(ROUND(E2971/L2971,2),"No donations")</f>
        <v>94.49</v>
      </c>
      <c r="Q2971" s="10" t="s">
        <v>8323</v>
      </c>
      <c r="R2971" t="s">
        <v>8324</v>
      </c>
      <c r="S2971" s="14">
        <f>(((J2971/60)/60)/24)+DATE(1970,1,1)</f>
        <v>40487.621365740742</v>
      </c>
      <c r="T2971" s="14">
        <f>(((I2971/60)/60)/24)+DATE(1970,1,1)</f>
        <v>40544.207638888889</v>
      </c>
      <c r="U2971">
        <f xml:space="preserve"> YEAR(S2971)</f>
        <v>2010</v>
      </c>
    </row>
    <row r="2972" spans="1:21" ht="48" x14ac:dyDescent="0.2">
      <c r="A2972">
        <v>1622</v>
      </c>
      <c r="B2972" s="3" t="s">
        <v>1623</v>
      </c>
      <c r="C2972" s="3" t="s">
        <v>5732</v>
      </c>
      <c r="D2972" s="6">
        <v>6900</v>
      </c>
      <c r="E2972" s="6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>
        <f>ROUND(E2972/D2972*100,0)</f>
        <v>102</v>
      </c>
      <c r="P2972" s="8">
        <f>IFERROR(ROUND(E2972/L2972,2),"No donations")</f>
        <v>107.98</v>
      </c>
      <c r="Q2972" s="10" t="s">
        <v>8323</v>
      </c>
      <c r="R2972" t="s">
        <v>8324</v>
      </c>
      <c r="S2972" s="14">
        <f>(((J2972/60)/60)/24)+DATE(1970,1,1)</f>
        <v>41950.29483796296</v>
      </c>
      <c r="T2972" s="14">
        <f>(((I2972/60)/60)/24)+DATE(1970,1,1)</f>
        <v>41990.332638888889</v>
      </c>
      <c r="U2972">
        <f xml:space="preserve"> YEAR(S2972)</f>
        <v>2014</v>
      </c>
    </row>
    <row r="2973" spans="1:21" ht="48" x14ac:dyDescent="0.2">
      <c r="A2973">
        <v>1371</v>
      </c>
      <c r="B2973" s="3" t="s">
        <v>1372</v>
      </c>
      <c r="C2973" s="3" t="s">
        <v>5481</v>
      </c>
      <c r="D2973" s="6">
        <v>6999</v>
      </c>
      <c r="E2973" s="6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>
        <f>ROUND(E2973/D2973*100,0)</f>
        <v>107</v>
      </c>
      <c r="P2973" s="8">
        <f>IFERROR(ROUND(E2973/L2973,2),"No donations")</f>
        <v>107.07</v>
      </c>
      <c r="Q2973" s="10" t="s">
        <v>8323</v>
      </c>
      <c r="R2973" t="s">
        <v>8324</v>
      </c>
      <c r="S2973" s="14">
        <f>(((J2973/60)/60)/24)+DATE(1970,1,1)</f>
        <v>42101.758587962962</v>
      </c>
      <c r="T2973" s="14">
        <f>(((I2973/60)/60)/24)+DATE(1970,1,1)</f>
        <v>42131.758587962962</v>
      </c>
      <c r="U2973">
        <f xml:space="preserve"> YEAR(S2973)</f>
        <v>2015</v>
      </c>
    </row>
    <row r="2974" spans="1:21" ht="32" x14ac:dyDescent="0.2">
      <c r="A2974">
        <v>65</v>
      </c>
      <c r="B2974" s="3" t="s">
        <v>67</v>
      </c>
      <c r="C2974" s="3" t="s">
        <v>4176</v>
      </c>
      <c r="D2974" s="6">
        <v>7000</v>
      </c>
      <c r="E2974" s="6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>
        <f>ROUND(E2974/D2974*100,0)</f>
        <v>108</v>
      </c>
      <c r="P2974" s="8">
        <f>IFERROR(ROUND(E2974/L2974,2),"No donations")</f>
        <v>132.05000000000001</v>
      </c>
      <c r="Q2974" s="10" t="s">
        <v>8308</v>
      </c>
      <c r="R2974" t="s">
        <v>8310</v>
      </c>
      <c r="S2974" s="14">
        <f>(((J2974/60)/60)/24)+DATE(1970,1,1)</f>
        <v>41835.821226851855</v>
      </c>
      <c r="T2974" s="14">
        <f>(((I2974/60)/60)/24)+DATE(1970,1,1)</f>
        <v>41862.249305555553</v>
      </c>
      <c r="U2974">
        <f xml:space="preserve"> YEAR(S2974)</f>
        <v>2014</v>
      </c>
    </row>
    <row r="2975" spans="1:21" ht="48" x14ac:dyDescent="0.2">
      <c r="A2975">
        <v>364</v>
      </c>
      <c r="B2975" s="3" t="s">
        <v>365</v>
      </c>
      <c r="C2975" s="3" t="s">
        <v>4474</v>
      </c>
      <c r="D2975" s="6">
        <v>7000</v>
      </c>
      <c r="E2975" s="6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>
        <f>ROUND(E2975/D2975*100,0)</f>
        <v>110</v>
      </c>
      <c r="P2975" s="8">
        <f>IFERROR(ROUND(E2975/L2975,2),"No donations")</f>
        <v>68.239999999999995</v>
      </c>
      <c r="Q2975" s="10" t="s">
        <v>8308</v>
      </c>
      <c r="R2975" t="s">
        <v>8313</v>
      </c>
      <c r="S2975" s="14">
        <f>(((J2975/60)/60)/24)+DATE(1970,1,1)</f>
        <v>41780.859629629631</v>
      </c>
      <c r="T2975" s="14">
        <f>(((I2975/60)/60)/24)+DATE(1970,1,1)</f>
        <v>41811.165972222225</v>
      </c>
      <c r="U2975">
        <f xml:space="preserve"> YEAR(S2975)</f>
        <v>2014</v>
      </c>
    </row>
    <row r="2976" spans="1:21" ht="48" x14ac:dyDescent="0.2">
      <c r="A2976">
        <v>724</v>
      </c>
      <c r="B2976" s="3" t="s">
        <v>725</v>
      </c>
      <c r="C2976" s="3" t="s">
        <v>4834</v>
      </c>
      <c r="D2976" s="6">
        <v>7000</v>
      </c>
      <c r="E2976" s="6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>
        <f>ROUND(E2976/D2976*100,0)</f>
        <v>105</v>
      </c>
      <c r="P2976" s="8">
        <f>IFERROR(ROUND(E2976/L2976,2),"No donations")</f>
        <v>51.63</v>
      </c>
      <c r="Q2976" s="10" t="s">
        <v>8320</v>
      </c>
      <c r="R2976" t="s">
        <v>8321</v>
      </c>
      <c r="S2976" s="14">
        <f>(((J2976/60)/60)/24)+DATE(1970,1,1)</f>
        <v>40694.638460648144</v>
      </c>
      <c r="T2976" s="14">
        <f>(((I2976/60)/60)/24)+DATE(1970,1,1)</f>
        <v>40724.638460648144</v>
      </c>
      <c r="U2976">
        <f xml:space="preserve"> YEAR(S2976)</f>
        <v>2011</v>
      </c>
    </row>
    <row r="2977" spans="1:21" ht="48" x14ac:dyDescent="0.2">
      <c r="A2977">
        <v>747</v>
      </c>
      <c r="B2977" s="3" t="s">
        <v>748</v>
      </c>
      <c r="C2977" s="3" t="s">
        <v>4857</v>
      </c>
      <c r="D2977" s="6">
        <v>7000</v>
      </c>
      <c r="E2977" s="6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>
        <f>ROUND(E2977/D2977*100,0)</f>
        <v>100</v>
      </c>
      <c r="P2977" s="8">
        <f>IFERROR(ROUND(E2977/L2977,2),"No donations")</f>
        <v>127.33</v>
      </c>
      <c r="Q2977" s="10" t="s">
        <v>8320</v>
      </c>
      <c r="R2977" t="s">
        <v>8321</v>
      </c>
      <c r="S2977" s="14">
        <f>(((J2977/60)/60)/24)+DATE(1970,1,1)</f>
        <v>41988.548831018517</v>
      </c>
      <c r="T2977" s="14">
        <f>(((I2977/60)/60)/24)+DATE(1970,1,1)</f>
        <v>42019.454166666663</v>
      </c>
      <c r="U2977">
        <f xml:space="preserve"> YEAR(S2977)</f>
        <v>2014</v>
      </c>
    </row>
    <row r="2978" spans="1:21" ht="32" x14ac:dyDescent="0.2">
      <c r="A2978">
        <v>816</v>
      </c>
      <c r="B2978" s="3" t="s">
        <v>817</v>
      </c>
      <c r="C2978" s="3" t="s">
        <v>4926</v>
      </c>
      <c r="D2978" s="6">
        <v>7000</v>
      </c>
      <c r="E2978" s="6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>
        <f>ROUND(E2978/D2978*100,0)</f>
        <v>115</v>
      </c>
      <c r="P2978" s="8">
        <f>IFERROR(ROUND(E2978/L2978,2),"No donations")</f>
        <v>39.31</v>
      </c>
      <c r="Q2978" s="10" t="s">
        <v>8323</v>
      </c>
      <c r="R2978" t="s">
        <v>8324</v>
      </c>
      <c r="S2978" s="14">
        <f>(((J2978/60)/60)/24)+DATE(1970,1,1)</f>
        <v>41341.870868055557</v>
      </c>
      <c r="T2978" s="14">
        <f>(((I2978/60)/60)/24)+DATE(1970,1,1)</f>
        <v>41373.270833333336</v>
      </c>
      <c r="U2978">
        <f xml:space="preserve"> YEAR(S2978)</f>
        <v>2013</v>
      </c>
    </row>
    <row r="2979" spans="1:21" ht="48" x14ac:dyDescent="0.2">
      <c r="A2979">
        <v>1026</v>
      </c>
      <c r="B2979" s="3" t="s">
        <v>1027</v>
      </c>
      <c r="C2979" s="3" t="s">
        <v>5136</v>
      </c>
      <c r="D2979" s="6">
        <v>7000</v>
      </c>
      <c r="E2979" s="6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>
        <f>ROUND(E2979/D2979*100,0)</f>
        <v>100</v>
      </c>
      <c r="P2979" s="8">
        <f>IFERROR(ROUND(E2979/L2979,2),"No donations")</f>
        <v>57.38</v>
      </c>
      <c r="Q2979" s="10" t="s">
        <v>8323</v>
      </c>
      <c r="R2979" t="s">
        <v>8328</v>
      </c>
      <c r="S2979" s="14">
        <f>(((J2979/60)/60)/24)+DATE(1970,1,1)</f>
        <v>42426.407592592594</v>
      </c>
      <c r="T2979" s="14">
        <f>(((I2979/60)/60)/24)+DATE(1970,1,1)</f>
        <v>42460.365925925929</v>
      </c>
      <c r="U2979">
        <f xml:space="preserve"> YEAR(S2979)</f>
        <v>2016</v>
      </c>
    </row>
    <row r="2980" spans="1:21" ht="48" x14ac:dyDescent="0.2">
      <c r="A2980">
        <v>1281</v>
      </c>
      <c r="B2980" s="3" t="s">
        <v>1282</v>
      </c>
      <c r="C2980" s="3" t="s">
        <v>5391</v>
      </c>
      <c r="D2980" s="6">
        <v>7000</v>
      </c>
      <c r="E2980" s="6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>
        <f>ROUND(E2980/D2980*100,0)</f>
        <v>111</v>
      </c>
      <c r="P2980" s="8">
        <f>IFERROR(ROUND(E2980/L2980,2),"No donations")</f>
        <v>104.73</v>
      </c>
      <c r="Q2980" s="10" t="s">
        <v>8323</v>
      </c>
      <c r="R2980" t="s">
        <v>8324</v>
      </c>
      <c r="S2980" s="14">
        <f>(((J2980/60)/60)/24)+DATE(1970,1,1)</f>
        <v>41463.743472222224</v>
      </c>
      <c r="T2980" s="14">
        <f>(((I2980/60)/60)/24)+DATE(1970,1,1)</f>
        <v>41483.743472222224</v>
      </c>
      <c r="U2980">
        <f xml:space="preserve"> YEAR(S2980)</f>
        <v>2013</v>
      </c>
    </row>
    <row r="2981" spans="1:21" ht="48" x14ac:dyDescent="0.2">
      <c r="A2981">
        <v>1538</v>
      </c>
      <c r="B2981" s="3" t="s">
        <v>1539</v>
      </c>
      <c r="C2981" s="3" t="s">
        <v>5648</v>
      </c>
      <c r="D2981" s="6">
        <v>7000</v>
      </c>
      <c r="E2981" s="6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>
        <f>ROUND(E2981/D2981*100,0)</f>
        <v>103</v>
      </c>
      <c r="P2981" s="8">
        <f>IFERROR(ROUND(E2981/L2981,2),"No donations")</f>
        <v>156.16999999999999</v>
      </c>
      <c r="Q2981" s="10" t="s">
        <v>8336</v>
      </c>
      <c r="R2981" t="s">
        <v>8337</v>
      </c>
      <c r="S2981" s="14">
        <f>(((J2981/60)/60)/24)+DATE(1970,1,1)</f>
        <v>41981.782060185185</v>
      </c>
      <c r="T2981" s="14">
        <f>(((I2981/60)/60)/24)+DATE(1970,1,1)</f>
        <v>42026.782060185185</v>
      </c>
      <c r="U2981">
        <f xml:space="preserve"> YEAR(S2981)</f>
        <v>2014</v>
      </c>
    </row>
    <row r="2982" spans="1:21" ht="32" x14ac:dyDescent="0.2">
      <c r="A2982">
        <v>1617</v>
      </c>
      <c r="B2982" s="3" t="s">
        <v>1618</v>
      </c>
      <c r="C2982" s="3" t="s">
        <v>5727</v>
      </c>
      <c r="D2982" s="6">
        <v>7000</v>
      </c>
      <c r="E2982" s="6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>
        <f>ROUND(E2982/D2982*100,0)</f>
        <v>146</v>
      </c>
      <c r="P2982" s="8">
        <f>IFERROR(ROUND(E2982/L2982,2),"No donations")</f>
        <v>64.62</v>
      </c>
      <c r="Q2982" s="10" t="s">
        <v>8323</v>
      </c>
      <c r="R2982" t="s">
        <v>8324</v>
      </c>
      <c r="S2982" s="14">
        <f>(((J2982/60)/60)/24)+DATE(1970,1,1)</f>
        <v>41546.664212962962</v>
      </c>
      <c r="T2982" s="14">
        <f>(((I2982/60)/60)/24)+DATE(1970,1,1)</f>
        <v>41579.791666666664</v>
      </c>
      <c r="U2982">
        <f xml:space="preserve"> YEAR(S2982)</f>
        <v>2013</v>
      </c>
    </row>
    <row r="2983" spans="1:21" ht="48" x14ac:dyDescent="0.2">
      <c r="A2983">
        <v>1745</v>
      </c>
      <c r="B2983" s="3" t="s">
        <v>1746</v>
      </c>
      <c r="C2983" s="3" t="s">
        <v>5855</v>
      </c>
      <c r="D2983" s="6">
        <v>7000</v>
      </c>
      <c r="E2983" s="6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>
        <f>ROUND(E2983/D2983*100,0)</f>
        <v>114</v>
      </c>
      <c r="P2983" s="8">
        <f>IFERROR(ROUND(E2983/L2983,2),"No donations")</f>
        <v>89.67</v>
      </c>
      <c r="Q2983" s="10" t="s">
        <v>8336</v>
      </c>
      <c r="R2983" t="s">
        <v>8337</v>
      </c>
      <c r="S2983" s="14">
        <f>(((J2983/60)/60)/24)+DATE(1970,1,1)</f>
        <v>42690.259699074071</v>
      </c>
      <c r="T2983" s="14">
        <f>(((I2983/60)/60)/24)+DATE(1970,1,1)</f>
        <v>42726.083333333328</v>
      </c>
      <c r="U2983">
        <f xml:space="preserve"> YEAR(S2983)</f>
        <v>2016</v>
      </c>
    </row>
    <row r="2984" spans="1:21" ht="48" x14ac:dyDescent="0.2">
      <c r="A2984">
        <v>1958</v>
      </c>
      <c r="B2984" s="3" t="s">
        <v>1959</v>
      </c>
      <c r="C2984" s="3" t="s">
        <v>6068</v>
      </c>
      <c r="D2984" s="6">
        <v>7000</v>
      </c>
      <c r="E2984" s="6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>
        <f>ROUND(E2984/D2984*100,0)</f>
        <v>1436</v>
      </c>
      <c r="P2984" s="8">
        <f>IFERROR(ROUND(E2984/L2984,2),"No donations")</f>
        <v>74.11</v>
      </c>
      <c r="Q2984" s="10" t="s">
        <v>8317</v>
      </c>
      <c r="R2984" t="s">
        <v>8347</v>
      </c>
      <c r="S2984" s="14">
        <f>(((J2984/60)/60)/24)+DATE(1970,1,1)</f>
        <v>41326.987974537034</v>
      </c>
      <c r="T2984" s="14">
        <f>(((I2984/60)/60)/24)+DATE(1970,1,1)</f>
        <v>41356.94630787037</v>
      </c>
      <c r="U2984">
        <f xml:space="preserve"> YEAR(S2984)</f>
        <v>2013</v>
      </c>
    </row>
    <row r="2985" spans="1:21" ht="32" x14ac:dyDescent="0.2">
      <c r="A2985">
        <v>2113</v>
      </c>
      <c r="B2985" s="3" t="s">
        <v>2114</v>
      </c>
      <c r="C2985" s="3" t="s">
        <v>6223</v>
      </c>
      <c r="D2985" s="6">
        <v>7000</v>
      </c>
      <c r="E2985" s="6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>
        <f>ROUND(E2985/D2985*100,0)</f>
        <v>105</v>
      </c>
      <c r="P2985" s="8">
        <f>IFERROR(ROUND(E2985/L2985,2),"No donations")</f>
        <v>68.599999999999994</v>
      </c>
      <c r="Q2985" s="10" t="s">
        <v>8323</v>
      </c>
      <c r="R2985" t="s">
        <v>8327</v>
      </c>
      <c r="S2985" s="14">
        <f>(((J2985/60)/60)/24)+DATE(1970,1,1)</f>
        <v>41870.86546296296</v>
      </c>
      <c r="T2985" s="14">
        <f>(((I2985/60)/60)/24)+DATE(1970,1,1)</f>
        <v>41905.86546296296</v>
      </c>
      <c r="U2985">
        <f xml:space="preserve"> YEAR(S2985)</f>
        <v>2014</v>
      </c>
    </row>
    <row r="2986" spans="1:21" ht="48" x14ac:dyDescent="0.2">
      <c r="A2986">
        <v>2248</v>
      </c>
      <c r="B2986" s="3" t="s">
        <v>2249</v>
      </c>
      <c r="C2986" s="3" t="s">
        <v>6358</v>
      </c>
      <c r="D2986" s="6">
        <v>7000</v>
      </c>
      <c r="E2986" s="6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>
        <f>ROUND(E2986/D2986*100,0)</f>
        <v>107</v>
      </c>
      <c r="P2986" s="8">
        <f>IFERROR(ROUND(E2986/L2986,2),"No donations")</f>
        <v>58.63</v>
      </c>
      <c r="Q2986" s="10" t="s">
        <v>8331</v>
      </c>
      <c r="R2986" t="s">
        <v>8349</v>
      </c>
      <c r="S2986" s="14">
        <f>(((J2986/60)/60)/24)+DATE(1970,1,1)</f>
        <v>42688.875902777778</v>
      </c>
      <c r="T2986" s="14">
        <f>(((I2986/60)/60)/24)+DATE(1970,1,1)</f>
        <v>42718.875902777778</v>
      </c>
      <c r="U2986">
        <f xml:space="preserve"> YEAR(S2986)</f>
        <v>2016</v>
      </c>
    </row>
    <row r="2987" spans="1:21" ht="48" x14ac:dyDescent="0.2">
      <c r="A2987">
        <v>2296</v>
      </c>
      <c r="B2987" s="3" t="s">
        <v>2297</v>
      </c>
      <c r="C2987" s="3" t="s">
        <v>6406</v>
      </c>
      <c r="D2987" s="6">
        <v>7000</v>
      </c>
      <c r="E2987" s="6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>
        <f>ROUND(E2987/D2987*100,0)</f>
        <v>149</v>
      </c>
      <c r="P2987" s="8">
        <f>IFERROR(ROUND(E2987/L2987,2),"No donations")</f>
        <v>71.97</v>
      </c>
      <c r="Q2987" s="10" t="s">
        <v>8323</v>
      </c>
      <c r="R2987" t="s">
        <v>8324</v>
      </c>
      <c r="S2987" s="14">
        <f>(((J2987/60)/60)/24)+DATE(1970,1,1)</f>
        <v>40927.731782407405</v>
      </c>
      <c r="T2987" s="14">
        <f>(((I2987/60)/60)/24)+DATE(1970,1,1)</f>
        <v>40962.731782407405</v>
      </c>
      <c r="U2987">
        <f xml:space="preserve"> YEAR(S2987)</f>
        <v>2012</v>
      </c>
    </row>
    <row r="2988" spans="1:21" ht="32" x14ac:dyDescent="0.2">
      <c r="A2988">
        <v>3002</v>
      </c>
      <c r="B2988" s="3" t="s">
        <v>3002</v>
      </c>
      <c r="C2988" s="3" t="s">
        <v>7112</v>
      </c>
      <c r="D2988" s="6">
        <v>7000</v>
      </c>
      <c r="E2988" s="6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>
        <f>ROUND(E2988/D2988*100,0)</f>
        <v>109</v>
      </c>
      <c r="P2988" s="8">
        <f>IFERROR(ROUND(E2988/L2988,2),"No donations")</f>
        <v>73.03</v>
      </c>
      <c r="Q2988" s="10" t="s">
        <v>8315</v>
      </c>
      <c r="R2988" t="s">
        <v>8355</v>
      </c>
      <c r="S2988" s="14">
        <f>(((J2988/60)/60)/24)+DATE(1970,1,1)</f>
        <v>41239.83625</v>
      </c>
      <c r="T2988" s="14">
        <f>(((I2988/60)/60)/24)+DATE(1970,1,1)</f>
        <v>41269.83625</v>
      </c>
      <c r="U2988">
        <f xml:space="preserve"> YEAR(S2988)</f>
        <v>2012</v>
      </c>
    </row>
    <row r="2989" spans="1:21" ht="48" x14ac:dyDescent="0.2">
      <c r="A2989">
        <v>3020</v>
      </c>
      <c r="B2989" s="3" t="s">
        <v>3020</v>
      </c>
      <c r="C2989" s="3" t="s">
        <v>7130</v>
      </c>
      <c r="D2989" s="6">
        <v>7000</v>
      </c>
      <c r="E2989" s="6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>
        <f>ROUND(E2989/D2989*100,0)</f>
        <v>101</v>
      </c>
      <c r="P2989" s="8">
        <f>IFERROR(ROUND(E2989/L2989,2),"No donations")</f>
        <v>234.67</v>
      </c>
      <c r="Q2989" s="10" t="s">
        <v>8315</v>
      </c>
      <c r="R2989" t="s">
        <v>8355</v>
      </c>
      <c r="S2989" s="14">
        <f>(((J2989/60)/60)/24)+DATE(1970,1,1)</f>
        <v>42170.846446759257</v>
      </c>
      <c r="T2989" s="14">
        <f>(((I2989/60)/60)/24)+DATE(1970,1,1)</f>
        <v>42230.846446759257</v>
      </c>
      <c r="U2989">
        <f xml:space="preserve"> YEAR(S2989)</f>
        <v>2015</v>
      </c>
    </row>
    <row r="2990" spans="1:21" ht="48" x14ac:dyDescent="0.2">
      <c r="A2990">
        <v>3154</v>
      </c>
      <c r="B2990" s="3" t="s">
        <v>3154</v>
      </c>
      <c r="C2990" s="3" t="s">
        <v>7264</v>
      </c>
      <c r="D2990" s="6">
        <v>7000</v>
      </c>
      <c r="E2990" s="6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>
        <f>ROUND(E2990/D2990*100,0)</f>
        <v>113</v>
      </c>
      <c r="P2990" s="8">
        <f>IFERROR(ROUND(E2990/L2990,2),"No donations")</f>
        <v>64.27</v>
      </c>
      <c r="Q2990" s="10" t="s">
        <v>8315</v>
      </c>
      <c r="R2990" t="s">
        <v>8316</v>
      </c>
      <c r="S2990" s="14">
        <f>(((J2990/60)/60)/24)+DATE(1970,1,1)</f>
        <v>40970.875671296293</v>
      </c>
      <c r="T2990" s="14">
        <f>(((I2990/60)/60)/24)+DATE(1970,1,1)</f>
        <v>41000.834004629629</v>
      </c>
      <c r="U2990">
        <f xml:space="preserve"> YEAR(S2990)</f>
        <v>2012</v>
      </c>
    </row>
    <row r="2991" spans="1:21" ht="48" x14ac:dyDescent="0.2">
      <c r="A2991">
        <v>3171</v>
      </c>
      <c r="B2991" s="3" t="s">
        <v>3171</v>
      </c>
      <c r="C2991" s="3" t="s">
        <v>7281</v>
      </c>
      <c r="D2991" s="6">
        <v>7000</v>
      </c>
      <c r="E2991" s="6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>
        <f>ROUND(E2991/D2991*100,0)</f>
        <v>109</v>
      </c>
      <c r="P2991" s="8">
        <f>IFERROR(ROUND(E2991/L2991,2),"No donations")</f>
        <v>65.099999999999994</v>
      </c>
      <c r="Q2991" s="10" t="s">
        <v>8315</v>
      </c>
      <c r="R2991" t="s">
        <v>8316</v>
      </c>
      <c r="S2991" s="14">
        <f>(((J2991/60)/60)/24)+DATE(1970,1,1)</f>
        <v>42466.608310185184</v>
      </c>
      <c r="T2991" s="14">
        <f>(((I2991/60)/60)/24)+DATE(1970,1,1)</f>
        <v>42496.608310185184</v>
      </c>
      <c r="U2991">
        <f xml:space="preserve"> YEAR(S2991)</f>
        <v>2016</v>
      </c>
    </row>
    <row r="2992" spans="1:21" ht="64" x14ac:dyDescent="0.2">
      <c r="A2992">
        <v>3182</v>
      </c>
      <c r="B2992" s="3" t="s">
        <v>3182</v>
      </c>
      <c r="C2992" s="3" t="s">
        <v>7292</v>
      </c>
      <c r="D2992" s="6">
        <v>7000</v>
      </c>
      <c r="E2992" s="6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>
        <f>ROUND(E2992/D2992*100,0)</f>
        <v>101</v>
      </c>
      <c r="P2992" s="8">
        <f>IFERROR(ROUND(E2992/L2992,2),"No donations")</f>
        <v>46.77</v>
      </c>
      <c r="Q2992" s="10" t="s">
        <v>8315</v>
      </c>
      <c r="R2992" t="s">
        <v>8316</v>
      </c>
      <c r="S2992" s="14">
        <f>(((J2992/60)/60)/24)+DATE(1970,1,1)</f>
        <v>40883.949317129627</v>
      </c>
      <c r="T2992" s="14">
        <f>(((I2992/60)/60)/24)+DATE(1970,1,1)</f>
        <v>40939.708333333336</v>
      </c>
      <c r="U2992">
        <f xml:space="preserve"> YEAR(S2992)</f>
        <v>2011</v>
      </c>
    </row>
    <row r="2993" spans="1:21" ht="16" x14ac:dyDescent="0.2">
      <c r="A2993">
        <v>3228</v>
      </c>
      <c r="B2993" s="3" t="s">
        <v>3228</v>
      </c>
      <c r="C2993" s="3" t="s">
        <v>7338</v>
      </c>
      <c r="D2993" s="6">
        <v>7000</v>
      </c>
      <c r="E2993" s="6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>ROUND(E2993/D2993*100,0)</f>
        <v>102</v>
      </c>
      <c r="P2993" s="8">
        <f>IFERROR(ROUND(E2993/L2993,2),"No donations")</f>
        <v>193.62</v>
      </c>
      <c r="Q2993" s="10" t="s">
        <v>8315</v>
      </c>
      <c r="R2993" t="s">
        <v>8316</v>
      </c>
      <c r="S2993" s="14">
        <f>(((J2993/60)/60)/24)+DATE(1970,1,1)</f>
        <v>42323.70930555556</v>
      </c>
      <c r="T2993" s="14">
        <f>(((I2993/60)/60)/24)+DATE(1970,1,1)</f>
        <v>42355.207638888889</v>
      </c>
      <c r="U2993">
        <f xml:space="preserve"> YEAR(S2993)</f>
        <v>2015</v>
      </c>
    </row>
    <row r="2994" spans="1:21" ht="32" x14ac:dyDescent="0.2">
      <c r="A2994">
        <v>3258</v>
      </c>
      <c r="B2994" s="3" t="s">
        <v>3258</v>
      </c>
      <c r="C2994" s="3" t="s">
        <v>7368</v>
      </c>
      <c r="D2994" s="6">
        <v>7000</v>
      </c>
      <c r="E2994" s="6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>
        <f>ROUND(E2994/D2994*100,0)</f>
        <v>105</v>
      </c>
      <c r="P2994" s="8">
        <f>IFERROR(ROUND(E2994/L2994,2),"No donations")</f>
        <v>98.2</v>
      </c>
      <c r="Q2994" s="10" t="s">
        <v>8315</v>
      </c>
      <c r="R2994" t="s">
        <v>8316</v>
      </c>
      <c r="S2994" s="14">
        <f>(((J2994/60)/60)/24)+DATE(1970,1,1)</f>
        <v>41982.887280092589</v>
      </c>
      <c r="T2994" s="14">
        <f>(((I2994/60)/60)/24)+DATE(1970,1,1)</f>
        <v>42012.887280092589</v>
      </c>
      <c r="U2994">
        <f xml:space="preserve"> YEAR(S2994)</f>
        <v>2014</v>
      </c>
    </row>
    <row r="2995" spans="1:21" ht="48" x14ac:dyDescent="0.2">
      <c r="A2995">
        <v>3765</v>
      </c>
      <c r="B2995" s="3" t="s">
        <v>3762</v>
      </c>
      <c r="C2995" s="3" t="s">
        <v>7875</v>
      </c>
      <c r="D2995" s="6">
        <v>7000</v>
      </c>
      <c r="E2995" s="6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>
        <f>ROUND(E2995/D2995*100,0)</f>
        <v>113</v>
      </c>
      <c r="P2995" s="8">
        <f>IFERROR(ROUND(E2995/L2995,2),"No donations")</f>
        <v>74.22</v>
      </c>
      <c r="Q2995" s="10" t="s">
        <v>8315</v>
      </c>
      <c r="R2995" t="s">
        <v>8357</v>
      </c>
      <c r="S2995" s="14">
        <f>(((J2995/60)/60)/24)+DATE(1970,1,1)</f>
        <v>41820.776412037041</v>
      </c>
      <c r="T2995" s="14">
        <f>(((I2995/60)/60)/24)+DATE(1970,1,1)</f>
        <v>41850.776412037041</v>
      </c>
      <c r="U2995">
        <f xml:space="preserve"> YEAR(S2995)</f>
        <v>2014</v>
      </c>
    </row>
    <row r="2996" spans="1:21" ht="48" x14ac:dyDescent="0.2">
      <c r="A2996">
        <v>2015</v>
      </c>
      <c r="B2996" s="3" t="s">
        <v>2016</v>
      </c>
      <c r="C2996" s="3" t="s">
        <v>6125</v>
      </c>
      <c r="D2996" s="6">
        <v>7200</v>
      </c>
      <c r="E2996" s="6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>
        <f>ROUND(E2996/D2996*100,0)</f>
        <v>113</v>
      </c>
      <c r="P2996" s="8">
        <f>IFERROR(ROUND(E2996/L2996,2),"No donations")</f>
        <v>50.22</v>
      </c>
      <c r="Q2996" s="10" t="s">
        <v>8317</v>
      </c>
      <c r="R2996" t="s">
        <v>8347</v>
      </c>
      <c r="S2996" s="14">
        <f>(((J2996/60)/60)/24)+DATE(1970,1,1)</f>
        <v>40765.876886574071</v>
      </c>
      <c r="T2996" s="14">
        <f>(((I2996/60)/60)/24)+DATE(1970,1,1)</f>
        <v>40795.876886574071</v>
      </c>
      <c r="U2996">
        <f xml:space="preserve"> YEAR(S2996)</f>
        <v>2011</v>
      </c>
    </row>
    <row r="2997" spans="1:21" ht="48" x14ac:dyDescent="0.2">
      <c r="A2997">
        <v>3001</v>
      </c>
      <c r="B2997" s="3" t="s">
        <v>3001</v>
      </c>
      <c r="C2997" s="3" t="s">
        <v>7111</v>
      </c>
      <c r="D2997" s="6">
        <v>7214</v>
      </c>
      <c r="E2997" s="6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>
        <f>ROUND(E2997/D2997*100,0)</f>
        <v>319</v>
      </c>
      <c r="P2997" s="8">
        <f>IFERROR(ROUND(E2997/L2997,2),"No donations")</f>
        <v>131.38</v>
      </c>
      <c r="Q2997" s="10" t="s">
        <v>8315</v>
      </c>
      <c r="R2997" t="s">
        <v>8355</v>
      </c>
      <c r="S2997" s="14">
        <f>(((J2997/60)/60)/24)+DATE(1970,1,1)</f>
        <v>42534.895625000005</v>
      </c>
      <c r="T2997" s="14">
        <f>(((I2997/60)/60)/24)+DATE(1970,1,1)</f>
        <v>42564.895625000005</v>
      </c>
      <c r="U2997">
        <f xml:space="preserve"> YEAR(S2997)</f>
        <v>2016</v>
      </c>
    </row>
    <row r="2998" spans="1:21" ht="48" x14ac:dyDescent="0.2">
      <c r="A2998">
        <v>107</v>
      </c>
      <c r="B2998" s="3" t="s">
        <v>109</v>
      </c>
      <c r="C2998" s="3" t="s">
        <v>4218</v>
      </c>
      <c r="D2998" s="6">
        <v>7500</v>
      </c>
      <c r="E2998" s="6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>
        <f>ROUND(E2998/D2998*100,0)</f>
        <v>102</v>
      </c>
      <c r="P2998" s="8">
        <f>IFERROR(ROUND(E2998/L2998,2),"No donations")</f>
        <v>111.38</v>
      </c>
      <c r="Q2998" s="10" t="s">
        <v>8308</v>
      </c>
      <c r="R2998" t="s">
        <v>8310</v>
      </c>
      <c r="S2998" s="14">
        <f>(((J2998/60)/60)/24)+DATE(1970,1,1)</f>
        <v>40635.982488425929</v>
      </c>
      <c r="T2998" s="14">
        <f>(((I2998/60)/60)/24)+DATE(1970,1,1)</f>
        <v>40657.982488425929</v>
      </c>
      <c r="U2998">
        <f xml:space="preserve"> YEAR(S2998)</f>
        <v>2011</v>
      </c>
    </row>
    <row r="2999" spans="1:21" ht="32" x14ac:dyDescent="0.2">
      <c r="A2999">
        <v>305</v>
      </c>
      <c r="B2999" s="3" t="s">
        <v>306</v>
      </c>
      <c r="C2999" s="3" t="s">
        <v>4415</v>
      </c>
      <c r="D2999" s="6">
        <v>7500</v>
      </c>
      <c r="E2999" s="6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>
        <f>ROUND(E2999/D2999*100,0)</f>
        <v>130</v>
      </c>
      <c r="P2999" s="8">
        <f>IFERROR(ROUND(E2999/L2999,2),"No donations")</f>
        <v>51.72</v>
      </c>
      <c r="Q2999" s="10" t="s">
        <v>8308</v>
      </c>
      <c r="R2999" t="s">
        <v>8313</v>
      </c>
      <c r="S2999" s="14">
        <f>(((J2999/60)/60)/24)+DATE(1970,1,1)</f>
        <v>40948.630196759259</v>
      </c>
      <c r="T2999" s="14">
        <f>(((I2999/60)/60)/24)+DATE(1970,1,1)</f>
        <v>40978.630196759259</v>
      </c>
      <c r="U2999">
        <f xml:space="preserve"> YEAR(S2999)</f>
        <v>2012</v>
      </c>
    </row>
    <row r="3000" spans="1:21" ht="32" x14ac:dyDescent="0.2">
      <c r="A3000">
        <v>356</v>
      </c>
      <c r="B3000" s="3" t="s">
        <v>357</v>
      </c>
      <c r="C3000" s="3" t="s">
        <v>4466</v>
      </c>
      <c r="D3000" s="6">
        <v>7500</v>
      </c>
      <c r="E3000" s="6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>
        <f>ROUND(E3000/D3000*100,0)</f>
        <v>103</v>
      </c>
      <c r="P3000" s="8">
        <f>IFERROR(ROUND(E3000/L3000,2),"No donations")</f>
        <v>79.400000000000006</v>
      </c>
      <c r="Q3000" s="10" t="s">
        <v>8308</v>
      </c>
      <c r="R3000" t="s">
        <v>8313</v>
      </c>
      <c r="S3000" s="14">
        <f>(((J3000/60)/60)/24)+DATE(1970,1,1)</f>
        <v>42415.803159722222</v>
      </c>
      <c r="T3000" s="14">
        <f>(((I3000/60)/60)/24)+DATE(1970,1,1)</f>
        <v>42445.761493055557</v>
      </c>
      <c r="U3000">
        <f xml:space="preserve"> YEAR(S3000)</f>
        <v>2016</v>
      </c>
    </row>
    <row r="3001" spans="1:21" ht="48" x14ac:dyDescent="0.2">
      <c r="A3001">
        <v>373</v>
      </c>
      <c r="B3001" s="3" t="s">
        <v>374</v>
      </c>
      <c r="C3001" s="3" t="s">
        <v>4483</v>
      </c>
      <c r="D3001" s="6">
        <v>7500</v>
      </c>
      <c r="E3001" s="6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>
        <f>ROUND(E3001/D3001*100,0)</f>
        <v>107</v>
      </c>
      <c r="P3001" s="8">
        <f>IFERROR(ROUND(E3001/L3001,2),"No donations")</f>
        <v>89.89</v>
      </c>
      <c r="Q3001" s="10" t="s">
        <v>8308</v>
      </c>
      <c r="R3001" t="s">
        <v>8313</v>
      </c>
      <c r="S3001" s="14">
        <f>(((J3001/60)/60)/24)+DATE(1970,1,1)</f>
        <v>41078.91201388889</v>
      </c>
      <c r="T3001" s="14">
        <f>(((I3001/60)/60)/24)+DATE(1970,1,1)</f>
        <v>41108.91201388889</v>
      </c>
      <c r="U3001">
        <f xml:space="preserve"> YEAR(S3001)</f>
        <v>2012</v>
      </c>
    </row>
    <row r="3002" spans="1:21" ht="48" x14ac:dyDescent="0.2">
      <c r="A3002">
        <v>398</v>
      </c>
      <c r="B3002" s="3" t="s">
        <v>399</v>
      </c>
      <c r="C3002" s="3" t="s">
        <v>4508</v>
      </c>
      <c r="D3002" s="6">
        <v>7500</v>
      </c>
      <c r="E3002" s="6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>
        <f>ROUND(E3002/D3002*100,0)</f>
        <v>125</v>
      </c>
      <c r="P3002" s="8">
        <f>IFERROR(ROUND(E3002/L3002,2),"No donations")</f>
        <v>140.1</v>
      </c>
      <c r="Q3002" s="10" t="s">
        <v>8308</v>
      </c>
      <c r="R3002" t="s">
        <v>8313</v>
      </c>
      <c r="S3002" s="14">
        <f>(((J3002/60)/60)/24)+DATE(1970,1,1)</f>
        <v>42078.793124999997</v>
      </c>
      <c r="T3002" s="14">
        <f>(((I3002/60)/60)/24)+DATE(1970,1,1)</f>
        <v>42123.793124999997</v>
      </c>
      <c r="U3002">
        <f xml:space="preserve"> YEAR(S3002)</f>
        <v>2015</v>
      </c>
    </row>
    <row r="3003" spans="1:21" ht="48" x14ac:dyDescent="0.2">
      <c r="A3003">
        <v>728</v>
      </c>
      <c r="B3003" s="3" t="s">
        <v>729</v>
      </c>
      <c r="C3003" s="3" t="s">
        <v>4838</v>
      </c>
      <c r="D3003" s="6">
        <v>7500</v>
      </c>
      <c r="E3003" s="6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>
        <f>ROUND(E3003/D3003*100,0)</f>
        <v>106</v>
      </c>
      <c r="P3003" s="8">
        <f>IFERROR(ROUND(E3003/L3003,2),"No donations")</f>
        <v>60.9</v>
      </c>
      <c r="Q3003" s="10" t="s">
        <v>8320</v>
      </c>
      <c r="R3003" t="s">
        <v>8321</v>
      </c>
      <c r="S3003" s="14">
        <f>(((J3003/60)/60)/24)+DATE(1970,1,1)</f>
        <v>40731.837465277778</v>
      </c>
      <c r="T3003" s="14">
        <f>(((I3003/60)/60)/24)+DATE(1970,1,1)</f>
        <v>40776.837465277778</v>
      </c>
      <c r="U3003">
        <f xml:space="preserve"> YEAR(S3003)</f>
        <v>2011</v>
      </c>
    </row>
    <row r="3004" spans="1:21" ht="48" x14ac:dyDescent="0.2">
      <c r="A3004">
        <v>791</v>
      </c>
      <c r="B3004" s="3" t="s">
        <v>792</v>
      </c>
      <c r="C3004" s="3" t="s">
        <v>4901</v>
      </c>
      <c r="D3004" s="6">
        <v>7500</v>
      </c>
      <c r="E3004" s="6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>
        <f>ROUND(E3004/D3004*100,0)</f>
        <v>104</v>
      </c>
      <c r="P3004" s="8">
        <f>IFERROR(ROUND(E3004/L3004,2),"No donations")</f>
        <v>60.86</v>
      </c>
      <c r="Q3004" s="10" t="s">
        <v>8323</v>
      </c>
      <c r="R3004" t="s">
        <v>8324</v>
      </c>
      <c r="S3004" s="14">
        <f>(((J3004/60)/60)/24)+DATE(1970,1,1)</f>
        <v>41557.780624999999</v>
      </c>
      <c r="T3004" s="14">
        <f>(((I3004/60)/60)/24)+DATE(1970,1,1)</f>
        <v>41591.249305555553</v>
      </c>
      <c r="U3004">
        <f xml:space="preserve"> YEAR(S3004)</f>
        <v>2013</v>
      </c>
    </row>
    <row r="3005" spans="1:21" ht="48" x14ac:dyDescent="0.2">
      <c r="A3005">
        <v>1186</v>
      </c>
      <c r="B3005" s="3" t="s">
        <v>1187</v>
      </c>
      <c r="C3005" s="3" t="s">
        <v>5296</v>
      </c>
      <c r="D3005" s="6">
        <v>7500</v>
      </c>
      <c r="E3005" s="6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>
        <f>ROUND(E3005/D3005*100,0)</f>
        <v>107</v>
      </c>
      <c r="P3005" s="8">
        <f>IFERROR(ROUND(E3005/L3005,2),"No donations")</f>
        <v>65.08</v>
      </c>
      <c r="Q3005" s="10" t="s">
        <v>8336</v>
      </c>
      <c r="R3005" t="s">
        <v>8337</v>
      </c>
      <c r="S3005" s="14">
        <f>(((J3005/60)/60)/24)+DATE(1970,1,1)</f>
        <v>42123.86336805555</v>
      </c>
      <c r="T3005" s="14">
        <f>(((I3005/60)/60)/24)+DATE(1970,1,1)</f>
        <v>42156.945833333331</v>
      </c>
      <c r="U3005">
        <f xml:space="preserve"> YEAR(S3005)</f>
        <v>2015</v>
      </c>
    </row>
    <row r="3006" spans="1:21" ht="48" x14ac:dyDescent="0.2">
      <c r="A3006">
        <v>1271</v>
      </c>
      <c r="B3006" s="3" t="s">
        <v>1272</v>
      </c>
      <c r="C3006" s="3" t="s">
        <v>5381</v>
      </c>
      <c r="D3006" s="6">
        <v>7500</v>
      </c>
      <c r="E3006" s="6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>
        <f>ROUND(E3006/D3006*100,0)</f>
        <v>102</v>
      </c>
      <c r="P3006" s="8">
        <f>IFERROR(ROUND(E3006/L3006,2),"No donations")</f>
        <v>246.29</v>
      </c>
      <c r="Q3006" s="10" t="s">
        <v>8323</v>
      </c>
      <c r="R3006" t="s">
        <v>8324</v>
      </c>
      <c r="S3006" s="14">
        <f>(((J3006/60)/60)/24)+DATE(1970,1,1)</f>
        <v>41561.683553240742</v>
      </c>
      <c r="T3006" s="14">
        <f>(((I3006/60)/60)/24)+DATE(1970,1,1)</f>
        <v>41591.725219907406</v>
      </c>
      <c r="U3006">
        <f xml:space="preserve"> YEAR(S3006)</f>
        <v>2013</v>
      </c>
    </row>
    <row r="3007" spans="1:21" ht="48" x14ac:dyDescent="0.2">
      <c r="A3007">
        <v>1365</v>
      </c>
      <c r="B3007" s="3" t="s">
        <v>1366</v>
      </c>
      <c r="C3007" s="3" t="s">
        <v>5475</v>
      </c>
      <c r="D3007" s="6">
        <v>7500</v>
      </c>
      <c r="E3007" s="6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>
        <f>ROUND(E3007/D3007*100,0)</f>
        <v>100</v>
      </c>
      <c r="P3007" s="8">
        <f>IFERROR(ROUND(E3007/L3007,2),"No donations")</f>
        <v>81.739999999999995</v>
      </c>
      <c r="Q3007" s="10" t="s">
        <v>8323</v>
      </c>
      <c r="R3007" t="s">
        <v>8324</v>
      </c>
      <c r="S3007" s="14">
        <f>(((J3007/60)/60)/24)+DATE(1970,1,1)</f>
        <v>42049.733240740738</v>
      </c>
      <c r="T3007" s="14">
        <f>(((I3007/60)/60)/24)+DATE(1970,1,1)</f>
        <v>42079.691574074073</v>
      </c>
      <c r="U3007">
        <f xml:space="preserve"> YEAR(S3007)</f>
        <v>2015</v>
      </c>
    </row>
    <row r="3008" spans="1:21" ht="16" x14ac:dyDescent="0.2">
      <c r="A3008">
        <v>1366</v>
      </c>
      <c r="B3008" s="3" t="s">
        <v>1367</v>
      </c>
      <c r="C3008" s="3" t="s">
        <v>5476</v>
      </c>
      <c r="D3008" s="6">
        <v>7500</v>
      </c>
      <c r="E3008" s="6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>
        <f>ROUND(E3008/D3008*100,0)</f>
        <v>126</v>
      </c>
      <c r="P3008" s="8">
        <f>IFERROR(ROUND(E3008/L3008,2),"No donations")</f>
        <v>64.540000000000006</v>
      </c>
      <c r="Q3008" s="10" t="s">
        <v>8323</v>
      </c>
      <c r="R3008" t="s">
        <v>8324</v>
      </c>
      <c r="S3008" s="14">
        <f>(((J3008/60)/60)/24)+DATE(1970,1,1)</f>
        <v>41924.996099537035</v>
      </c>
      <c r="T3008" s="14">
        <f>(((I3008/60)/60)/24)+DATE(1970,1,1)</f>
        <v>41970.037766203706</v>
      </c>
      <c r="U3008">
        <f xml:space="preserve"> YEAR(S3008)</f>
        <v>2014</v>
      </c>
    </row>
    <row r="3009" spans="1:21" ht="48" x14ac:dyDescent="0.2">
      <c r="A3009">
        <v>1534</v>
      </c>
      <c r="B3009" s="3" t="s">
        <v>1535</v>
      </c>
      <c r="C3009" s="3" t="s">
        <v>5644</v>
      </c>
      <c r="D3009" s="6">
        <v>7500</v>
      </c>
      <c r="E3009" s="6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>
        <f>ROUND(E3009/D3009*100,0)</f>
        <v>418</v>
      </c>
      <c r="P3009" s="8">
        <f>IFERROR(ROUND(E3009/L3009,2),"No donations")</f>
        <v>84.91</v>
      </c>
      <c r="Q3009" s="10" t="s">
        <v>8336</v>
      </c>
      <c r="R3009" t="s">
        <v>8337</v>
      </c>
      <c r="S3009" s="14">
        <f>(((J3009/60)/60)/24)+DATE(1970,1,1)</f>
        <v>42221.67432870371</v>
      </c>
      <c r="T3009" s="14">
        <f>(((I3009/60)/60)/24)+DATE(1970,1,1)</f>
        <v>42251.67432870371</v>
      </c>
      <c r="U3009">
        <f xml:space="preserve"> YEAR(S3009)</f>
        <v>2015</v>
      </c>
    </row>
    <row r="3010" spans="1:21" ht="48" x14ac:dyDescent="0.2">
      <c r="A3010">
        <v>1625</v>
      </c>
      <c r="B3010" s="3" t="s">
        <v>1626</v>
      </c>
      <c r="C3010" s="3" t="s">
        <v>5735</v>
      </c>
      <c r="D3010" s="6">
        <v>7500</v>
      </c>
      <c r="E3010" s="6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>
        <f>ROUND(E3010/D3010*100,0)</f>
        <v>155</v>
      </c>
      <c r="P3010" s="8">
        <f>IFERROR(ROUND(E3010/L3010,2),"No donations")</f>
        <v>112.02</v>
      </c>
      <c r="Q3010" s="10" t="s">
        <v>8323</v>
      </c>
      <c r="R3010" t="s">
        <v>8324</v>
      </c>
      <c r="S3010" s="14">
        <f>(((J3010/60)/60)/24)+DATE(1970,1,1)</f>
        <v>41135.699687500004</v>
      </c>
      <c r="T3010" s="14">
        <f>(((I3010/60)/60)/24)+DATE(1970,1,1)</f>
        <v>41163.699687500004</v>
      </c>
      <c r="U3010">
        <f xml:space="preserve"> YEAR(S3010)</f>
        <v>2012</v>
      </c>
    </row>
    <row r="3011" spans="1:21" ht="64" x14ac:dyDescent="0.2">
      <c r="A3011">
        <v>1656</v>
      </c>
      <c r="B3011" s="3" t="s">
        <v>1657</v>
      </c>
      <c r="C3011" s="3" t="s">
        <v>5766</v>
      </c>
      <c r="D3011" s="6">
        <v>7500</v>
      </c>
      <c r="E3011" s="6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>
        <f>ROUND(E3011/D3011*100,0)</f>
        <v>100</v>
      </c>
      <c r="P3011" s="8">
        <f>IFERROR(ROUND(E3011/L3011,2),"No donations")</f>
        <v>156.77000000000001</v>
      </c>
      <c r="Q3011" s="10" t="s">
        <v>8323</v>
      </c>
      <c r="R3011" t="s">
        <v>8344</v>
      </c>
      <c r="S3011" s="14">
        <f>(((J3011/60)/60)/24)+DATE(1970,1,1)</f>
        <v>41226.928842592592</v>
      </c>
      <c r="T3011" s="14">
        <f>(((I3011/60)/60)/24)+DATE(1970,1,1)</f>
        <v>41256.928842592592</v>
      </c>
      <c r="U3011">
        <f xml:space="preserve"> YEAR(S3011)</f>
        <v>2012</v>
      </c>
    </row>
    <row r="3012" spans="1:21" ht="48" x14ac:dyDescent="0.2">
      <c r="A3012">
        <v>1936</v>
      </c>
      <c r="B3012" s="3" t="s">
        <v>1937</v>
      </c>
      <c r="C3012" s="3" t="s">
        <v>6046</v>
      </c>
      <c r="D3012" s="6">
        <v>7500</v>
      </c>
      <c r="E3012" s="6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>
        <f>ROUND(E3012/D3012*100,0)</f>
        <v>117</v>
      </c>
      <c r="P3012" s="8">
        <f>IFERROR(ROUND(E3012/L3012,2),"No donations")</f>
        <v>60.27</v>
      </c>
      <c r="Q3012" s="10" t="s">
        <v>8323</v>
      </c>
      <c r="R3012" t="s">
        <v>8327</v>
      </c>
      <c r="S3012" s="14">
        <f>(((J3012/60)/60)/24)+DATE(1970,1,1)</f>
        <v>40852.889699074076</v>
      </c>
      <c r="T3012" s="14">
        <f>(((I3012/60)/60)/24)+DATE(1970,1,1)</f>
        <v>40883.249305555553</v>
      </c>
      <c r="U3012">
        <f xml:space="preserve"> YEAR(S3012)</f>
        <v>2011</v>
      </c>
    </row>
    <row r="3013" spans="1:21" ht="48" x14ac:dyDescent="0.2">
      <c r="A3013">
        <v>1946</v>
      </c>
      <c r="B3013" s="3" t="s">
        <v>1947</v>
      </c>
      <c r="C3013" s="3" t="s">
        <v>6056</v>
      </c>
      <c r="D3013" s="6">
        <v>7500</v>
      </c>
      <c r="E3013" s="6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>
        <f>ROUND(E3013/D3013*100,0)</f>
        <v>150</v>
      </c>
      <c r="P3013" s="8">
        <f>IFERROR(ROUND(E3013/L3013,2),"No donations")</f>
        <v>160.44</v>
      </c>
      <c r="Q3013" s="10" t="s">
        <v>8317</v>
      </c>
      <c r="R3013" t="s">
        <v>8347</v>
      </c>
      <c r="S3013" s="14">
        <f>(((J3013/60)/60)/24)+DATE(1970,1,1)</f>
        <v>41689.150011574071</v>
      </c>
      <c r="T3013" s="14">
        <f>(((I3013/60)/60)/24)+DATE(1970,1,1)</f>
        <v>41749.108344907407</v>
      </c>
      <c r="U3013">
        <f xml:space="preserve"> YEAR(S3013)</f>
        <v>2014</v>
      </c>
    </row>
    <row r="3014" spans="1:21" ht="48" x14ac:dyDescent="0.2">
      <c r="A3014">
        <v>2221</v>
      </c>
      <c r="B3014" s="3" t="s">
        <v>2222</v>
      </c>
      <c r="C3014" s="3" t="s">
        <v>6331</v>
      </c>
      <c r="D3014" s="6">
        <v>7500</v>
      </c>
      <c r="E3014" s="6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>
        <f>ROUND(E3014/D3014*100,0)</f>
        <v>108</v>
      </c>
      <c r="P3014" s="8">
        <f>IFERROR(ROUND(E3014/L3014,2),"No donations")</f>
        <v>37.200000000000003</v>
      </c>
      <c r="Q3014" s="10" t="s">
        <v>8331</v>
      </c>
      <c r="R3014" t="s">
        <v>8349</v>
      </c>
      <c r="S3014" s="14">
        <f>(((J3014/60)/60)/24)+DATE(1970,1,1)</f>
        <v>42452.666770833333</v>
      </c>
      <c r="T3014" s="14">
        <f>(((I3014/60)/60)/24)+DATE(1970,1,1)</f>
        <v>42483</v>
      </c>
      <c r="U3014">
        <f xml:space="preserve"> YEAR(S3014)</f>
        <v>2016</v>
      </c>
    </row>
    <row r="3015" spans="1:21" ht="48" x14ac:dyDescent="0.2">
      <c r="A3015">
        <v>2263</v>
      </c>
      <c r="B3015" s="3" t="s">
        <v>2264</v>
      </c>
      <c r="C3015" s="3" t="s">
        <v>6373</v>
      </c>
      <c r="D3015" s="6">
        <v>7500</v>
      </c>
      <c r="E3015" s="6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>
        <f>ROUND(E3015/D3015*100,0)</f>
        <v>116</v>
      </c>
      <c r="P3015" s="8">
        <f>IFERROR(ROUND(E3015/L3015,2),"No donations")</f>
        <v>144.43</v>
      </c>
      <c r="Q3015" s="10" t="s">
        <v>8331</v>
      </c>
      <c r="R3015" t="s">
        <v>8349</v>
      </c>
      <c r="S3015" s="14">
        <f>(((J3015/60)/60)/24)+DATE(1970,1,1)</f>
        <v>42014.832326388889</v>
      </c>
      <c r="T3015" s="14">
        <f>(((I3015/60)/60)/24)+DATE(1970,1,1)</f>
        <v>42035.832326388889</v>
      </c>
      <c r="U3015">
        <f xml:space="preserve"> YEAR(S3015)</f>
        <v>2015</v>
      </c>
    </row>
    <row r="3016" spans="1:21" ht="32" x14ac:dyDescent="0.2">
      <c r="A3016">
        <v>2441</v>
      </c>
      <c r="B3016" s="3" t="s">
        <v>2442</v>
      </c>
      <c r="C3016" s="3" t="s">
        <v>6551</v>
      </c>
      <c r="D3016" s="6">
        <v>7500</v>
      </c>
      <c r="E3016" s="6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>
        <f>ROUND(E3016/D3016*100,0)</f>
        <v>108</v>
      </c>
      <c r="P3016" s="8">
        <f>IFERROR(ROUND(E3016/L3016,2),"No donations")</f>
        <v>74.23</v>
      </c>
      <c r="Q3016" s="10" t="s">
        <v>8334</v>
      </c>
      <c r="R3016" t="s">
        <v>8350</v>
      </c>
      <c r="S3016" s="14">
        <f>(((J3016/60)/60)/24)+DATE(1970,1,1)</f>
        <v>42187.125625000001</v>
      </c>
      <c r="T3016" s="14">
        <f>(((I3016/60)/60)/24)+DATE(1970,1,1)</f>
        <v>42208.207638888889</v>
      </c>
      <c r="U3016">
        <f xml:space="preserve"> YEAR(S3016)</f>
        <v>2015</v>
      </c>
    </row>
    <row r="3017" spans="1:21" ht="48" x14ac:dyDescent="0.2">
      <c r="A3017">
        <v>2461</v>
      </c>
      <c r="B3017" s="3" t="s">
        <v>2462</v>
      </c>
      <c r="C3017" s="3" t="s">
        <v>6571</v>
      </c>
      <c r="D3017" s="6">
        <v>7500</v>
      </c>
      <c r="E3017" s="6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>
        <f>ROUND(E3017/D3017*100,0)</f>
        <v>104</v>
      </c>
      <c r="P3017" s="8">
        <f>IFERROR(ROUND(E3017/L3017,2),"No donations")</f>
        <v>90.52</v>
      </c>
      <c r="Q3017" s="10" t="s">
        <v>8323</v>
      </c>
      <c r="R3017" t="s">
        <v>8327</v>
      </c>
      <c r="S3017" s="14">
        <f>(((J3017/60)/60)/24)+DATE(1970,1,1)</f>
        <v>40784.012696759259</v>
      </c>
      <c r="T3017" s="14">
        <f>(((I3017/60)/60)/24)+DATE(1970,1,1)</f>
        <v>40817.125</v>
      </c>
      <c r="U3017">
        <f xml:space="preserve"> YEAR(S3017)</f>
        <v>2011</v>
      </c>
    </row>
    <row r="3018" spans="1:21" ht="48" x14ac:dyDescent="0.2">
      <c r="A3018">
        <v>2472</v>
      </c>
      <c r="B3018" s="3" t="s">
        <v>2473</v>
      </c>
      <c r="C3018" s="3" t="s">
        <v>6582</v>
      </c>
      <c r="D3018" s="6">
        <v>7500</v>
      </c>
      <c r="E3018" s="6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>
        <f>ROUND(E3018/D3018*100,0)</f>
        <v>136</v>
      </c>
      <c r="P3018" s="8">
        <f>IFERROR(ROUND(E3018/L3018,2),"No donations")</f>
        <v>97.9</v>
      </c>
      <c r="Q3018" s="10" t="s">
        <v>8323</v>
      </c>
      <c r="R3018" t="s">
        <v>8327</v>
      </c>
      <c r="S3018" s="14">
        <f>(((J3018/60)/60)/24)+DATE(1970,1,1)</f>
        <v>40354.11550925926</v>
      </c>
      <c r="T3018" s="14">
        <f>(((I3018/60)/60)/24)+DATE(1970,1,1)</f>
        <v>40425.043749999997</v>
      </c>
      <c r="U3018">
        <f xml:space="preserve"> YEAR(S3018)</f>
        <v>2010</v>
      </c>
    </row>
    <row r="3019" spans="1:21" ht="32" x14ac:dyDescent="0.2">
      <c r="A3019">
        <v>2524</v>
      </c>
      <c r="B3019" s="3" t="s">
        <v>2524</v>
      </c>
      <c r="C3019" s="3" t="s">
        <v>6634</v>
      </c>
      <c r="D3019" s="6">
        <v>7500</v>
      </c>
      <c r="E3019" s="6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>
        <f>ROUND(E3019/D3019*100,0)</f>
        <v>102</v>
      </c>
      <c r="P3019" s="8">
        <f>IFERROR(ROUND(E3019/L3019,2),"No donations")</f>
        <v>177.21</v>
      </c>
      <c r="Q3019" s="10" t="s">
        <v>8323</v>
      </c>
      <c r="R3019" t="s">
        <v>8352</v>
      </c>
      <c r="S3019" s="14">
        <f>(((J3019/60)/60)/24)+DATE(1970,1,1)</f>
        <v>41961.807372685187</v>
      </c>
      <c r="T3019" s="14">
        <f>(((I3019/60)/60)/24)+DATE(1970,1,1)</f>
        <v>41994.1875</v>
      </c>
      <c r="U3019">
        <f xml:space="preserve"> YEAR(S3019)</f>
        <v>2014</v>
      </c>
    </row>
    <row r="3020" spans="1:21" ht="48" x14ac:dyDescent="0.2">
      <c r="A3020">
        <v>2533</v>
      </c>
      <c r="B3020" s="3" t="s">
        <v>2533</v>
      </c>
      <c r="C3020" s="3" t="s">
        <v>6643</v>
      </c>
      <c r="D3020" s="6">
        <v>7500</v>
      </c>
      <c r="E3020" s="6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>
        <f>ROUND(E3020/D3020*100,0)</f>
        <v>111</v>
      </c>
      <c r="P3020" s="8">
        <f>IFERROR(ROUND(E3020/L3020,2),"No donations")</f>
        <v>61.03</v>
      </c>
      <c r="Q3020" s="10" t="s">
        <v>8323</v>
      </c>
      <c r="R3020" t="s">
        <v>8352</v>
      </c>
      <c r="S3020" s="14">
        <f>(((J3020/60)/60)/24)+DATE(1970,1,1)</f>
        <v>41304.751284722224</v>
      </c>
      <c r="T3020" s="14">
        <f>(((I3020/60)/60)/24)+DATE(1970,1,1)</f>
        <v>41334.750787037039</v>
      </c>
      <c r="U3020">
        <f xml:space="preserve"> YEAR(S3020)</f>
        <v>2013</v>
      </c>
    </row>
    <row r="3021" spans="1:21" ht="48" x14ac:dyDescent="0.2">
      <c r="A3021">
        <v>2613</v>
      </c>
      <c r="B3021" s="3" t="s">
        <v>2613</v>
      </c>
      <c r="C3021" s="3" t="s">
        <v>6723</v>
      </c>
      <c r="D3021" s="6">
        <v>7500</v>
      </c>
      <c r="E3021" s="6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>
        <f>ROUND(E3021/D3021*100,0)</f>
        <v>101</v>
      </c>
      <c r="P3021" s="8">
        <f>IFERROR(ROUND(E3021/L3021,2),"No donations")</f>
        <v>270.57</v>
      </c>
      <c r="Q3021" s="10" t="s">
        <v>8317</v>
      </c>
      <c r="R3021" t="s">
        <v>8353</v>
      </c>
      <c r="S3021" s="14">
        <f>(((J3021/60)/60)/24)+DATE(1970,1,1)</f>
        <v>41143.81821759259</v>
      </c>
      <c r="T3021" s="14">
        <f>(((I3021/60)/60)/24)+DATE(1970,1,1)</f>
        <v>41173.81821759259</v>
      </c>
      <c r="U3021">
        <f xml:space="preserve"> YEAR(S3021)</f>
        <v>2012</v>
      </c>
    </row>
    <row r="3022" spans="1:21" ht="32" x14ac:dyDescent="0.2">
      <c r="A3022">
        <v>2729</v>
      </c>
      <c r="B3022" s="3" t="s">
        <v>2729</v>
      </c>
      <c r="C3022" s="3" t="s">
        <v>6839</v>
      </c>
      <c r="D3022" s="6">
        <v>7500</v>
      </c>
      <c r="E3022" s="6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>
        <f>ROUND(E3022/D3022*100,0)</f>
        <v>104</v>
      </c>
      <c r="P3022" s="8">
        <f>IFERROR(ROUND(E3022/L3022,2),"No donations")</f>
        <v>340.57</v>
      </c>
      <c r="Q3022" s="10" t="s">
        <v>8317</v>
      </c>
      <c r="R3022" t="s">
        <v>8347</v>
      </c>
      <c r="S3022" s="14">
        <f>(((J3022/60)/60)/24)+DATE(1970,1,1)</f>
        <v>42095.240706018521</v>
      </c>
      <c r="T3022" s="14">
        <f>(((I3022/60)/60)/24)+DATE(1970,1,1)</f>
        <v>42125.240706018521</v>
      </c>
      <c r="U3022">
        <f xml:space="preserve"> YEAR(S3022)</f>
        <v>2015</v>
      </c>
    </row>
    <row r="3023" spans="1:21" ht="16" x14ac:dyDescent="0.2">
      <c r="A3023">
        <v>3586</v>
      </c>
      <c r="B3023" s="3" t="s">
        <v>3585</v>
      </c>
      <c r="C3023" s="3" t="s">
        <v>7696</v>
      </c>
      <c r="D3023" s="6">
        <v>7500</v>
      </c>
      <c r="E3023" s="6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>
        <f>ROUND(E3023/D3023*100,0)</f>
        <v>109</v>
      </c>
      <c r="P3023" s="8">
        <f>IFERROR(ROUND(E3023/L3023,2),"No donations")</f>
        <v>151.97999999999999</v>
      </c>
      <c r="Q3023" s="10" t="s">
        <v>8315</v>
      </c>
      <c r="R3023" t="s">
        <v>8316</v>
      </c>
      <c r="S3023" s="14">
        <f>(((J3023/60)/60)/24)+DATE(1970,1,1)</f>
        <v>42576.697569444441</v>
      </c>
      <c r="T3023" s="14">
        <f>(((I3023/60)/60)/24)+DATE(1970,1,1)</f>
        <v>42636.697569444441</v>
      </c>
      <c r="U3023">
        <f xml:space="preserve"> YEAR(S3023)</f>
        <v>2016</v>
      </c>
    </row>
    <row r="3024" spans="1:21" ht="48" x14ac:dyDescent="0.2">
      <c r="A3024">
        <v>3712</v>
      </c>
      <c r="B3024" s="3" t="s">
        <v>3709</v>
      </c>
      <c r="C3024" s="3" t="s">
        <v>7822</v>
      </c>
      <c r="D3024" s="6">
        <v>7500</v>
      </c>
      <c r="E3024" s="6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>
        <f>ROUND(E3024/D3024*100,0)</f>
        <v>154</v>
      </c>
      <c r="P3024" s="8">
        <f>IFERROR(ROUND(E3024/L3024,2),"No donations")</f>
        <v>110.87</v>
      </c>
      <c r="Q3024" s="10" t="s">
        <v>8315</v>
      </c>
      <c r="R3024" t="s">
        <v>8316</v>
      </c>
      <c r="S3024" s="14">
        <f>(((J3024/60)/60)/24)+DATE(1970,1,1)</f>
        <v>42134.172071759262</v>
      </c>
      <c r="T3024" s="14">
        <f>(((I3024/60)/60)/24)+DATE(1970,1,1)</f>
        <v>42155.290972222225</v>
      </c>
      <c r="U3024">
        <f xml:space="preserve"> YEAR(S3024)</f>
        <v>2015</v>
      </c>
    </row>
    <row r="3025" spans="1:21" ht="48" x14ac:dyDescent="0.2">
      <c r="A3025">
        <v>1027</v>
      </c>
      <c r="B3025" s="3" t="s">
        <v>1028</v>
      </c>
      <c r="C3025" s="3" t="s">
        <v>5137</v>
      </c>
      <c r="D3025" s="6">
        <v>7501</v>
      </c>
      <c r="E3025" s="6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>
        <f>ROUND(E3025/D3025*100,0)</f>
        <v>103</v>
      </c>
      <c r="P3025" s="8">
        <f>IFERROR(ROUND(E3025/L3025,2),"No donations")</f>
        <v>69.67</v>
      </c>
      <c r="Q3025" s="10" t="s">
        <v>8323</v>
      </c>
      <c r="R3025" t="s">
        <v>8328</v>
      </c>
      <c r="S3025" s="14">
        <f>(((J3025/60)/60)/24)+DATE(1970,1,1)</f>
        <v>41905.034108796295</v>
      </c>
      <c r="T3025" s="14">
        <f>(((I3025/60)/60)/24)+DATE(1970,1,1)</f>
        <v>41935.034108796295</v>
      </c>
      <c r="U3025">
        <f xml:space="preserve"> YEAR(S3025)</f>
        <v>2014</v>
      </c>
    </row>
    <row r="3026" spans="1:21" ht="48" x14ac:dyDescent="0.2">
      <c r="A3026">
        <v>3363</v>
      </c>
      <c r="B3026" s="3" t="s">
        <v>3362</v>
      </c>
      <c r="C3026" s="3" t="s">
        <v>7473</v>
      </c>
      <c r="D3026" s="6">
        <v>7750</v>
      </c>
      <c r="E3026" s="6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101</v>
      </c>
      <c r="P3026" s="8">
        <f>IFERROR(ROUND(E3026/L3026,2),"No donations")</f>
        <v>302.31</v>
      </c>
      <c r="Q3026" s="10" t="s">
        <v>8315</v>
      </c>
      <c r="R3026" t="s">
        <v>8316</v>
      </c>
      <c r="S3026" s="14">
        <f>(((J3026/60)/60)/24)+DATE(1970,1,1)</f>
        <v>41851.771354166667</v>
      </c>
      <c r="T3026" s="14">
        <f>(((I3026/60)/60)/24)+DATE(1970,1,1)</f>
        <v>41870.666666666664</v>
      </c>
      <c r="U3026">
        <f xml:space="preserve"> YEAR(S3026)</f>
        <v>2014</v>
      </c>
    </row>
    <row r="3027" spans="1:21" ht="32" x14ac:dyDescent="0.2">
      <c r="A3027">
        <v>2103</v>
      </c>
      <c r="B3027" s="3" t="s">
        <v>2104</v>
      </c>
      <c r="C3027" s="3" t="s">
        <v>6213</v>
      </c>
      <c r="D3027" s="6">
        <v>7777</v>
      </c>
      <c r="E3027" s="6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>
        <f>ROUND(E3027/D3027*100,0)</f>
        <v>146</v>
      </c>
      <c r="P3027" s="8">
        <f>IFERROR(ROUND(E3027/L3027,2),"No donations")</f>
        <v>98.82</v>
      </c>
      <c r="Q3027" s="10" t="s">
        <v>8323</v>
      </c>
      <c r="R3027" t="s">
        <v>8327</v>
      </c>
      <c r="S3027" s="14">
        <f>(((J3027/60)/60)/24)+DATE(1970,1,1)</f>
        <v>41192.754942129628</v>
      </c>
      <c r="T3027" s="14">
        <f>(((I3027/60)/60)/24)+DATE(1970,1,1)</f>
        <v>41222.7966087963</v>
      </c>
      <c r="U3027">
        <f xml:space="preserve"> YEAR(S3027)</f>
        <v>2012</v>
      </c>
    </row>
    <row r="3028" spans="1:21" ht="64" x14ac:dyDescent="0.2">
      <c r="A3028">
        <v>1661</v>
      </c>
      <c r="B3028" s="3" t="s">
        <v>1662</v>
      </c>
      <c r="C3028" s="3" t="s">
        <v>5771</v>
      </c>
      <c r="D3028" s="6">
        <v>7900</v>
      </c>
      <c r="E3028" s="6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>
        <f>ROUND(E3028/D3028*100,0)</f>
        <v>103</v>
      </c>
      <c r="P3028" s="8">
        <f>IFERROR(ROUND(E3028/L3028,2),"No donations")</f>
        <v>80.180000000000007</v>
      </c>
      <c r="Q3028" s="10" t="s">
        <v>8323</v>
      </c>
      <c r="R3028" t="s">
        <v>8344</v>
      </c>
      <c r="S3028" s="14">
        <f>(((J3028/60)/60)/24)+DATE(1970,1,1)</f>
        <v>42343.998043981483</v>
      </c>
      <c r="T3028" s="14">
        <f>(((I3028/60)/60)/24)+DATE(1970,1,1)</f>
        <v>42386.875</v>
      </c>
      <c r="U3028">
        <f xml:space="preserve"> YEAR(S3028)</f>
        <v>2015</v>
      </c>
    </row>
    <row r="3029" spans="1:21" ht="48" x14ac:dyDescent="0.2">
      <c r="A3029">
        <v>3046</v>
      </c>
      <c r="B3029" s="3" t="s">
        <v>3046</v>
      </c>
      <c r="C3029" s="3" t="s">
        <v>7156</v>
      </c>
      <c r="D3029" s="6">
        <v>7900</v>
      </c>
      <c r="E3029" s="6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>
        <f>ROUND(E3029/D3029*100,0)</f>
        <v>191</v>
      </c>
      <c r="P3029" s="8">
        <f>IFERROR(ROUND(E3029/L3029,2),"No donations")</f>
        <v>259.95</v>
      </c>
      <c r="Q3029" s="10" t="s">
        <v>8315</v>
      </c>
      <c r="R3029" t="s">
        <v>8355</v>
      </c>
      <c r="S3029" s="14">
        <f>(((J3029/60)/60)/24)+DATE(1970,1,1)</f>
        <v>41862.803078703706</v>
      </c>
      <c r="T3029" s="14">
        <f>(((I3029/60)/60)/24)+DATE(1970,1,1)</f>
        <v>41892.202777777777</v>
      </c>
      <c r="U3029">
        <f xml:space="preserve"> YEAR(S3029)</f>
        <v>2014</v>
      </c>
    </row>
    <row r="3030" spans="1:21" ht="48" x14ac:dyDescent="0.2">
      <c r="A3030">
        <v>6</v>
      </c>
      <c r="B3030" s="3" t="s">
        <v>8</v>
      </c>
      <c r="C3030" s="3" t="s">
        <v>4117</v>
      </c>
      <c r="D3030" s="6">
        <v>8000</v>
      </c>
      <c r="E3030" s="6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>
        <f>ROUND(E3030/D3030*100,0)</f>
        <v>106</v>
      </c>
      <c r="P3030" s="8">
        <f>IFERROR(ROUND(E3030/L3030,2),"No donations")</f>
        <v>146.88</v>
      </c>
      <c r="Q3030" s="10" t="s">
        <v>8308</v>
      </c>
      <c r="R3030" t="s">
        <v>8309</v>
      </c>
      <c r="S3030" s="14">
        <f>(((J3030/60)/60)/24)+DATE(1970,1,1)</f>
        <v>41794.072337962964</v>
      </c>
      <c r="T3030" s="14">
        <f>(((I3030/60)/60)/24)+DATE(1970,1,1)</f>
        <v>41804.072337962964</v>
      </c>
      <c r="U3030">
        <f xml:space="preserve"> YEAR(S3030)</f>
        <v>2014</v>
      </c>
    </row>
    <row r="3031" spans="1:21" ht="32" x14ac:dyDescent="0.2">
      <c r="A3031">
        <v>56</v>
      </c>
      <c r="B3031" s="3" t="s">
        <v>58</v>
      </c>
      <c r="C3031" s="3" t="s">
        <v>4167</v>
      </c>
      <c r="D3031" s="6">
        <v>8000</v>
      </c>
      <c r="E3031" s="6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>
        <f>ROUND(E3031/D3031*100,0)</f>
        <v>107</v>
      </c>
      <c r="P3031" s="8">
        <f>IFERROR(ROUND(E3031/L3031,2),"No donations")</f>
        <v>49.32</v>
      </c>
      <c r="Q3031" s="10" t="s">
        <v>8308</v>
      </c>
      <c r="R3031" t="s">
        <v>8309</v>
      </c>
      <c r="S3031" s="14">
        <f>(((J3031/60)/60)/24)+DATE(1970,1,1)</f>
        <v>42149.548888888887</v>
      </c>
      <c r="T3031" s="14">
        <f>(((I3031/60)/60)/24)+DATE(1970,1,1)</f>
        <v>42163.666666666672</v>
      </c>
      <c r="U3031">
        <f xml:space="preserve"> YEAR(S3031)</f>
        <v>2015</v>
      </c>
    </row>
    <row r="3032" spans="1:21" ht="32" x14ac:dyDescent="0.2">
      <c r="A3032">
        <v>255</v>
      </c>
      <c r="B3032" s="3" t="s">
        <v>256</v>
      </c>
      <c r="C3032" s="3" t="s">
        <v>4365</v>
      </c>
      <c r="D3032" s="6">
        <v>8000</v>
      </c>
      <c r="E3032" s="6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>
        <f>ROUND(E3032/D3032*100,0)</f>
        <v>107</v>
      </c>
      <c r="P3032" s="8">
        <f>IFERROR(ROUND(E3032/L3032,2),"No donations")</f>
        <v>45.42</v>
      </c>
      <c r="Q3032" s="10" t="s">
        <v>8308</v>
      </c>
      <c r="R3032" t="s">
        <v>8313</v>
      </c>
      <c r="S3032" s="14">
        <f>(((J3032/60)/60)/24)+DATE(1970,1,1)</f>
        <v>40588.526412037041</v>
      </c>
      <c r="T3032" s="14">
        <f>(((I3032/60)/60)/24)+DATE(1970,1,1)</f>
        <v>40618.48474537037</v>
      </c>
      <c r="U3032">
        <f xml:space="preserve"> YEAR(S3032)</f>
        <v>2011</v>
      </c>
    </row>
    <row r="3033" spans="1:21" ht="48" x14ac:dyDescent="0.2">
      <c r="A3033">
        <v>312</v>
      </c>
      <c r="B3033" s="3" t="s">
        <v>313</v>
      </c>
      <c r="C3033" s="3" t="s">
        <v>4422</v>
      </c>
      <c r="D3033" s="6">
        <v>8000</v>
      </c>
      <c r="E3033" s="6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>
        <f>ROUND(E3033/D3033*100,0)</f>
        <v>112</v>
      </c>
      <c r="P3033" s="8">
        <f>IFERROR(ROUND(E3033/L3033,2),"No donations")</f>
        <v>61.3</v>
      </c>
      <c r="Q3033" s="10" t="s">
        <v>8308</v>
      </c>
      <c r="R3033" t="s">
        <v>8313</v>
      </c>
      <c r="S3033" s="14">
        <f>(((J3033/60)/60)/24)+DATE(1970,1,1)</f>
        <v>41348.877685185187</v>
      </c>
      <c r="T3033" s="14">
        <f>(((I3033/60)/60)/24)+DATE(1970,1,1)</f>
        <v>41378.877685185187</v>
      </c>
      <c r="U3033">
        <f xml:space="preserve"> YEAR(S3033)</f>
        <v>2013</v>
      </c>
    </row>
    <row r="3034" spans="1:21" ht="48" x14ac:dyDescent="0.2">
      <c r="A3034">
        <v>419</v>
      </c>
      <c r="B3034" s="3" t="s">
        <v>420</v>
      </c>
      <c r="C3034" s="3" t="s">
        <v>4529</v>
      </c>
      <c r="D3034" s="6">
        <v>8000</v>
      </c>
      <c r="E3034" s="6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>
        <f>ROUND(E3034/D3034*100,0)</f>
        <v>100</v>
      </c>
      <c r="P3034" s="8">
        <f>IFERROR(ROUND(E3034/L3034,2),"No donations")</f>
        <v>110.07</v>
      </c>
      <c r="Q3034" s="10" t="s">
        <v>8308</v>
      </c>
      <c r="R3034" t="s">
        <v>8313</v>
      </c>
      <c r="S3034" s="14">
        <f>(((J3034/60)/60)/24)+DATE(1970,1,1)</f>
        <v>41394.842442129629</v>
      </c>
      <c r="T3034" s="14">
        <f>(((I3034/60)/60)/24)+DATE(1970,1,1)</f>
        <v>41454.842442129629</v>
      </c>
      <c r="U3034">
        <f xml:space="preserve"> YEAR(S3034)</f>
        <v>2013</v>
      </c>
    </row>
    <row r="3035" spans="1:21" ht="48" x14ac:dyDescent="0.2">
      <c r="A3035">
        <v>655</v>
      </c>
      <c r="B3035" s="3" t="s">
        <v>656</v>
      </c>
      <c r="C3035" s="3" t="s">
        <v>4765</v>
      </c>
      <c r="D3035" s="6">
        <v>8000</v>
      </c>
      <c r="E3035" s="6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>
        <f>ROUND(E3035/D3035*100,0)</f>
        <v>147</v>
      </c>
      <c r="P3035" s="8">
        <f>IFERROR(ROUND(E3035/L3035,2),"No donations")</f>
        <v>42.89</v>
      </c>
      <c r="Q3035" s="10" t="s">
        <v>8317</v>
      </c>
      <c r="R3035" t="s">
        <v>8319</v>
      </c>
      <c r="S3035" s="14">
        <f>(((J3035/60)/60)/24)+DATE(1970,1,1)</f>
        <v>42045.957314814819</v>
      </c>
      <c r="T3035" s="14">
        <f>(((I3035/60)/60)/24)+DATE(1970,1,1)</f>
        <v>42075.915648148148</v>
      </c>
      <c r="U3035">
        <f xml:space="preserve"> YEAR(S3035)</f>
        <v>2015</v>
      </c>
    </row>
    <row r="3036" spans="1:21" ht="48" x14ac:dyDescent="0.2">
      <c r="A3036">
        <v>794</v>
      </c>
      <c r="B3036" s="3" t="s">
        <v>795</v>
      </c>
      <c r="C3036" s="3" t="s">
        <v>4904</v>
      </c>
      <c r="D3036" s="6">
        <v>8000</v>
      </c>
      <c r="E3036" s="6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>
        <f>ROUND(E3036/D3036*100,0)</f>
        <v>105</v>
      </c>
      <c r="P3036" s="8">
        <f>IFERROR(ROUND(E3036/L3036,2),"No donations")</f>
        <v>158.96</v>
      </c>
      <c r="Q3036" s="10" t="s">
        <v>8323</v>
      </c>
      <c r="R3036" t="s">
        <v>8324</v>
      </c>
      <c r="S3036" s="14">
        <f>(((J3036/60)/60)/24)+DATE(1970,1,1)</f>
        <v>40736.115011574075</v>
      </c>
      <c r="T3036" s="14">
        <f>(((I3036/60)/60)/24)+DATE(1970,1,1)</f>
        <v>40791.712500000001</v>
      </c>
      <c r="U3036">
        <f xml:space="preserve"> YEAR(S3036)</f>
        <v>2011</v>
      </c>
    </row>
    <row r="3037" spans="1:21" ht="16" x14ac:dyDescent="0.2">
      <c r="A3037">
        <v>806</v>
      </c>
      <c r="B3037" s="3" t="s">
        <v>807</v>
      </c>
      <c r="C3037" s="3" t="s">
        <v>4916</v>
      </c>
      <c r="D3037" s="6">
        <v>8000</v>
      </c>
      <c r="E3037" s="6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>
        <f>ROUND(E3037/D3037*100,0)</f>
        <v>104</v>
      </c>
      <c r="P3037" s="8">
        <f>IFERROR(ROUND(E3037/L3037,2),"No donations")</f>
        <v>117.68</v>
      </c>
      <c r="Q3037" s="10" t="s">
        <v>8323</v>
      </c>
      <c r="R3037" t="s">
        <v>8324</v>
      </c>
      <c r="S3037" s="14">
        <f>(((J3037/60)/60)/24)+DATE(1970,1,1)</f>
        <v>40763.691423611112</v>
      </c>
      <c r="T3037" s="14">
        <f>(((I3037/60)/60)/24)+DATE(1970,1,1)</f>
        <v>40793.691423611112</v>
      </c>
      <c r="U3037">
        <f xml:space="preserve"> YEAR(S3037)</f>
        <v>2011</v>
      </c>
    </row>
    <row r="3038" spans="1:21" ht="48" x14ac:dyDescent="0.2">
      <c r="A3038">
        <v>1382</v>
      </c>
      <c r="B3038" s="3" t="s">
        <v>1383</v>
      </c>
      <c r="C3038" s="3" t="s">
        <v>5492</v>
      </c>
      <c r="D3038" s="6">
        <v>8000</v>
      </c>
      <c r="E3038" s="6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>
        <f>ROUND(E3038/D3038*100,0)</f>
        <v>104</v>
      </c>
      <c r="P3038" s="8">
        <f>IFERROR(ROUND(E3038/L3038,2),"No donations")</f>
        <v>56.41</v>
      </c>
      <c r="Q3038" s="10" t="s">
        <v>8323</v>
      </c>
      <c r="R3038" t="s">
        <v>8324</v>
      </c>
      <c r="S3038" s="14">
        <f>(((J3038/60)/60)/24)+DATE(1970,1,1)</f>
        <v>41370.800185185188</v>
      </c>
      <c r="T3038" s="14">
        <f>(((I3038/60)/60)/24)+DATE(1970,1,1)</f>
        <v>41400.800185185188</v>
      </c>
      <c r="U3038">
        <f xml:space="preserve"> YEAR(S3038)</f>
        <v>2013</v>
      </c>
    </row>
    <row r="3039" spans="1:21" ht="48" x14ac:dyDescent="0.2">
      <c r="A3039">
        <v>1385</v>
      </c>
      <c r="B3039" s="3" t="s">
        <v>1386</v>
      </c>
      <c r="C3039" s="3" t="s">
        <v>5495</v>
      </c>
      <c r="D3039" s="6">
        <v>8000</v>
      </c>
      <c r="E3039" s="6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>
        <f>ROUND(E3039/D3039*100,0)</f>
        <v>110</v>
      </c>
      <c r="P3039" s="8">
        <f>IFERROR(ROUND(E3039/L3039,2),"No donations")</f>
        <v>65.91</v>
      </c>
      <c r="Q3039" s="10" t="s">
        <v>8323</v>
      </c>
      <c r="R3039" t="s">
        <v>8324</v>
      </c>
      <c r="S3039" s="14">
        <f>(((J3039/60)/60)/24)+DATE(1970,1,1)</f>
        <v>42433.688900462963</v>
      </c>
      <c r="T3039" s="14">
        <f>(((I3039/60)/60)/24)+DATE(1970,1,1)</f>
        <v>42489.507638888885</v>
      </c>
      <c r="U3039">
        <f xml:space="preserve"> YEAR(S3039)</f>
        <v>2016</v>
      </c>
    </row>
    <row r="3040" spans="1:21" ht="48" x14ac:dyDescent="0.2">
      <c r="A3040">
        <v>1513</v>
      </c>
      <c r="B3040" s="3" t="s">
        <v>1514</v>
      </c>
      <c r="C3040" s="3" t="s">
        <v>5623</v>
      </c>
      <c r="D3040" s="6">
        <v>8000</v>
      </c>
      <c r="E3040" s="6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>
        <f>ROUND(E3040/D3040*100,0)</f>
        <v>150</v>
      </c>
      <c r="P3040" s="8">
        <f>IFERROR(ROUND(E3040/L3040,2),"No donations")</f>
        <v>55.82</v>
      </c>
      <c r="Q3040" s="10" t="s">
        <v>8336</v>
      </c>
      <c r="R3040" t="s">
        <v>8337</v>
      </c>
      <c r="S3040" s="14">
        <f>(((J3040/60)/60)/24)+DATE(1970,1,1)</f>
        <v>41806.637337962966</v>
      </c>
      <c r="T3040" s="14">
        <f>(((I3040/60)/60)/24)+DATE(1970,1,1)</f>
        <v>41836.637337962966</v>
      </c>
      <c r="U3040">
        <f xml:space="preserve"> YEAR(S3040)</f>
        <v>2014</v>
      </c>
    </row>
    <row r="3041" spans="1:21" ht="48" x14ac:dyDescent="0.2">
      <c r="A3041">
        <v>1606</v>
      </c>
      <c r="B3041" s="3" t="s">
        <v>1607</v>
      </c>
      <c r="C3041" s="3" t="s">
        <v>5716</v>
      </c>
      <c r="D3041" s="6">
        <v>8000</v>
      </c>
      <c r="E3041" s="6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>
        <f>ROUND(E3041/D3041*100,0)</f>
        <v>101</v>
      </c>
      <c r="P3041" s="8">
        <f>IFERROR(ROUND(E3041/L3041,2),"No donations")</f>
        <v>87.83</v>
      </c>
      <c r="Q3041" s="10" t="s">
        <v>8323</v>
      </c>
      <c r="R3041" t="s">
        <v>8324</v>
      </c>
      <c r="S3041" s="14">
        <f>(((J3041/60)/60)/24)+DATE(1970,1,1)</f>
        <v>40536.111550925925</v>
      </c>
      <c r="T3041" s="14">
        <f>(((I3041/60)/60)/24)+DATE(1970,1,1)</f>
        <v>40626.069884259261</v>
      </c>
      <c r="U3041">
        <f xml:space="preserve"> YEAR(S3041)</f>
        <v>2010</v>
      </c>
    </row>
    <row r="3042" spans="1:21" ht="48" x14ac:dyDescent="0.2">
      <c r="A3042">
        <v>1615</v>
      </c>
      <c r="B3042" s="3" t="s">
        <v>1616</v>
      </c>
      <c r="C3042" s="3" t="s">
        <v>5725</v>
      </c>
      <c r="D3042" s="6">
        <v>8000</v>
      </c>
      <c r="E3042" s="6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>
        <f>ROUND(E3042/D3042*100,0)</f>
        <v>114</v>
      </c>
      <c r="P3042" s="8">
        <f>IFERROR(ROUND(E3042/L3042,2),"No donations")</f>
        <v>67.13</v>
      </c>
      <c r="Q3042" s="10" t="s">
        <v>8323</v>
      </c>
      <c r="R3042" t="s">
        <v>8324</v>
      </c>
      <c r="S3042" s="14">
        <f>(((J3042/60)/60)/24)+DATE(1970,1,1)</f>
        <v>40845.050879629627</v>
      </c>
      <c r="T3042" s="14">
        <f>(((I3042/60)/60)/24)+DATE(1970,1,1)</f>
        <v>40890.092546296299</v>
      </c>
      <c r="U3042">
        <f xml:space="preserve"> YEAR(S3042)</f>
        <v>2011</v>
      </c>
    </row>
    <row r="3043" spans="1:21" ht="48" x14ac:dyDescent="0.2">
      <c r="A3043">
        <v>1626</v>
      </c>
      <c r="B3043" s="3" t="s">
        <v>1627</v>
      </c>
      <c r="C3043" s="3" t="s">
        <v>5736</v>
      </c>
      <c r="D3043" s="6">
        <v>8000</v>
      </c>
      <c r="E3043" s="6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>
        <f>ROUND(E3043/D3043*100,0)</f>
        <v>101</v>
      </c>
      <c r="P3043" s="8">
        <f>IFERROR(ROUND(E3043/L3043,2),"No donations")</f>
        <v>74.95</v>
      </c>
      <c r="Q3043" s="10" t="s">
        <v>8323</v>
      </c>
      <c r="R3043" t="s">
        <v>8324</v>
      </c>
      <c r="S3043" s="14">
        <f>(((J3043/60)/60)/24)+DATE(1970,1,1)</f>
        <v>41579.847997685189</v>
      </c>
      <c r="T3043" s="14">
        <f>(((I3043/60)/60)/24)+DATE(1970,1,1)</f>
        <v>41609.889664351853</v>
      </c>
      <c r="U3043">
        <f xml:space="preserve"> YEAR(S3043)</f>
        <v>2013</v>
      </c>
    </row>
    <row r="3044" spans="1:21" ht="48" x14ac:dyDescent="0.2">
      <c r="A3044">
        <v>1662</v>
      </c>
      <c r="B3044" s="3" t="s">
        <v>1663</v>
      </c>
      <c r="C3044" s="3" t="s">
        <v>5772</v>
      </c>
      <c r="D3044" s="6">
        <v>8000</v>
      </c>
      <c r="E3044" s="6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>
        <f>ROUND(E3044/D3044*100,0)</f>
        <v>103</v>
      </c>
      <c r="P3044" s="8">
        <f>IFERROR(ROUND(E3044/L3044,2),"No donations")</f>
        <v>132.44</v>
      </c>
      <c r="Q3044" s="10" t="s">
        <v>8323</v>
      </c>
      <c r="R3044" t="s">
        <v>8344</v>
      </c>
      <c r="S3044" s="14">
        <f>(((J3044/60)/60)/24)+DATE(1970,1,1)</f>
        <v>40848.198333333334</v>
      </c>
      <c r="T3044" s="14">
        <f>(((I3044/60)/60)/24)+DATE(1970,1,1)</f>
        <v>40908.239999999998</v>
      </c>
      <c r="U3044">
        <f xml:space="preserve"> YEAR(S3044)</f>
        <v>2011</v>
      </c>
    </row>
    <row r="3045" spans="1:21" ht="48" x14ac:dyDescent="0.2">
      <c r="A3045">
        <v>1668</v>
      </c>
      <c r="B3045" s="3" t="s">
        <v>1669</v>
      </c>
      <c r="C3045" s="3" t="s">
        <v>5778</v>
      </c>
      <c r="D3045" s="6">
        <v>8000</v>
      </c>
      <c r="E3045" s="6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>
        <f>ROUND(E3045/D3045*100,0)</f>
        <v>103</v>
      </c>
      <c r="P3045" s="8">
        <f>IFERROR(ROUND(E3045/L3045,2),"No donations")</f>
        <v>70.78</v>
      </c>
      <c r="Q3045" s="10" t="s">
        <v>8323</v>
      </c>
      <c r="R3045" t="s">
        <v>8344</v>
      </c>
      <c r="S3045" s="14">
        <f>(((J3045/60)/60)/24)+DATE(1970,1,1)</f>
        <v>40845.14975694444</v>
      </c>
      <c r="T3045" s="14">
        <f>(((I3045/60)/60)/24)+DATE(1970,1,1)</f>
        <v>40875.191423611112</v>
      </c>
      <c r="U3045">
        <f xml:space="preserve"> YEAR(S3045)</f>
        <v>2011</v>
      </c>
    </row>
    <row r="3046" spans="1:21" ht="48" x14ac:dyDescent="0.2">
      <c r="A3046">
        <v>1827</v>
      </c>
      <c r="B3046" s="3" t="s">
        <v>1828</v>
      </c>
      <c r="C3046" s="3" t="s">
        <v>5937</v>
      </c>
      <c r="D3046" s="6">
        <v>8000</v>
      </c>
      <c r="E3046" s="6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>
        <f>ROUND(E3046/D3046*100,0)</f>
        <v>101</v>
      </c>
      <c r="P3046" s="8">
        <f>IFERROR(ROUND(E3046/L3046,2),"No donations")</f>
        <v>83.89</v>
      </c>
      <c r="Q3046" s="10" t="s">
        <v>8323</v>
      </c>
      <c r="R3046" t="s">
        <v>8324</v>
      </c>
      <c r="S3046" s="14">
        <f>(((J3046/60)/60)/24)+DATE(1970,1,1)</f>
        <v>40555.325937499998</v>
      </c>
      <c r="T3046" s="14">
        <f>(((I3046/60)/60)/24)+DATE(1970,1,1)</f>
        <v>40605.325937499998</v>
      </c>
      <c r="U3046">
        <f xml:space="preserve"> YEAR(S3046)</f>
        <v>2011</v>
      </c>
    </row>
    <row r="3047" spans="1:21" ht="48" x14ac:dyDescent="0.2">
      <c r="A3047">
        <v>2038</v>
      </c>
      <c r="B3047" s="3" t="s">
        <v>2039</v>
      </c>
      <c r="C3047" s="3" t="s">
        <v>6148</v>
      </c>
      <c r="D3047" s="6">
        <v>8000</v>
      </c>
      <c r="E3047" s="6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>
        <f>ROUND(E3047/D3047*100,0)</f>
        <v>421</v>
      </c>
      <c r="P3047" s="8">
        <f>IFERROR(ROUND(E3047/L3047,2),"No donations")</f>
        <v>164.91</v>
      </c>
      <c r="Q3047" s="10" t="s">
        <v>8317</v>
      </c>
      <c r="R3047" t="s">
        <v>8347</v>
      </c>
      <c r="S3047" s="14">
        <f>(((J3047/60)/60)/24)+DATE(1970,1,1)</f>
        <v>41424.27107638889</v>
      </c>
      <c r="T3047" s="14">
        <f>(((I3047/60)/60)/24)+DATE(1970,1,1)</f>
        <v>41456.75</v>
      </c>
      <c r="U3047">
        <f xml:space="preserve"> YEAR(S3047)</f>
        <v>2013</v>
      </c>
    </row>
    <row r="3048" spans="1:21" ht="48" x14ac:dyDescent="0.2">
      <c r="A3048">
        <v>2051</v>
      </c>
      <c r="B3048" s="3" t="s">
        <v>2052</v>
      </c>
      <c r="C3048" s="3" t="s">
        <v>6161</v>
      </c>
      <c r="D3048" s="6">
        <v>8000</v>
      </c>
      <c r="E3048" s="6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>
        <f>ROUND(E3048/D3048*100,0)</f>
        <v>130</v>
      </c>
      <c r="P3048" s="8">
        <f>IFERROR(ROUND(E3048/L3048,2),"No donations")</f>
        <v>43.1</v>
      </c>
      <c r="Q3048" s="10" t="s">
        <v>8317</v>
      </c>
      <c r="R3048" t="s">
        <v>8347</v>
      </c>
      <c r="S3048" s="14">
        <f>(((J3048/60)/60)/24)+DATE(1970,1,1)</f>
        <v>41604.022418981483</v>
      </c>
      <c r="T3048" s="14">
        <f>(((I3048/60)/60)/24)+DATE(1970,1,1)</f>
        <v>41634.022418981483</v>
      </c>
      <c r="U3048">
        <f xml:space="preserve"> YEAR(S3048)</f>
        <v>2013</v>
      </c>
    </row>
    <row r="3049" spans="1:21" ht="48" x14ac:dyDescent="0.2">
      <c r="A3049">
        <v>2090</v>
      </c>
      <c r="B3049" s="3" t="s">
        <v>2091</v>
      </c>
      <c r="C3049" s="3" t="s">
        <v>6200</v>
      </c>
      <c r="D3049" s="6">
        <v>8000</v>
      </c>
      <c r="E3049" s="6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>
        <f>ROUND(E3049/D3049*100,0)</f>
        <v>115</v>
      </c>
      <c r="P3049" s="8">
        <f>IFERROR(ROUND(E3049/L3049,2),"No donations")</f>
        <v>57.52</v>
      </c>
      <c r="Q3049" s="10" t="s">
        <v>8323</v>
      </c>
      <c r="R3049" t="s">
        <v>8327</v>
      </c>
      <c r="S3049" s="14">
        <f>(((J3049/60)/60)/24)+DATE(1970,1,1)</f>
        <v>41299.381423611114</v>
      </c>
      <c r="T3049" s="14">
        <f>(((I3049/60)/60)/24)+DATE(1970,1,1)</f>
        <v>41329.381423611114</v>
      </c>
      <c r="U3049">
        <f xml:space="preserve"> YEAR(S3049)</f>
        <v>2013</v>
      </c>
    </row>
    <row r="3050" spans="1:21" ht="48" x14ac:dyDescent="0.2">
      <c r="A3050">
        <v>2120</v>
      </c>
      <c r="B3050" s="3" t="s">
        <v>2121</v>
      </c>
      <c r="C3050" s="3" t="s">
        <v>6230</v>
      </c>
      <c r="D3050" s="6">
        <v>8000</v>
      </c>
      <c r="E3050" s="6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>
        <f>ROUND(E3050/D3050*100,0)</f>
        <v>101</v>
      </c>
      <c r="P3050" s="8">
        <f>IFERROR(ROUND(E3050/L3050,2),"No donations")</f>
        <v>116.96</v>
      </c>
      <c r="Q3050" s="10" t="s">
        <v>8323</v>
      </c>
      <c r="R3050" t="s">
        <v>8327</v>
      </c>
      <c r="S3050" s="14">
        <f>(((J3050/60)/60)/24)+DATE(1970,1,1)</f>
        <v>41591.964537037034</v>
      </c>
      <c r="T3050" s="14">
        <f>(((I3050/60)/60)/24)+DATE(1970,1,1)</f>
        <v>41640.964537037034</v>
      </c>
      <c r="U3050">
        <f xml:space="preserve"> YEAR(S3050)</f>
        <v>2013</v>
      </c>
    </row>
    <row r="3051" spans="1:21" ht="48" x14ac:dyDescent="0.2">
      <c r="A3051">
        <v>2253</v>
      </c>
      <c r="B3051" s="3" t="s">
        <v>2254</v>
      </c>
      <c r="C3051" s="3" t="s">
        <v>6363</v>
      </c>
      <c r="D3051" s="6">
        <v>8000</v>
      </c>
      <c r="E3051" s="6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>
        <f>ROUND(E3051/D3051*100,0)</f>
        <v>113</v>
      </c>
      <c r="P3051" s="8">
        <f>IFERROR(ROUND(E3051/L3051,2),"No donations")</f>
        <v>107.32</v>
      </c>
      <c r="Q3051" s="10" t="s">
        <v>8331</v>
      </c>
      <c r="R3051" t="s">
        <v>8349</v>
      </c>
      <c r="S3051" s="14">
        <f>(((J3051/60)/60)/24)+DATE(1970,1,1)</f>
        <v>42296.631331018521</v>
      </c>
      <c r="T3051" s="14">
        <f>(((I3051/60)/60)/24)+DATE(1970,1,1)</f>
        <v>42326.672997685186</v>
      </c>
      <c r="U3051">
        <f xml:space="preserve"> YEAR(S3051)</f>
        <v>2015</v>
      </c>
    </row>
    <row r="3052" spans="1:21" ht="48" x14ac:dyDescent="0.2">
      <c r="A3052">
        <v>2331</v>
      </c>
      <c r="B3052" s="3" t="s">
        <v>2332</v>
      </c>
      <c r="C3052" s="3" t="s">
        <v>6441</v>
      </c>
      <c r="D3052" s="6">
        <v>8000</v>
      </c>
      <c r="E3052" s="6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>
        <f>ROUND(E3052/D3052*100,0)</f>
        <v>144</v>
      </c>
      <c r="P3052" s="8">
        <f>IFERROR(ROUND(E3052/L3052,2),"No donations")</f>
        <v>40.799999999999997</v>
      </c>
      <c r="Q3052" s="10" t="s">
        <v>8334</v>
      </c>
      <c r="R3052" t="s">
        <v>8350</v>
      </c>
      <c r="S3052" s="14">
        <f>(((J3052/60)/60)/24)+DATE(1970,1,1)</f>
        <v>41839.005671296298</v>
      </c>
      <c r="T3052" s="14">
        <f>(((I3052/60)/60)/24)+DATE(1970,1,1)</f>
        <v>41869.005671296298</v>
      </c>
      <c r="U3052">
        <f xml:space="preserve"> YEAR(S3052)</f>
        <v>2014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8">
        <f>IFERROR(ROUND(E3053/L3053,2),"No donations")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 xml:space="preserve"> 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8">
        <f>IFERROR(ROUND(E3054/L3054,2),"No donations")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 xml:space="preserve"> 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8">
        <f>IFERROR(ROUND(E3055/L3055,2),"No donations")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 xml:space="preserve"> 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8" t="str">
        <f>IFERROR(ROUND(E3056/L3056,2),"No donations")</f>
        <v>No donations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 xml:space="preserve"> 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8">
        <f>IFERROR(ROUND(E3057/L3057,2),"No donations")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 xml:space="preserve"> 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8" t="str">
        <f>IFERROR(ROUND(E3058/L3058,2),"No donations")</f>
        <v>No donations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 xml:space="preserve"> 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8" t="str">
        <f>IFERROR(ROUND(E3059/L3059,2),"No donations")</f>
        <v>No donations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 xml:space="preserve"> 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8">
        <f>IFERROR(ROUND(E3060/L3060,2),"No donations")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 xml:space="preserve"> 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8">
        <f>IFERROR(ROUND(E3061/L3061,2),"No donations")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 xml:space="preserve"> 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8">
        <f>IFERROR(ROUND(E3062/L3062,2),"No donations")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 xml:space="preserve"> 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8" t="str">
        <f>IFERROR(ROUND(E3063/L3063,2),"No donations")</f>
        <v>No donations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 xml:space="preserve"> 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8">
        <f>IFERROR(ROUND(E3064/L3064,2),"No donations")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 xml:space="preserve"> 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8">
        <f>IFERROR(ROUND(E3065/L3065,2),"No donations")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 xml:space="preserve"> 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8">
        <f>IFERROR(ROUND(E3066/L3066,2),"No donations")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 xml:space="preserve"> 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8">
        <f>IFERROR(ROUND(E3067/L3067,2),"No donations")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 xml:space="preserve"> 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8">
        <f>IFERROR(ROUND(E3068/L3068,2),"No donations")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 xml:space="preserve"> 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8">
        <f>IFERROR(ROUND(E3069/L3069,2),"No donations")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 xml:space="preserve"> 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8">
        <f>IFERROR(ROUND(E3070/L3070,2),"No donations")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 xml:space="preserve"> 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8">
        <f>IFERROR(ROUND(E3071/L3071,2),"No donations")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 xml:space="preserve"> 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8">
        <f>IFERROR(ROUND(E3072/L3072,2),"No donations")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 xml:space="preserve"> 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8">
        <f>IFERROR(ROUND(E3073/L3073,2),"No donations")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 xml:space="preserve"> 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8">
        <f>IFERROR(ROUND(E3074/L3074,2),"No donations")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 xml:space="preserve"> 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8">
        <f>IFERROR(ROUND(E3075/L3075,2),"No donations")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 xml:space="preserve"> 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8">
        <f>IFERROR(ROUND(E3076/L3076,2),"No donations")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 xml:space="preserve"> 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8">
        <f>IFERROR(ROUND(E3077/L3077,2),"No donations")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 xml:space="preserve"> 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8">
        <f>IFERROR(ROUND(E3078/L3078,2),"No donations")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 xml:space="preserve"> 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8">
        <f>IFERROR(ROUND(E3079/L3079,2),"No donations")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 xml:space="preserve"> 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8">
        <f>IFERROR(ROUND(E3080/L3080,2),"No donations")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 xml:space="preserve"> 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8">
        <f>IFERROR(ROUND(E3081/L3081,2),"No donations")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 xml:space="preserve"> 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8">
        <f>IFERROR(ROUND(E3082/L3082,2),"No donations")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 xml:space="preserve"> 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8">
        <f>IFERROR(ROUND(E3083/L3083,2),"No donations")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 xml:space="preserve"> 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8" t="str">
        <f>IFERROR(ROUND(E3084/L3084,2),"No donations")</f>
        <v>No donations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 xml:space="preserve"> 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8">
        <f>IFERROR(ROUND(E3085/L3085,2),"No donations")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 xml:space="preserve"> 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8">
        <f>IFERROR(ROUND(E3086/L3086,2),"No donations")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 xml:space="preserve"> 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8">
        <f>IFERROR(ROUND(E3087/L3087,2),"No donations")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 xml:space="preserve"> 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8">
        <f>IFERROR(ROUND(E3088/L3088,2),"No donations")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 xml:space="preserve"> 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8">
        <f>IFERROR(ROUND(E3089/L3089,2),"No donations")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 xml:space="preserve"> 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8">
        <f>IFERROR(ROUND(E3090/L3090,2),"No donations")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 xml:space="preserve"> 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8">
        <f>IFERROR(ROUND(E3091/L3091,2),"No donations")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 xml:space="preserve"> 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8">
        <f>IFERROR(ROUND(E3092/L3092,2),"No donations")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 xml:space="preserve"> 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8">
        <f>IFERROR(ROUND(E3093/L3093,2),"No donations")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 xml:space="preserve"> 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8">
        <f>IFERROR(ROUND(E3094/L3094,2),"No donations")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 xml:space="preserve"> 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8">
        <f>IFERROR(ROUND(E3095/L3095,2),"No donations")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 xml:space="preserve"> 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8">
        <f>IFERROR(ROUND(E3096/L3096,2),"No donations")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 xml:space="preserve"> 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8">
        <f>IFERROR(ROUND(E3097/L3097,2),"No donations")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 xml:space="preserve"> 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8">
        <f>IFERROR(ROUND(E3098/L3098,2),"No donations")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 xml:space="preserve"> 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8">
        <f>IFERROR(ROUND(E3099/L3099,2),"No donations")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 xml:space="preserve"> 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8">
        <f>IFERROR(ROUND(E3100/L3100,2),"No donations")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 xml:space="preserve"> 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8">
        <f>IFERROR(ROUND(E3101/L3101,2),"No donations")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 xml:space="preserve"> 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8">
        <f>IFERROR(ROUND(E3102/L3102,2),"No donations")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 xml:space="preserve"> 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8">
        <f>IFERROR(ROUND(E3103/L3103,2),"No donations")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 xml:space="preserve"> 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8">
        <f>IFERROR(ROUND(E3104/L3104,2),"No donations")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 xml:space="preserve"> 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8">
        <f>IFERROR(ROUND(E3105/L3105,2),"No donations")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 xml:space="preserve"> 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8">
        <f>IFERROR(ROUND(E3106/L3106,2),"No donations")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 xml:space="preserve"> 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8">
        <f>IFERROR(ROUND(E3107/L3107,2),"No donations")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 xml:space="preserve"> 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8">
        <f>IFERROR(ROUND(E3108/L3108,2),"No donations")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 xml:space="preserve"> 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8">
        <f>IFERROR(ROUND(E3109/L3109,2),"No donations")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 xml:space="preserve"> 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8">
        <f>IFERROR(ROUND(E3110/L3110,2),"No donations")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 xml:space="preserve"> 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8">
        <f>IFERROR(ROUND(E3111/L3111,2),"No donations")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 xml:space="preserve"> 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8">
        <f>IFERROR(ROUND(E3112/L3112,2),"No donations")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 xml:space="preserve"> 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8">
        <f>IFERROR(ROUND(E3113/L3113,2),"No donations")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 xml:space="preserve"> 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8">
        <f>IFERROR(ROUND(E3114/L3114,2),"No donations")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 xml:space="preserve"> 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8">
        <f>IFERROR(ROUND(E3115/L3115,2),"No donations")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 xml:space="preserve"> 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8" t="str">
        <f>IFERROR(ROUND(E3116/L3116,2),"No donations")</f>
        <v>No donations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 xml:space="preserve"> 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8">
        <f>IFERROR(ROUND(E3117/L3117,2),"No donations")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 xml:space="preserve"> 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8">
        <f>IFERROR(ROUND(E3118/L3118,2),"No donations")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 xml:space="preserve"> 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8">
        <f>IFERROR(ROUND(E3119/L3119,2),"No donations")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 xml:space="preserve"> 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8">
        <f>IFERROR(ROUND(E3120/L3120,2),"No donations")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 xml:space="preserve"> 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8">
        <f>IFERROR(ROUND(E3121/L3121,2),"No donations")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 xml:space="preserve"> 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8">
        <f>IFERROR(ROUND(E3122/L3122,2),"No donations")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 xml:space="preserve"> 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8">
        <f>IFERROR(ROUND(E3123/L3123,2),"No donations")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 xml:space="preserve"> 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8">
        <f>IFERROR(ROUND(E3124/L3124,2),"No donations")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 xml:space="preserve"> 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8">
        <f>IFERROR(ROUND(E3125/L3125,2),"No donations")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 xml:space="preserve"> 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8">
        <f>IFERROR(ROUND(E3126/L3126,2),"No donations")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 xml:space="preserve"> 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8" t="str">
        <f>IFERROR(ROUND(E3127/L3127,2),"No donations")</f>
        <v>No donations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 xml:space="preserve"> 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8">
        <f>IFERROR(ROUND(E3128/L3128,2),"No donations")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 xml:space="preserve"> 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8" t="str">
        <f>IFERROR(ROUND(E3129/L3129,2),"No donations")</f>
        <v>No donations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 xml:space="preserve"> 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8">
        <f>IFERROR(ROUND(E3130/L3130,2),"No donations")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 xml:space="preserve"> 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8">
        <f>IFERROR(ROUND(E3131/L3131,2),"No donations")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 xml:space="preserve"> 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8">
        <f>IFERROR(ROUND(E3132/L3132,2),"No donations")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 xml:space="preserve"> 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8">
        <f>IFERROR(ROUND(E3133/L3133,2),"No donations")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 xml:space="preserve"> 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8">
        <f>IFERROR(ROUND(E3134/L3134,2),"No donations")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 xml:space="preserve"> 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8">
        <f>IFERROR(ROUND(E3135/L3135,2),"No donations")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 xml:space="preserve"> 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8">
        <f>IFERROR(ROUND(E3136/L3136,2),"No donations")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 xml:space="preserve"> 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8">
        <f>IFERROR(ROUND(E3137/L3137,2),"No donations")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 xml:space="preserve"> 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8">
        <f>IFERROR(ROUND(E3138/L3138,2),"No donations")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 xml:space="preserve"> 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8">
        <f>IFERROR(ROUND(E3139/L3139,2),"No donations")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 xml:space="preserve"> 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8" t="str">
        <f>IFERROR(ROUND(E3140/L3140,2),"No donations")</f>
        <v>No donations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 xml:space="preserve"> 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8">
        <f>IFERROR(ROUND(E3141/L3141,2),"No donations")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 xml:space="preserve"> 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8">
        <f>IFERROR(ROUND(E3142/L3142,2),"No donations")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 xml:space="preserve"> 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8">
        <f>IFERROR(ROUND(E3143/L3143,2),"No donations")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 xml:space="preserve"> 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8">
        <f>IFERROR(ROUND(E3144/L3144,2),"No donations")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 xml:space="preserve"> 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8" t="str">
        <f>IFERROR(ROUND(E3145/L3145,2),"No donations")</f>
        <v>No donations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 xml:space="preserve"> 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8">
        <f>IFERROR(ROUND(E3146/L3146,2),"No donations")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 xml:space="preserve"> 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8" t="str">
        <f>IFERROR(ROUND(E3147/L3147,2),"No donations")</f>
        <v>No donations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 xml:space="preserve"> 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8">
        <f>IFERROR(ROUND(E3148/L3148,2),"No donations")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 xml:space="preserve"> YEAR(S3148)</f>
        <v>2017</v>
      </c>
    </row>
    <row r="3149" spans="1:21" ht="48" x14ac:dyDescent="0.2">
      <c r="A3149">
        <v>2478</v>
      </c>
      <c r="B3149" s="3" t="s">
        <v>2478</v>
      </c>
      <c r="C3149" s="3" t="s">
        <v>6588</v>
      </c>
      <c r="D3149" s="6">
        <v>8000</v>
      </c>
      <c r="E3149" s="6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>
        <f>ROUND(E3149/D3149*100,0)</f>
        <v>128</v>
      </c>
      <c r="P3149" s="8">
        <f>IFERROR(ROUND(E3149/L3149,2),"No donations")</f>
        <v>129.11000000000001</v>
      </c>
      <c r="Q3149" s="10" t="s">
        <v>8323</v>
      </c>
      <c r="R3149" t="s">
        <v>8327</v>
      </c>
      <c r="S3149" s="14">
        <f>(((J3149/60)/60)/24)+DATE(1970,1,1)</f>
        <v>41257.950381944444</v>
      </c>
      <c r="T3149" s="14">
        <f>(((I3149/60)/60)/24)+DATE(1970,1,1)</f>
        <v>41287.950381944444</v>
      </c>
      <c r="U3149">
        <f xml:space="preserve"> YEAR(S3149)</f>
        <v>2012</v>
      </c>
    </row>
    <row r="3150" spans="1:21" ht="48" x14ac:dyDescent="0.2">
      <c r="A3150">
        <v>2525</v>
      </c>
      <c r="B3150" s="3" t="s">
        <v>2525</v>
      </c>
      <c r="C3150" s="3" t="s">
        <v>6635</v>
      </c>
      <c r="D3150" s="6">
        <v>8000</v>
      </c>
      <c r="E3150" s="6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>
        <f>ROUND(E3150/D3150*100,0)</f>
        <v>100</v>
      </c>
      <c r="P3150" s="8">
        <f>IFERROR(ROUND(E3150/L3150,2),"No donations")</f>
        <v>100.33</v>
      </c>
      <c r="Q3150" s="10" t="s">
        <v>8323</v>
      </c>
      <c r="R3150" t="s">
        <v>8352</v>
      </c>
      <c r="S3150" s="14">
        <f>(((J3150/60)/60)/24)+DATE(1970,1,1)</f>
        <v>41058.844571759262</v>
      </c>
      <c r="T3150" s="14">
        <f>(((I3150/60)/60)/24)+DATE(1970,1,1)</f>
        <v>41088.844571759262</v>
      </c>
      <c r="U3150">
        <f xml:space="preserve"> YEAR(S3150)</f>
        <v>2012</v>
      </c>
    </row>
    <row r="3151" spans="1:21" ht="48" x14ac:dyDescent="0.2">
      <c r="A3151">
        <v>2607</v>
      </c>
      <c r="B3151" s="3" t="s">
        <v>2607</v>
      </c>
      <c r="C3151" s="3" t="s">
        <v>6717</v>
      </c>
      <c r="D3151" s="6">
        <v>8000</v>
      </c>
      <c r="E3151" s="6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>
        <f>ROUND(E3151/D3151*100,0)</f>
        <v>408</v>
      </c>
      <c r="P3151" s="8">
        <f>IFERROR(ROUND(E3151/L3151,2),"No donations")</f>
        <v>81.95</v>
      </c>
      <c r="Q3151" s="10" t="s">
        <v>8317</v>
      </c>
      <c r="R3151" t="s">
        <v>8353</v>
      </c>
      <c r="S3151" s="14">
        <f>(((J3151/60)/60)/24)+DATE(1970,1,1)</f>
        <v>42184.874675925923</v>
      </c>
      <c r="T3151" s="14">
        <f>(((I3151/60)/60)/24)+DATE(1970,1,1)</f>
        <v>42228.083333333328</v>
      </c>
      <c r="U3151">
        <f xml:space="preserve"> YEAR(S3151)</f>
        <v>2015</v>
      </c>
    </row>
    <row r="3152" spans="1:21" ht="48" x14ac:dyDescent="0.2">
      <c r="A3152">
        <v>2608</v>
      </c>
      <c r="B3152" s="3" t="s">
        <v>2608</v>
      </c>
      <c r="C3152" s="3" t="s">
        <v>6718</v>
      </c>
      <c r="D3152" s="6">
        <v>8000</v>
      </c>
      <c r="E3152" s="6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>
        <f>ROUND(E3152/D3152*100,0)</f>
        <v>224</v>
      </c>
      <c r="P3152" s="8">
        <f>IFERROR(ROUND(E3152/L3152,2),"No donations")</f>
        <v>58.93</v>
      </c>
      <c r="Q3152" s="10" t="s">
        <v>8317</v>
      </c>
      <c r="R3152" t="s">
        <v>8353</v>
      </c>
      <c r="S3152" s="14">
        <f>(((J3152/60)/60)/24)+DATE(1970,1,1)</f>
        <v>42767.801712962959</v>
      </c>
      <c r="T3152" s="14">
        <f>(((I3152/60)/60)/24)+DATE(1970,1,1)</f>
        <v>42809</v>
      </c>
      <c r="U3152">
        <f xml:space="preserve"> YEAR(S3152)</f>
        <v>2017</v>
      </c>
    </row>
    <row r="3153" spans="1:21" ht="48" x14ac:dyDescent="0.2">
      <c r="A3153">
        <v>2624</v>
      </c>
      <c r="B3153" s="3" t="s">
        <v>2624</v>
      </c>
      <c r="C3153" s="3" t="s">
        <v>6734</v>
      </c>
      <c r="D3153" s="6">
        <v>8000</v>
      </c>
      <c r="E3153" s="6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>
        <f>ROUND(E3153/D3153*100,0)</f>
        <v>1379</v>
      </c>
      <c r="P3153" s="8">
        <f>IFERROR(ROUND(E3153/L3153,2),"No donations")</f>
        <v>31.82</v>
      </c>
      <c r="Q3153" s="10" t="s">
        <v>8317</v>
      </c>
      <c r="R3153" t="s">
        <v>8353</v>
      </c>
      <c r="S3153" s="14">
        <f>(((J3153/60)/60)/24)+DATE(1970,1,1)</f>
        <v>41144.42155092593</v>
      </c>
      <c r="T3153" s="14">
        <f>(((I3153/60)/60)/24)+DATE(1970,1,1)</f>
        <v>41165.42155092593</v>
      </c>
      <c r="U3153">
        <f xml:space="preserve"> YEAR(S3153)</f>
        <v>2012</v>
      </c>
    </row>
    <row r="3154" spans="1:21" ht="48" x14ac:dyDescent="0.2">
      <c r="A3154">
        <v>2707</v>
      </c>
      <c r="B3154" s="3" t="s">
        <v>2707</v>
      </c>
      <c r="C3154" s="3" t="s">
        <v>6817</v>
      </c>
      <c r="D3154" s="6">
        <v>8000</v>
      </c>
      <c r="E3154" s="6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>
        <f>ROUND(E3154/D3154*100,0)</f>
        <v>351</v>
      </c>
      <c r="P3154" s="8">
        <f>IFERROR(ROUND(E3154/L3154,2),"No donations")</f>
        <v>71.239999999999995</v>
      </c>
      <c r="Q3154" s="10" t="s">
        <v>8315</v>
      </c>
      <c r="R3154" t="s">
        <v>8355</v>
      </c>
      <c r="S3154" s="14">
        <f>(((J3154/60)/60)/24)+DATE(1970,1,1)</f>
        <v>41391.782905092594</v>
      </c>
      <c r="T3154" s="14">
        <f>(((I3154/60)/60)/24)+DATE(1970,1,1)</f>
        <v>41421.290972222225</v>
      </c>
      <c r="U3154">
        <f xml:space="preserve"> YEAR(S3154)</f>
        <v>2013</v>
      </c>
    </row>
    <row r="3155" spans="1:21" ht="64" x14ac:dyDescent="0.2">
      <c r="A3155">
        <v>2736</v>
      </c>
      <c r="B3155" s="3" t="s">
        <v>2736</v>
      </c>
      <c r="C3155" s="3" t="s">
        <v>6846</v>
      </c>
      <c r="D3155" s="6">
        <v>8000</v>
      </c>
      <c r="E3155" s="6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>
        <f>ROUND(E3155/D3155*100,0)</f>
        <v>123</v>
      </c>
      <c r="P3155" s="8">
        <f>IFERROR(ROUND(E3155/L3155,2),"No donations")</f>
        <v>169.52</v>
      </c>
      <c r="Q3155" s="10" t="s">
        <v>8317</v>
      </c>
      <c r="R3155" t="s">
        <v>8347</v>
      </c>
      <c r="S3155" s="14">
        <f>(((J3155/60)/60)/24)+DATE(1970,1,1)</f>
        <v>41722.666354166664</v>
      </c>
      <c r="T3155" s="14">
        <f>(((I3155/60)/60)/24)+DATE(1970,1,1)</f>
        <v>41752.666354166664</v>
      </c>
      <c r="U3155">
        <f xml:space="preserve"> YEAR(S3155)</f>
        <v>2014</v>
      </c>
    </row>
    <row r="3156" spans="1:21" ht="48" x14ac:dyDescent="0.2">
      <c r="A3156">
        <v>2797</v>
      </c>
      <c r="B3156" s="3" t="s">
        <v>2797</v>
      </c>
      <c r="C3156" s="3" t="s">
        <v>6907</v>
      </c>
      <c r="D3156" s="6">
        <v>8000</v>
      </c>
      <c r="E3156" s="6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>
        <f>ROUND(E3156/D3156*100,0)</f>
        <v>103</v>
      </c>
      <c r="P3156" s="8">
        <f>IFERROR(ROUND(E3156/L3156,2),"No donations")</f>
        <v>87.36</v>
      </c>
      <c r="Q3156" s="10" t="s">
        <v>8315</v>
      </c>
      <c r="R3156" t="s">
        <v>8316</v>
      </c>
      <c r="S3156" s="14">
        <f>(((J3156/60)/60)/24)+DATE(1970,1,1)</f>
        <v>41798.94027777778</v>
      </c>
      <c r="T3156" s="14">
        <f>(((I3156/60)/60)/24)+DATE(1970,1,1)</f>
        <v>41828.94027777778</v>
      </c>
      <c r="U3156">
        <f xml:space="preserve"> YEAR(S3156)</f>
        <v>2014</v>
      </c>
    </row>
    <row r="3157" spans="1:21" ht="48" x14ac:dyDescent="0.2">
      <c r="A3157">
        <v>2929</v>
      </c>
      <c r="B3157" s="3" t="s">
        <v>2929</v>
      </c>
      <c r="C3157" s="3" t="s">
        <v>7039</v>
      </c>
      <c r="D3157" s="6">
        <v>8000</v>
      </c>
      <c r="E3157" s="6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>
        <f>ROUND(E3157/D3157*100,0)</f>
        <v>102</v>
      </c>
      <c r="P3157" s="8">
        <f>IFERROR(ROUND(E3157/L3157,2),"No donations")</f>
        <v>255.17</v>
      </c>
      <c r="Q3157" s="10" t="s">
        <v>8315</v>
      </c>
      <c r="R3157" t="s">
        <v>8357</v>
      </c>
      <c r="S3157" s="14">
        <f>(((J3157/60)/60)/24)+DATE(1970,1,1)</f>
        <v>41754.564328703702</v>
      </c>
      <c r="T3157" s="14">
        <f>(((I3157/60)/60)/24)+DATE(1970,1,1)</f>
        <v>41784.564328703702</v>
      </c>
      <c r="U3157">
        <f xml:space="preserve"> YEAR(S3157)</f>
        <v>2014</v>
      </c>
    </row>
    <row r="3158" spans="1:21" ht="48" x14ac:dyDescent="0.2">
      <c r="A3158">
        <v>2939</v>
      </c>
      <c r="B3158" s="3" t="s">
        <v>2939</v>
      </c>
      <c r="C3158" s="3" t="s">
        <v>7049</v>
      </c>
      <c r="D3158" s="6">
        <v>8000</v>
      </c>
      <c r="E3158" s="6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>
        <f>ROUND(E3158/D3158*100,0)</f>
        <v>103</v>
      </c>
      <c r="P3158" s="8">
        <f>IFERROR(ROUND(E3158/L3158,2),"No donations")</f>
        <v>329.2</v>
      </c>
      <c r="Q3158" s="10" t="s">
        <v>8315</v>
      </c>
      <c r="R3158" t="s">
        <v>8357</v>
      </c>
      <c r="S3158" s="14">
        <f>(((J3158/60)/60)/24)+DATE(1970,1,1)</f>
        <v>41845.809166666666</v>
      </c>
      <c r="T3158" s="14">
        <f>(((I3158/60)/60)/24)+DATE(1970,1,1)</f>
        <v>41879.041666666664</v>
      </c>
      <c r="U3158">
        <f xml:space="preserve"> YEAR(S3158)</f>
        <v>2014</v>
      </c>
    </row>
    <row r="3159" spans="1:21" ht="48" x14ac:dyDescent="0.2">
      <c r="A3159">
        <v>2975</v>
      </c>
      <c r="B3159" s="3" t="s">
        <v>2975</v>
      </c>
      <c r="C3159" s="3" t="s">
        <v>7085</v>
      </c>
      <c r="D3159" s="6">
        <v>8000</v>
      </c>
      <c r="E3159" s="6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>
        <f>ROUND(E3159/D3159*100,0)</f>
        <v>100</v>
      </c>
      <c r="P3159" s="8">
        <f>IFERROR(ROUND(E3159/L3159,2),"No donations")</f>
        <v>70.88</v>
      </c>
      <c r="Q3159" s="10" t="s">
        <v>8315</v>
      </c>
      <c r="R3159" t="s">
        <v>8316</v>
      </c>
      <c r="S3159" s="14">
        <f>(((J3159/60)/60)/24)+DATE(1970,1,1)</f>
        <v>41941.683865740742</v>
      </c>
      <c r="T3159" s="14">
        <f>(((I3159/60)/60)/24)+DATE(1970,1,1)</f>
        <v>41970.125</v>
      </c>
      <c r="U3159">
        <f xml:space="preserve"> YEAR(S3159)</f>
        <v>2014</v>
      </c>
    </row>
    <row r="3160" spans="1:21" ht="32" x14ac:dyDescent="0.2">
      <c r="A3160">
        <v>3006</v>
      </c>
      <c r="B3160" s="3" t="s">
        <v>3006</v>
      </c>
      <c r="C3160" s="3" t="s">
        <v>7116</v>
      </c>
      <c r="D3160" s="6">
        <v>8000</v>
      </c>
      <c r="E3160" s="6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>
        <f>ROUND(E3160/D3160*100,0)</f>
        <v>108</v>
      </c>
      <c r="P3160" s="8">
        <f>IFERROR(ROUND(E3160/L3160,2),"No donations")</f>
        <v>88.87</v>
      </c>
      <c r="Q3160" s="10" t="s">
        <v>8315</v>
      </c>
      <c r="R3160" t="s">
        <v>8355</v>
      </c>
      <c r="S3160" s="14">
        <f>(((J3160/60)/60)/24)+DATE(1970,1,1)</f>
        <v>41957.756840277783</v>
      </c>
      <c r="T3160" s="14">
        <f>(((I3160/60)/60)/24)+DATE(1970,1,1)</f>
        <v>41987.756840277783</v>
      </c>
      <c r="U3160">
        <f xml:space="preserve"> YEAR(S3160)</f>
        <v>2014</v>
      </c>
    </row>
    <row r="3161" spans="1:21" ht="32" x14ac:dyDescent="0.2">
      <c r="A3161">
        <v>3169</v>
      </c>
      <c r="B3161" s="3" t="s">
        <v>3169</v>
      </c>
      <c r="C3161" s="3" t="s">
        <v>7279</v>
      </c>
      <c r="D3161" s="6">
        <v>8000</v>
      </c>
      <c r="E3161" s="6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>
        <f>ROUND(E3161/D3161*100,0)</f>
        <v>103</v>
      </c>
      <c r="P3161" s="8">
        <f>IFERROR(ROUND(E3161/L3161,2),"No donations")</f>
        <v>100.5</v>
      </c>
      <c r="Q3161" s="10" t="s">
        <v>8315</v>
      </c>
      <c r="R3161" t="s">
        <v>8316</v>
      </c>
      <c r="S3161" s="14">
        <f>(((J3161/60)/60)/24)+DATE(1970,1,1)</f>
        <v>41591.737974537034</v>
      </c>
      <c r="T3161" s="14">
        <f>(((I3161/60)/60)/24)+DATE(1970,1,1)</f>
        <v>41621.207638888889</v>
      </c>
      <c r="U3161">
        <f xml:space="preserve"> YEAR(S3161)</f>
        <v>2013</v>
      </c>
    </row>
    <row r="3162" spans="1:21" ht="48" x14ac:dyDescent="0.2">
      <c r="A3162">
        <v>3243</v>
      </c>
      <c r="B3162" s="3" t="s">
        <v>3243</v>
      </c>
      <c r="C3162" s="3" t="s">
        <v>7353</v>
      </c>
      <c r="D3162" s="6">
        <v>8000</v>
      </c>
      <c r="E3162" s="6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>
        <f>ROUND(E3162/D3162*100,0)</f>
        <v>103</v>
      </c>
      <c r="P3162" s="8">
        <f>IFERROR(ROUND(E3162/L3162,2),"No donations")</f>
        <v>115.87</v>
      </c>
      <c r="Q3162" s="10" t="s">
        <v>8315</v>
      </c>
      <c r="R3162" t="s">
        <v>8316</v>
      </c>
      <c r="S3162" s="14">
        <f>(((J3162/60)/60)/24)+DATE(1970,1,1)</f>
        <v>42262.096782407403</v>
      </c>
      <c r="T3162" s="14">
        <f>(((I3162/60)/60)/24)+DATE(1970,1,1)</f>
        <v>42286</v>
      </c>
      <c r="U3162">
        <f xml:space="preserve"> YEAR(S3162)</f>
        <v>2015</v>
      </c>
    </row>
    <row r="3163" spans="1:21" ht="48" x14ac:dyDescent="0.2">
      <c r="A3163">
        <v>3269</v>
      </c>
      <c r="B3163" s="3" t="s">
        <v>3269</v>
      </c>
      <c r="C3163" s="3" t="s">
        <v>7379</v>
      </c>
      <c r="D3163" s="6">
        <v>8000</v>
      </c>
      <c r="E3163" s="6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>
        <f>ROUND(E3163/D3163*100,0)</f>
        <v>102</v>
      </c>
      <c r="P3163" s="8">
        <f>IFERROR(ROUND(E3163/L3163,2),"No donations")</f>
        <v>116</v>
      </c>
      <c r="Q3163" s="10" t="s">
        <v>8315</v>
      </c>
      <c r="R3163" t="s">
        <v>8316</v>
      </c>
      <c r="S3163" s="14">
        <f>(((J3163/60)/60)/24)+DATE(1970,1,1)</f>
        <v>42137.395798611105</v>
      </c>
      <c r="T3163" s="14">
        <f>(((I3163/60)/60)/24)+DATE(1970,1,1)</f>
        <v>42171.458333333328</v>
      </c>
      <c r="U3163">
        <f xml:space="preserve"> YEAR(S3163)</f>
        <v>2015</v>
      </c>
    </row>
    <row r="3164" spans="1:21" ht="48" x14ac:dyDescent="0.2">
      <c r="A3164">
        <v>3326</v>
      </c>
      <c r="B3164" s="3" t="s">
        <v>3326</v>
      </c>
      <c r="C3164" s="3" t="s">
        <v>7436</v>
      </c>
      <c r="D3164" s="6">
        <v>8000</v>
      </c>
      <c r="E3164" s="6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>
        <f>ROUND(E3164/D3164*100,0)</f>
        <v>101</v>
      </c>
      <c r="P3164" s="8">
        <f>IFERROR(ROUND(E3164/L3164,2),"No donations")</f>
        <v>142.28</v>
      </c>
      <c r="Q3164" s="10" t="s">
        <v>8315</v>
      </c>
      <c r="R3164" t="s">
        <v>8316</v>
      </c>
      <c r="S3164" s="14">
        <f>(((J3164/60)/60)/24)+DATE(1970,1,1)</f>
        <v>42041.714178240742</v>
      </c>
      <c r="T3164" s="14">
        <f>(((I3164/60)/60)/24)+DATE(1970,1,1)</f>
        <v>42071.67251157407</v>
      </c>
      <c r="U3164">
        <f xml:space="preserve"> YEAR(S3164)</f>
        <v>2015</v>
      </c>
    </row>
    <row r="3165" spans="1:21" ht="32" x14ac:dyDescent="0.2">
      <c r="A3165">
        <v>3339</v>
      </c>
      <c r="B3165" s="3" t="s">
        <v>3339</v>
      </c>
      <c r="C3165" s="3" t="s">
        <v>7449</v>
      </c>
      <c r="D3165" s="6">
        <v>8000</v>
      </c>
      <c r="E3165" s="6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>
        <f>ROUND(E3165/D3165*100,0)</f>
        <v>104</v>
      </c>
      <c r="P3165" s="8">
        <f>IFERROR(ROUND(E3165/L3165,2),"No donations")</f>
        <v>177.62</v>
      </c>
      <c r="Q3165" s="10" t="s">
        <v>8315</v>
      </c>
      <c r="R3165" t="s">
        <v>8316</v>
      </c>
      <c r="S3165" s="14">
        <f>(((J3165/60)/60)/24)+DATE(1970,1,1)</f>
        <v>42549.665717592594</v>
      </c>
      <c r="T3165" s="14">
        <f>(((I3165/60)/60)/24)+DATE(1970,1,1)</f>
        <v>42579.665717592594</v>
      </c>
      <c r="U3165">
        <f xml:space="preserve"> YEAR(S3165)</f>
        <v>2016</v>
      </c>
    </row>
    <row r="3166" spans="1:21" ht="48" x14ac:dyDescent="0.2">
      <c r="A3166">
        <v>3376</v>
      </c>
      <c r="B3166" s="3" t="s">
        <v>3375</v>
      </c>
      <c r="C3166" s="3" t="s">
        <v>7486</v>
      </c>
      <c r="D3166" s="6">
        <v>8000</v>
      </c>
      <c r="E3166" s="6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>
        <f>ROUND(E3166/D3166*100,0)</f>
        <v>100</v>
      </c>
      <c r="P3166" s="8">
        <f>IFERROR(ROUND(E3166/L3166,2),"No donations")</f>
        <v>421.11</v>
      </c>
      <c r="Q3166" s="10" t="s">
        <v>8315</v>
      </c>
      <c r="R3166" t="s">
        <v>8316</v>
      </c>
      <c r="S3166" s="14">
        <f>(((J3166/60)/60)/24)+DATE(1970,1,1)</f>
        <v>42059.701319444444</v>
      </c>
      <c r="T3166" s="14">
        <f>(((I3166/60)/60)/24)+DATE(1970,1,1)</f>
        <v>42119.659652777773</v>
      </c>
      <c r="U3166">
        <f xml:space="preserve"> YEAR(S3166)</f>
        <v>2015</v>
      </c>
    </row>
    <row r="3167" spans="1:21" ht="48" x14ac:dyDescent="0.2">
      <c r="A3167">
        <v>3377</v>
      </c>
      <c r="B3167" s="3" t="s">
        <v>3376</v>
      </c>
      <c r="C3167" s="3" t="s">
        <v>7487</v>
      </c>
      <c r="D3167" s="6">
        <v>8000</v>
      </c>
      <c r="E3167" s="6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>
        <f>ROUND(E3167/D3167*100,0)</f>
        <v>101</v>
      </c>
      <c r="P3167" s="8">
        <f>IFERROR(ROUND(E3167/L3167,2),"No donations")</f>
        <v>104.99</v>
      </c>
      <c r="Q3167" s="10" t="s">
        <v>8315</v>
      </c>
      <c r="R3167" t="s">
        <v>8316</v>
      </c>
      <c r="S3167" s="14">
        <f>(((J3167/60)/60)/24)+DATE(1970,1,1)</f>
        <v>42053.732627314821</v>
      </c>
      <c r="T3167" s="14">
        <f>(((I3167/60)/60)/24)+DATE(1970,1,1)</f>
        <v>42083.705555555556</v>
      </c>
      <c r="U3167">
        <f xml:space="preserve"> YEAR(S3167)</f>
        <v>2015</v>
      </c>
    </row>
    <row r="3168" spans="1:21" ht="48" x14ac:dyDescent="0.2">
      <c r="A3168">
        <v>3662</v>
      </c>
      <c r="B3168" s="3" t="s">
        <v>3659</v>
      </c>
      <c r="C3168" s="3" t="s">
        <v>7772</v>
      </c>
      <c r="D3168" s="6">
        <v>8000</v>
      </c>
      <c r="E3168" s="6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>
        <f>ROUND(E3168/D3168*100,0)</f>
        <v>101</v>
      </c>
      <c r="P3168" s="8">
        <f>IFERROR(ROUND(E3168/L3168,2),"No donations")</f>
        <v>202.85</v>
      </c>
      <c r="Q3168" s="10" t="s">
        <v>8315</v>
      </c>
      <c r="R3168" t="s">
        <v>8316</v>
      </c>
      <c r="S3168" s="14">
        <f>(((J3168/60)/60)/24)+DATE(1970,1,1)</f>
        <v>42064.220069444447</v>
      </c>
      <c r="T3168" s="14">
        <f>(((I3168/60)/60)/24)+DATE(1970,1,1)</f>
        <v>42094.178402777776</v>
      </c>
      <c r="U3168">
        <f xml:space="preserve"> YEAR(S3168)</f>
        <v>2015</v>
      </c>
    </row>
    <row r="3169" spans="1:21" ht="64" x14ac:dyDescent="0.2">
      <c r="A3169">
        <v>3776</v>
      </c>
      <c r="B3169" s="3" t="s">
        <v>3773</v>
      </c>
      <c r="C3169" s="3" t="s">
        <v>7886</v>
      </c>
      <c r="D3169" s="6">
        <v>8000</v>
      </c>
      <c r="E3169" s="6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>
        <f>ROUND(E3169/D3169*100,0)</f>
        <v>107</v>
      </c>
      <c r="P3169" s="8">
        <f>IFERROR(ROUND(E3169/L3169,2),"No donations")</f>
        <v>90.82</v>
      </c>
      <c r="Q3169" s="10" t="s">
        <v>8315</v>
      </c>
      <c r="R3169" t="s">
        <v>8357</v>
      </c>
      <c r="S3169" s="14">
        <f>(((J3169/60)/60)/24)+DATE(1970,1,1)</f>
        <v>41814.367800925924</v>
      </c>
      <c r="T3169" s="14">
        <f>(((I3169/60)/60)/24)+DATE(1970,1,1)</f>
        <v>41852.041666666664</v>
      </c>
      <c r="U3169">
        <f xml:space="preserve"> YEAR(S3169)</f>
        <v>2014</v>
      </c>
    </row>
    <row r="3170" spans="1:21" ht="48" x14ac:dyDescent="0.2">
      <c r="A3170">
        <v>2229</v>
      </c>
      <c r="B3170" s="3" t="s">
        <v>2230</v>
      </c>
      <c r="C3170" s="3" t="s">
        <v>6339</v>
      </c>
      <c r="D3170" s="6">
        <v>8012</v>
      </c>
      <c r="E3170" s="6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>
        <f>ROUND(E3170/D3170*100,0)</f>
        <v>171</v>
      </c>
      <c r="P3170" s="8">
        <f>IFERROR(ROUND(E3170/L3170,2),"No donations")</f>
        <v>25.43</v>
      </c>
      <c r="Q3170" s="10" t="s">
        <v>8331</v>
      </c>
      <c r="R3170" t="s">
        <v>8349</v>
      </c>
      <c r="S3170" s="14">
        <f>(((J3170/60)/60)/24)+DATE(1970,1,1)</f>
        <v>41484.664247685185</v>
      </c>
      <c r="T3170" s="14">
        <f>(((I3170/60)/60)/24)+DATE(1970,1,1)</f>
        <v>41520.166666666664</v>
      </c>
      <c r="U3170">
        <f xml:space="preserve"> YEAR(S3170)</f>
        <v>2013</v>
      </c>
    </row>
    <row r="3171" spans="1:21" ht="48" x14ac:dyDescent="0.2">
      <c r="A3171">
        <v>721</v>
      </c>
      <c r="B3171" s="3" t="s">
        <v>722</v>
      </c>
      <c r="C3171" s="3" t="s">
        <v>4831</v>
      </c>
      <c r="D3171" s="6">
        <v>8200</v>
      </c>
      <c r="E3171" s="6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>
        <f>ROUND(E3171/D3171*100,0)</f>
        <v>122</v>
      </c>
      <c r="P3171" s="8">
        <f>IFERROR(ROUND(E3171/L3171,2),"No donations")</f>
        <v>84.14</v>
      </c>
      <c r="Q3171" s="10" t="s">
        <v>8320</v>
      </c>
      <c r="R3171" t="s">
        <v>8321</v>
      </c>
      <c r="S3171" s="14">
        <f>(((J3171/60)/60)/24)+DATE(1970,1,1)</f>
        <v>41807.571840277778</v>
      </c>
      <c r="T3171" s="14">
        <f>(((I3171/60)/60)/24)+DATE(1970,1,1)</f>
        <v>41852.571840277778</v>
      </c>
      <c r="U3171">
        <f xml:space="preserve"> YEAR(S3171)</f>
        <v>2014</v>
      </c>
    </row>
    <row r="3172" spans="1:21" ht="32" x14ac:dyDescent="0.2">
      <c r="A3172">
        <v>3041</v>
      </c>
      <c r="B3172" s="3" t="s">
        <v>3041</v>
      </c>
      <c r="C3172" s="3" t="s">
        <v>7151</v>
      </c>
      <c r="D3172" s="6">
        <v>8300</v>
      </c>
      <c r="E3172" s="6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>
        <f>ROUND(E3172/D3172*100,0)</f>
        <v>110</v>
      </c>
      <c r="P3172" s="8">
        <f>IFERROR(ROUND(E3172/L3172,2),"No donations")</f>
        <v>96.53</v>
      </c>
      <c r="Q3172" s="10" t="s">
        <v>8315</v>
      </c>
      <c r="R3172" t="s">
        <v>8355</v>
      </c>
      <c r="S3172" s="14">
        <f>(((J3172/60)/60)/24)+DATE(1970,1,1)</f>
        <v>42359.868611111116</v>
      </c>
      <c r="T3172" s="14">
        <f>(((I3172/60)/60)/24)+DATE(1970,1,1)</f>
        <v>42389.868611111116</v>
      </c>
      <c r="U3172">
        <f xml:space="preserve"> YEAR(S3172)</f>
        <v>2015</v>
      </c>
    </row>
    <row r="3173" spans="1:21" ht="48" x14ac:dyDescent="0.2">
      <c r="A3173">
        <v>46</v>
      </c>
      <c r="B3173" s="3" t="s">
        <v>48</v>
      </c>
      <c r="C3173" s="3" t="s">
        <v>4157</v>
      </c>
      <c r="D3173" s="6">
        <v>8400</v>
      </c>
      <c r="E3173" s="6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>
        <f>ROUND(E3173/D3173*100,0)</f>
        <v>104</v>
      </c>
      <c r="P3173" s="8">
        <f>IFERROR(ROUND(E3173/L3173,2),"No donations")</f>
        <v>194.44</v>
      </c>
      <c r="Q3173" s="10" t="s">
        <v>8308</v>
      </c>
      <c r="R3173" t="s">
        <v>8309</v>
      </c>
      <c r="S3173" s="14">
        <f>(((J3173/60)/60)/24)+DATE(1970,1,1)</f>
        <v>42323.964976851858</v>
      </c>
      <c r="T3173" s="14">
        <f>(((I3173/60)/60)/24)+DATE(1970,1,1)</f>
        <v>42353.964976851858</v>
      </c>
      <c r="U3173">
        <f xml:space="preserve"> YEAR(S3173)</f>
        <v>2015</v>
      </c>
    </row>
    <row r="3174" spans="1:21" ht="16" x14ac:dyDescent="0.2">
      <c r="A3174">
        <v>3302</v>
      </c>
      <c r="B3174" s="3" t="s">
        <v>3302</v>
      </c>
      <c r="C3174" s="3" t="s">
        <v>7412</v>
      </c>
      <c r="D3174" s="6">
        <v>8400</v>
      </c>
      <c r="E3174" s="6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>
        <f>ROUND(E3174/D3174*100,0)</f>
        <v>103</v>
      </c>
      <c r="P3174" s="8">
        <f>IFERROR(ROUND(E3174/L3174,2),"No donations")</f>
        <v>173.7</v>
      </c>
      <c r="Q3174" s="10" t="s">
        <v>8315</v>
      </c>
      <c r="R3174" t="s">
        <v>8316</v>
      </c>
      <c r="S3174" s="14">
        <f>(((J3174/60)/60)/24)+DATE(1970,1,1)</f>
        <v>42681.35157407407</v>
      </c>
      <c r="T3174" s="14">
        <f>(((I3174/60)/60)/24)+DATE(1970,1,1)</f>
        <v>42711.35157407407</v>
      </c>
      <c r="U3174">
        <f xml:space="preserve"> YEAR(S3174)</f>
        <v>2016</v>
      </c>
    </row>
    <row r="3175" spans="1:21" ht="48" x14ac:dyDescent="0.2">
      <c r="A3175">
        <v>0</v>
      </c>
      <c r="B3175" s="3" t="s">
        <v>2</v>
      </c>
      <c r="C3175" s="3" t="s">
        <v>4111</v>
      </c>
      <c r="D3175" s="6">
        <v>8500</v>
      </c>
      <c r="E3175" s="6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>
        <f>ROUND(E3175/D3175*100,0)</f>
        <v>137</v>
      </c>
      <c r="P3175" s="8">
        <f>IFERROR(ROUND(E3175/L3175,2),"No donations")</f>
        <v>63.92</v>
      </c>
      <c r="Q3175" s="10" t="s">
        <v>8308</v>
      </c>
      <c r="R3175" t="s">
        <v>8309</v>
      </c>
      <c r="S3175" s="14">
        <f>(((J3175/60)/60)/24)+DATE(1970,1,1)</f>
        <v>42177.007071759261</v>
      </c>
      <c r="T3175" s="14">
        <f>(((I3175/60)/60)/24)+DATE(1970,1,1)</f>
        <v>42208.125</v>
      </c>
      <c r="U3175">
        <f xml:space="preserve"> YEAR(S3175)</f>
        <v>2015</v>
      </c>
    </row>
    <row r="3176" spans="1:21" ht="48" x14ac:dyDescent="0.2">
      <c r="A3176">
        <v>324</v>
      </c>
      <c r="B3176" s="3" t="s">
        <v>325</v>
      </c>
      <c r="C3176" s="3" t="s">
        <v>4434</v>
      </c>
      <c r="D3176" s="6">
        <v>8500</v>
      </c>
      <c r="E3176" s="6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>
        <f>ROUND(E3176/D3176*100,0)</f>
        <v>102</v>
      </c>
      <c r="P3176" s="8">
        <f>IFERROR(ROUND(E3176/L3176,2),"No donations")</f>
        <v>105.32</v>
      </c>
      <c r="Q3176" s="10" t="s">
        <v>8308</v>
      </c>
      <c r="R3176" t="s">
        <v>8313</v>
      </c>
      <c r="S3176" s="14">
        <f>(((J3176/60)/60)/24)+DATE(1970,1,1)</f>
        <v>42184.626250000001</v>
      </c>
      <c r="T3176" s="14">
        <f>(((I3176/60)/60)/24)+DATE(1970,1,1)</f>
        <v>42217.626250000001</v>
      </c>
      <c r="U3176">
        <f xml:space="preserve"> YEAR(S3176)</f>
        <v>2015</v>
      </c>
    </row>
    <row r="3177" spans="1:21" ht="48" x14ac:dyDescent="0.2">
      <c r="A3177">
        <v>335</v>
      </c>
      <c r="B3177" s="3" t="s">
        <v>336</v>
      </c>
      <c r="C3177" s="3" t="s">
        <v>4445</v>
      </c>
      <c r="D3177" s="6">
        <v>8500</v>
      </c>
      <c r="E3177" s="6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>
        <f>ROUND(E3177/D3177*100,0)</f>
        <v>103</v>
      </c>
      <c r="P3177" s="8">
        <f>IFERROR(ROUND(E3177/L3177,2),"No donations")</f>
        <v>109.19</v>
      </c>
      <c r="Q3177" s="10" t="s">
        <v>8308</v>
      </c>
      <c r="R3177" t="s">
        <v>8313</v>
      </c>
      <c r="S3177" s="14">
        <f>(((J3177/60)/60)/24)+DATE(1970,1,1)</f>
        <v>42101.737442129626</v>
      </c>
      <c r="T3177" s="14">
        <f>(((I3177/60)/60)/24)+DATE(1970,1,1)</f>
        <v>42132.916666666672</v>
      </c>
      <c r="U3177">
        <f xml:space="preserve"> YEAR(S3177)</f>
        <v>2015</v>
      </c>
    </row>
    <row r="3178" spans="1:21" ht="32" x14ac:dyDescent="0.2">
      <c r="A3178">
        <v>734</v>
      </c>
      <c r="B3178" s="3" t="s">
        <v>735</v>
      </c>
      <c r="C3178" s="3" t="s">
        <v>4844</v>
      </c>
      <c r="D3178" s="6">
        <v>8500</v>
      </c>
      <c r="E3178" s="6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>
        <f>ROUND(E3178/D3178*100,0)</f>
        <v>126</v>
      </c>
      <c r="P3178" s="8">
        <f>IFERROR(ROUND(E3178/L3178,2),"No donations")</f>
        <v>187.19</v>
      </c>
      <c r="Q3178" s="10" t="s">
        <v>8320</v>
      </c>
      <c r="R3178" t="s">
        <v>8321</v>
      </c>
      <c r="S3178" s="14">
        <f>(((J3178/60)/60)/24)+DATE(1970,1,1)</f>
        <v>42102.164583333331</v>
      </c>
      <c r="T3178" s="14">
        <f>(((I3178/60)/60)/24)+DATE(1970,1,1)</f>
        <v>42133.208333333328</v>
      </c>
      <c r="U3178">
        <f xml:space="preserve"> YEAR(S3178)</f>
        <v>2015</v>
      </c>
    </row>
    <row r="3179" spans="1:21" ht="48" x14ac:dyDescent="0.2">
      <c r="A3179">
        <v>1754</v>
      </c>
      <c r="B3179" s="3" t="s">
        <v>1755</v>
      </c>
      <c r="C3179" s="3" t="s">
        <v>5864</v>
      </c>
      <c r="D3179" s="6">
        <v>8500</v>
      </c>
      <c r="E3179" s="6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>
        <f>ROUND(E3179/D3179*100,0)</f>
        <v>111</v>
      </c>
      <c r="P3179" s="8">
        <f>IFERROR(ROUND(E3179/L3179,2),"No donations")</f>
        <v>104.39</v>
      </c>
      <c r="Q3179" s="10" t="s">
        <v>8336</v>
      </c>
      <c r="R3179" t="s">
        <v>8337</v>
      </c>
      <c r="S3179" s="14">
        <f>(((J3179/60)/60)/24)+DATE(1970,1,1)</f>
        <v>42067.876770833333</v>
      </c>
      <c r="T3179" s="14">
        <f>(((I3179/60)/60)/24)+DATE(1970,1,1)</f>
        <v>42097.835104166668</v>
      </c>
      <c r="U3179">
        <f xml:space="preserve"> YEAR(S3179)</f>
        <v>2015</v>
      </c>
    </row>
    <row r="3180" spans="1:21" ht="48" x14ac:dyDescent="0.2">
      <c r="A3180">
        <v>2230</v>
      </c>
      <c r="B3180" s="3" t="s">
        <v>2231</v>
      </c>
      <c r="C3180" s="3" t="s">
        <v>6340</v>
      </c>
      <c r="D3180" s="6">
        <v>8500</v>
      </c>
      <c r="E3180" s="6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>
        <f>ROUND(E3180/D3180*100,0)</f>
        <v>126</v>
      </c>
      <c r="P3180" s="8">
        <f>IFERROR(ROUND(E3180/L3180,2),"No donations")</f>
        <v>21.5</v>
      </c>
      <c r="Q3180" s="10" t="s">
        <v>8331</v>
      </c>
      <c r="R3180" t="s">
        <v>8349</v>
      </c>
      <c r="S3180" s="14">
        <f>(((J3180/60)/60)/24)+DATE(1970,1,1)</f>
        <v>41724.881099537037</v>
      </c>
      <c r="T3180" s="14">
        <f>(((I3180/60)/60)/24)+DATE(1970,1,1)</f>
        <v>41754.881099537037</v>
      </c>
      <c r="U3180">
        <f xml:space="preserve"> YEAR(S3180)</f>
        <v>2014</v>
      </c>
    </row>
    <row r="3181" spans="1:21" ht="48" x14ac:dyDescent="0.2">
      <c r="A3181">
        <v>2251</v>
      </c>
      <c r="B3181" s="3" t="s">
        <v>2252</v>
      </c>
      <c r="C3181" s="3" t="s">
        <v>6361</v>
      </c>
      <c r="D3181" s="6">
        <v>8500</v>
      </c>
      <c r="E3181" s="6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>
        <f>ROUND(E3181/D3181*100,0)</f>
        <v>134</v>
      </c>
      <c r="P3181" s="8">
        <f>IFERROR(ROUND(E3181/L3181,2),"No donations")</f>
        <v>23.81</v>
      </c>
      <c r="Q3181" s="10" t="s">
        <v>8331</v>
      </c>
      <c r="R3181" t="s">
        <v>8349</v>
      </c>
      <c r="S3181" s="14">
        <f>(((J3181/60)/60)/24)+DATE(1970,1,1)</f>
        <v>41846.34579861111</v>
      </c>
      <c r="T3181" s="14">
        <f>(((I3181/60)/60)/24)+DATE(1970,1,1)</f>
        <v>41867.34579861111</v>
      </c>
      <c r="U3181">
        <f xml:space="preserve"> YEAR(S3181)</f>
        <v>2014</v>
      </c>
    </row>
    <row r="3182" spans="1:21" ht="48" x14ac:dyDescent="0.2">
      <c r="A3182">
        <v>2277</v>
      </c>
      <c r="B3182" s="3" t="s">
        <v>2278</v>
      </c>
      <c r="C3182" s="3" t="s">
        <v>6387</v>
      </c>
      <c r="D3182" s="6">
        <v>8500</v>
      </c>
      <c r="E3182" s="6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>
        <f>ROUND(E3182/D3182*100,0)</f>
        <v>141</v>
      </c>
      <c r="P3182" s="8">
        <f>IFERROR(ROUND(E3182/L3182,2),"No donations")</f>
        <v>57.93</v>
      </c>
      <c r="Q3182" s="10" t="s">
        <v>8331</v>
      </c>
      <c r="R3182" t="s">
        <v>8349</v>
      </c>
      <c r="S3182" s="14">
        <f>(((J3182/60)/60)/24)+DATE(1970,1,1)</f>
        <v>40936.678506944445</v>
      </c>
      <c r="T3182" s="14">
        <f>(((I3182/60)/60)/24)+DATE(1970,1,1)</f>
        <v>40966.678506944445</v>
      </c>
      <c r="U3182">
        <f xml:space="preserve"> YEAR(S3182)</f>
        <v>2012</v>
      </c>
    </row>
    <row r="3183" spans="1:21" ht="48" x14ac:dyDescent="0.2">
      <c r="A3183">
        <v>2460</v>
      </c>
      <c r="B3183" s="3" t="s">
        <v>2461</v>
      </c>
      <c r="C3183" s="3" t="s">
        <v>6570</v>
      </c>
      <c r="D3183" s="6">
        <v>8500</v>
      </c>
      <c r="E3183" s="6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>
        <f>ROUND(E3183/D3183*100,0)</f>
        <v>101</v>
      </c>
      <c r="P3183" s="8">
        <f>IFERROR(ROUND(E3183/L3183,2),"No donations")</f>
        <v>125.99</v>
      </c>
      <c r="Q3183" s="10" t="s">
        <v>8334</v>
      </c>
      <c r="R3183" t="s">
        <v>8350</v>
      </c>
      <c r="S3183" s="14">
        <f>(((J3183/60)/60)/24)+DATE(1970,1,1)</f>
        <v>42704.187118055561</v>
      </c>
      <c r="T3183" s="14">
        <f>(((I3183/60)/60)/24)+DATE(1970,1,1)</f>
        <v>42738.178472222222</v>
      </c>
      <c r="U3183">
        <f xml:space="preserve"> YEAR(S3183)</f>
        <v>2016</v>
      </c>
    </row>
    <row r="3184" spans="1:21" ht="48" x14ac:dyDescent="0.2">
      <c r="A3184">
        <v>2991</v>
      </c>
      <c r="B3184" s="3" t="s">
        <v>2991</v>
      </c>
      <c r="C3184" s="3" t="s">
        <v>7101</v>
      </c>
      <c r="D3184" s="6">
        <v>8500</v>
      </c>
      <c r="E3184" s="6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>
        <f>ROUND(E3184/D3184*100,0)</f>
        <v>103</v>
      </c>
      <c r="P3184" s="8">
        <f>IFERROR(ROUND(E3184/L3184,2),"No donations")</f>
        <v>94.41</v>
      </c>
      <c r="Q3184" s="10" t="s">
        <v>8315</v>
      </c>
      <c r="R3184" t="s">
        <v>8355</v>
      </c>
      <c r="S3184" s="14">
        <f>(((J3184/60)/60)/24)+DATE(1970,1,1)</f>
        <v>42740.837152777778</v>
      </c>
      <c r="T3184" s="14">
        <f>(((I3184/60)/60)/24)+DATE(1970,1,1)</f>
        <v>42762.837152777778</v>
      </c>
      <c r="U3184">
        <f xml:space="preserve"> YEAR(S3184)</f>
        <v>2017</v>
      </c>
    </row>
    <row r="3185" spans="1:21" ht="48" x14ac:dyDescent="0.2">
      <c r="A3185">
        <v>3016</v>
      </c>
      <c r="B3185" s="3" t="s">
        <v>3016</v>
      </c>
      <c r="C3185" s="3" t="s">
        <v>7126</v>
      </c>
      <c r="D3185" s="6">
        <v>8500</v>
      </c>
      <c r="E3185" s="6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>
        <f>ROUND(E3185/D3185*100,0)</f>
        <v>103</v>
      </c>
      <c r="P3185" s="8">
        <f>IFERROR(ROUND(E3185/L3185,2),"No donations")</f>
        <v>242.28</v>
      </c>
      <c r="Q3185" s="10" t="s">
        <v>8315</v>
      </c>
      <c r="R3185" t="s">
        <v>8355</v>
      </c>
      <c r="S3185" s="14">
        <f>(((J3185/60)/60)/24)+DATE(1970,1,1)</f>
        <v>41778.548055555555</v>
      </c>
      <c r="T3185" s="14">
        <f>(((I3185/60)/60)/24)+DATE(1970,1,1)</f>
        <v>41838.548055555555</v>
      </c>
      <c r="U3185">
        <f xml:space="preserve"> YEAR(S3185)</f>
        <v>2014</v>
      </c>
    </row>
    <row r="3186" spans="1:21" ht="64" x14ac:dyDescent="0.2">
      <c r="A3186">
        <v>3241</v>
      </c>
      <c r="B3186" s="3" t="s">
        <v>3241</v>
      </c>
      <c r="C3186" s="3" t="s">
        <v>7351</v>
      </c>
      <c r="D3186" s="6">
        <v>8500</v>
      </c>
      <c r="E3186" s="6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>
        <f>ROUND(E3186/D3186*100,0)</f>
        <v>115</v>
      </c>
      <c r="P3186" s="8">
        <f>IFERROR(ROUND(E3186/L3186,2),"No donations")</f>
        <v>58.69</v>
      </c>
      <c r="Q3186" s="10" t="s">
        <v>8315</v>
      </c>
      <c r="R3186" t="s">
        <v>8316</v>
      </c>
      <c r="S3186" s="14">
        <f>(((J3186/60)/60)/24)+DATE(1970,1,1)</f>
        <v>41893.324884259258</v>
      </c>
      <c r="T3186" s="14">
        <f>(((I3186/60)/60)/24)+DATE(1970,1,1)</f>
        <v>41926.290972222225</v>
      </c>
      <c r="U3186">
        <f xml:space="preserve"> YEAR(S3186)</f>
        <v>2014</v>
      </c>
    </row>
    <row r="3187" spans="1:21" ht="48" x14ac:dyDescent="0.2">
      <c r="A3187">
        <v>55</v>
      </c>
      <c r="B3187" s="3" t="s">
        <v>57</v>
      </c>
      <c r="C3187" s="3" t="s">
        <v>4166</v>
      </c>
      <c r="D3187" s="6">
        <v>8600</v>
      </c>
      <c r="E3187" s="6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>
        <f>ROUND(E3187/D3187*100,0)</f>
        <v>129</v>
      </c>
      <c r="P3187" s="8">
        <f>IFERROR(ROUND(E3187/L3187,2),"No donations")</f>
        <v>128.94999999999999</v>
      </c>
      <c r="Q3187" s="10" t="s">
        <v>8308</v>
      </c>
      <c r="R3187" t="s">
        <v>8309</v>
      </c>
      <c r="S3187" s="14">
        <f>(((J3187/60)/60)/24)+DATE(1970,1,1)</f>
        <v>42496.968935185185</v>
      </c>
      <c r="T3187" s="14">
        <f>(((I3187/60)/60)/24)+DATE(1970,1,1)</f>
        <v>42517.968935185185</v>
      </c>
      <c r="U3187">
        <f xml:space="preserve"> YEAR(S3187)</f>
        <v>2016</v>
      </c>
    </row>
    <row r="3188" spans="1:21" ht="48" x14ac:dyDescent="0.2">
      <c r="A3188">
        <v>1187</v>
      </c>
      <c r="B3188" s="3" t="s">
        <v>1188</v>
      </c>
      <c r="C3188" s="3" t="s">
        <v>5297</v>
      </c>
      <c r="D3188" s="6">
        <v>8750</v>
      </c>
      <c r="E3188" s="6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>
        <f>ROUND(E3188/D3188*100,0)</f>
        <v>104</v>
      </c>
      <c r="P3188" s="8">
        <f>IFERROR(ROUND(E3188/L3188,2),"No donations")</f>
        <v>130.16</v>
      </c>
      <c r="Q3188" s="10" t="s">
        <v>8336</v>
      </c>
      <c r="R3188" t="s">
        <v>8337</v>
      </c>
      <c r="S3188" s="14">
        <f>(((J3188/60)/60)/24)+DATE(1970,1,1)</f>
        <v>42109.894942129627</v>
      </c>
      <c r="T3188" s="14">
        <f>(((I3188/60)/60)/24)+DATE(1970,1,1)</f>
        <v>42141.75</v>
      </c>
      <c r="U3188">
        <f xml:space="preserve"> YEAR(S3188)</f>
        <v>2015</v>
      </c>
    </row>
    <row r="3189" spans="1:21" ht="48" x14ac:dyDescent="0.2">
      <c r="A3189">
        <v>1855</v>
      </c>
      <c r="B3189" s="3" t="s">
        <v>1856</v>
      </c>
      <c r="C3189" s="3" t="s">
        <v>5965</v>
      </c>
      <c r="D3189" s="6">
        <v>8750</v>
      </c>
      <c r="E3189" s="6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>
        <f>ROUND(E3189/D3189*100,0)</f>
        <v>154</v>
      </c>
      <c r="P3189" s="8">
        <f>IFERROR(ROUND(E3189/L3189,2),"No donations")</f>
        <v>70.58</v>
      </c>
      <c r="Q3189" s="10" t="s">
        <v>8323</v>
      </c>
      <c r="R3189" t="s">
        <v>8324</v>
      </c>
      <c r="S3189" s="14">
        <f>(((J3189/60)/60)/24)+DATE(1970,1,1)</f>
        <v>41600.538657407407</v>
      </c>
      <c r="T3189" s="14">
        <f>(((I3189/60)/60)/24)+DATE(1970,1,1)</f>
        <v>41645.538657407407</v>
      </c>
      <c r="U3189">
        <f xml:space="preserve"> YEAR(S3189)</f>
        <v>2013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8">
        <f>IFERROR(ROUND(E3190/L3190,2),"No donations")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 xml:space="preserve"> 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8">
        <f>IFERROR(ROUND(E3191/L3191,2),"No donations")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 xml:space="preserve"> 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8" t="str">
        <f>IFERROR(ROUND(E3192/L3192,2),"No donations")</f>
        <v>No donations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 xml:space="preserve"> 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8">
        <f>IFERROR(ROUND(E3193/L3193,2),"No donations")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 xml:space="preserve"> 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8">
        <f>IFERROR(ROUND(E3194/L3194,2),"No donations")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 xml:space="preserve"> 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8">
        <f>IFERROR(ROUND(E3195/L3195,2),"No donations")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 xml:space="preserve"> 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8" t="str">
        <f>IFERROR(ROUND(E3196/L3196,2),"No donations")</f>
        <v>No donations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 xml:space="preserve"> 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8">
        <f>IFERROR(ROUND(E3197/L3197,2),"No donations")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 xml:space="preserve"> 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8">
        <f>IFERROR(ROUND(E3198/L3198,2),"No donations")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 xml:space="preserve"> 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8">
        <f>IFERROR(ROUND(E3199/L3199,2),"No donations")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 xml:space="preserve"> 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8">
        <f>IFERROR(ROUND(E3200/L3200,2),"No donations")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 xml:space="preserve"> 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8">
        <f>IFERROR(ROUND(E3201/L3201,2),"No donations")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 xml:space="preserve"> 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8">
        <f>IFERROR(ROUND(E3202/L3202,2),"No donations")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 xml:space="preserve"> 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8">
        <f>IFERROR(ROUND(E3203/L3203,2),"No donations")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 xml:space="preserve"> 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8">
        <f>IFERROR(ROUND(E3204/L3204,2),"No donations")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 xml:space="preserve"> 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8">
        <f>IFERROR(ROUND(E3205/L3205,2),"No donations")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 xml:space="preserve"> 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8" t="str">
        <f>IFERROR(ROUND(E3206/L3206,2),"No donations")</f>
        <v>No donations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 xml:space="preserve"> 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8">
        <f>IFERROR(ROUND(E3207/L3207,2),"No donations")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 xml:space="preserve"> 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8" t="str">
        <f>IFERROR(ROUND(E3208/L3208,2),"No donations")</f>
        <v>No donations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 xml:space="preserve"> 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8">
        <f>IFERROR(ROUND(E3209/L3209,2),"No donations")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 xml:space="preserve"> YEAR(S3209)</f>
        <v>2015</v>
      </c>
    </row>
    <row r="3210" spans="1:21" ht="48" x14ac:dyDescent="0.2">
      <c r="A3210">
        <v>363</v>
      </c>
      <c r="B3210" s="3" t="s">
        <v>364</v>
      </c>
      <c r="C3210" s="3" t="s">
        <v>4473</v>
      </c>
      <c r="D3210" s="6">
        <v>8925</v>
      </c>
      <c r="E3210" s="6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>
        <f>ROUND(E3210/D3210*100,0)</f>
        <v>101</v>
      </c>
      <c r="P3210" s="8">
        <f>IFERROR(ROUND(E3210/L3210,2),"No donations")</f>
        <v>347.85</v>
      </c>
      <c r="Q3210" s="10" t="s">
        <v>8308</v>
      </c>
      <c r="R3210" t="s">
        <v>8313</v>
      </c>
      <c r="S3210" s="14">
        <f>(((J3210/60)/60)/24)+DATE(1970,1,1)</f>
        <v>40255.744629629626</v>
      </c>
      <c r="T3210" s="14">
        <f>(((I3210/60)/60)/24)+DATE(1970,1,1)</f>
        <v>40300.806944444441</v>
      </c>
      <c r="U3210">
        <f xml:space="preserve"> YEAR(S3210)</f>
        <v>2010</v>
      </c>
    </row>
    <row r="3211" spans="1:21" ht="48" x14ac:dyDescent="0.2">
      <c r="A3211">
        <v>7</v>
      </c>
      <c r="B3211" s="3" t="s">
        <v>9</v>
      </c>
      <c r="C3211" s="3" t="s">
        <v>4118</v>
      </c>
      <c r="D3211" s="6">
        <v>9000</v>
      </c>
      <c r="E3211" s="6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>
        <f>ROUND(E3211/D3211*100,0)</f>
        <v>101</v>
      </c>
      <c r="P3211" s="8">
        <f>IFERROR(ROUND(E3211/L3211,2),"No donations")</f>
        <v>159.82</v>
      </c>
      <c r="Q3211" s="10" t="s">
        <v>8308</v>
      </c>
      <c r="R3211" t="s">
        <v>8309</v>
      </c>
      <c r="S3211" s="14">
        <f>(((J3211/60)/60)/24)+DATE(1970,1,1)</f>
        <v>42516.047071759262</v>
      </c>
      <c r="T3211" s="14">
        <f>(((I3211/60)/60)/24)+DATE(1970,1,1)</f>
        <v>42556.047071759262</v>
      </c>
      <c r="U3211">
        <f xml:space="preserve"> YEAR(S3211)</f>
        <v>2016</v>
      </c>
    </row>
    <row r="3212" spans="1:21" ht="48" x14ac:dyDescent="0.2">
      <c r="A3212">
        <v>1189</v>
      </c>
      <c r="B3212" s="3" t="s">
        <v>1190</v>
      </c>
      <c r="C3212" s="3" t="s">
        <v>5299</v>
      </c>
      <c r="D3212" s="6">
        <v>9000</v>
      </c>
      <c r="E3212" s="6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>
        <f>ROUND(E3212/D3212*100,0)</f>
        <v>108</v>
      </c>
      <c r="P3212" s="8">
        <f>IFERROR(ROUND(E3212/L3212,2),"No donations")</f>
        <v>112.79</v>
      </c>
      <c r="Q3212" s="10" t="s">
        <v>8336</v>
      </c>
      <c r="R3212" t="s">
        <v>8337</v>
      </c>
      <c r="S3212" s="14">
        <f>(((J3212/60)/60)/24)+DATE(1970,1,1)</f>
        <v>42529.979108796295</v>
      </c>
      <c r="T3212" s="14">
        <f>(((I3212/60)/60)/24)+DATE(1970,1,1)</f>
        <v>42550.979108796295</v>
      </c>
      <c r="U3212">
        <f xml:space="preserve"> YEAR(S3212)</f>
        <v>2016</v>
      </c>
    </row>
    <row r="3213" spans="1:21" ht="48" x14ac:dyDescent="0.2">
      <c r="A3213">
        <v>1218</v>
      </c>
      <c r="B3213" s="3" t="s">
        <v>1219</v>
      </c>
      <c r="C3213" s="3" t="s">
        <v>5328</v>
      </c>
      <c r="D3213" s="6">
        <v>9000</v>
      </c>
      <c r="E3213" s="6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>
        <f>ROUND(E3213/D3213*100,0)</f>
        <v>172</v>
      </c>
      <c r="P3213" s="8">
        <f>IFERROR(ROUND(E3213/L3213,2),"No donations")</f>
        <v>174.21</v>
      </c>
      <c r="Q3213" s="10" t="s">
        <v>8336</v>
      </c>
      <c r="R3213" t="s">
        <v>8337</v>
      </c>
      <c r="S3213" s="14">
        <f>(((J3213/60)/60)/24)+DATE(1970,1,1)</f>
        <v>42278.662037037036</v>
      </c>
      <c r="T3213" s="14">
        <f>(((I3213/60)/60)/24)+DATE(1970,1,1)</f>
        <v>42309.125</v>
      </c>
      <c r="U3213">
        <f xml:space="preserve"> YEAR(S3213)</f>
        <v>2015</v>
      </c>
    </row>
    <row r="3214" spans="1:21" ht="48" x14ac:dyDescent="0.2">
      <c r="A3214">
        <v>1399</v>
      </c>
      <c r="B3214" s="3" t="s">
        <v>1400</v>
      </c>
      <c r="C3214" s="3" t="s">
        <v>5509</v>
      </c>
      <c r="D3214" s="6">
        <v>9000</v>
      </c>
      <c r="E3214" s="6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>
        <f>ROUND(E3214/D3214*100,0)</f>
        <v>126</v>
      </c>
      <c r="P3214" s="8">
        <f>IFERROR(ROUND(E3214/L3214,2),"No donations")</f>
        <v>61.7</v>
      </c>
      <c r="Q3214" s="10" t="s">
        <v>8323</v>
      </c>
      <c r="R3214" t="s">
        <v>8324</v>
      </c>
      <c r="S3214" s="14">
        <f>(((J3214/60)/60)/24)+DATE(1970,1,1)</f>
        <v>41889.004317129627</v>
      </c>
      <c r="T3214" s="14">
        <f>(((I3214/60)/60)/24)+DATE(1970,1,1)</f>
        <v>41919.004317129627</v>
      </c>
      <c r="U3214">
        <f xml:space="preserve"> YEAR(S3214)</f>
        <v>2014</v>
      </c>
    </row>
    <row r="3215" spans="1:21" ht="48" x14ac:dyDescent="0.2">
      <c r="A3215">
        <v>1519</v>
      </c>
      <c r="B3215" s="3" t="s">
        <v>1520</v>
      </c>
      <c r="C3215" s="3" t="s">
        <v>5629</v>
      </c>
      <c r="D3215" s="6">
        <v>9000</v>
      </c>
      <c r="E3215" s="6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>
        <f>ROUND(E3215/D3215*100,0)</f>
        <v>103</v>
      </c>
      <c r="P3215" s="8">
        <f>IFERROR(ROUND(E3215/L3215,2),"No donations")</f>
        <v>64.16</v>
      </c>
      <c r="Q3215" s="10" t="s">
        <v>8336</v>
      </c>
      <c r="R3215" t="s">
        <v>8337</v>
      </c>
      <c r="S3215" s="14">
        <f>(((J3215/60)/60)/24)+DATE(1970,1,1)</f>
        <v>41782.741701388892</v>
      </c>
      <c r="T3215" s="14">
        <f>(((I3215/60)/60)/24)+DATE(1970,1,1)</f>
        <v>41810.915972222225</v>
      </c>
      <c r="U3215">
        <f xml:space="preserve"> YEAR(S3215)</f>
        <v>2014</v>
      </c>
    </row>
    <row r="3216" spans="1:21" ht="48" x14ac:dyDescent="0.2">
      <c r="A3216">
        <v>1747</v>
      </c>
      <c r="B3216" s="3" t="s">
        <v>1748</v>
      </c>
      <c r="C3216" s="3" t="s">
        <v>5857</v>
      </c>
      <c r="D3216" s="6">
        <v>9000</v>
      </c>
      <c r="E3216" s="6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>
        <f>ROUND(E3216/D3216*100,0)</f>
        <v>105</v>
      </c>
      <c r="P3216" s="8">
        <f>IFERROR(ROUND(E3216/L3216,2),"No donations")</f>
        <v>59.41</v>
      </c>
      <c r="Q3216" s="10" t="s">
        <v>8336</v>
      </c>
      <c r="R3216" t="s">
        <v>8337</v>
      </c>
      <c r="S3216" s="14">
        <f>(((J3216/60)/60)/24)+DATE(1970,1,1)</f>
        <v>42292.435532407413</v>
      </c>
      <c r="T3216" s="14">
        <f>(((I3216/60)/60)/24)+DATE(1970,1,1)</f>
        <v>42321.625</v>
      </c>
      <c r="U3216">
        <f xml:space="preserve"> YEAR(S3216)</f>
        <v>2015</v>
      </c>
    </row>
    <row r="3217" spans="1:21" ht="48" x14ac:dyDescent="0.2">
      <c r="A3217">
        <v>1850</v>
      </c>
      <c r="B3217" s="3" t="s">
        <v>1851</v>
      </c>
      <c r="C3217" s="3" t="s">
        <v>5960</v>
      </c>
      <c r="D3217" s="6">
        <v>9000</v>
      </c>
      <c r="E3217" s="6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>
        <f>ROUND(E3217/D3217*100,0)</f>
        <v>102</v>
      </c>
      <c r="P3217" s="8">
        <f>IFERROR(ROUND(E3217/L3217,2),"No donations")</f>
        <v>51.04</v>
      </c>
      <c r="Q3217" s="10" t="s">
        <v>8323</v>
      </c>
      <c r="R3217" t="s">
        <v>8324</v>
      </c>
      <c r="S3217" s="14">
        <f>(((J3217/60)/60)/24)+DATE(1970,1,1)</f>
        <v>41800.959490740745</v>
      </c>
      <c r="T3217" s="14">
        <f>(((I3217/60)/60)/24)+DATE(1970,1,1)</f>
        <v>41830.959490740745</v>
      </c>
      <c r="U3217">
        <f xml:space="preserve"> YEAR(S3217)</f>
        <v>2014</v>
      </c>
    </row>
    <row r="3218" spans="1:21" ht="32" x14ac:dyDescent="0.2">
      <c r="A3218">
        <v>2199</v>
      </c>
      <c r="B3218" s="3" t="s">
        <v>2200</v>
      </c>
      <c r="C3218" s="3" t="s">
        <v>6309</v>
      </c>
      <c r="D3218" s="6">
        <v>9000</v>
      </c>
      <c r="E3218" s="6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>
        <f>ROUND(E3218/D3218*100,0)</f>
        <v>147</v>
      </c>
      <c r="P3218" s="8">
        <f>IFERROR(ROUND(E3218/L3218,2),"No donations")</f>
        <v>52.7</v>
      </c>
      <c r="Q3218" s="10" t="s">
        <v>8331</v>
      </c>
      <c r="R3218" t="s">
        <v>8349</v>
      </c>
      <c r="S3218" s="14">
        <f>(((J3218/60)/60)/24)+DATE(1970,1,1)</f>
        <v>42262.416643518518</v>
      </c>
      <c r="T3218" s="14">
        <f>(((I3218/60)/60)/24)+DATE(1970,1,1)</f>
        <v>42292.416643518518</v>
      </c>
      <c r="U3218">
        <f xml:space="preserve"> YEAR(S3218)</f>
        <v>2015</v>
      </c>
    </row>
    <row r="3219" spans="1:21" ht="48" x14ac:dyDescent="0.2">
      <c r="A3219">
        <v>2252</v>
      </c>
      <c r="B3219" s="3" t="s">
        <v>2253</v>
      </c>
      <c r="C3219" s="3" t="s">
        <v>6362</v>
      </c>
      <c r="D3219" s="6">
        <v>9000</v>
      </c>
      <c r="E3219" s="6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>
        <f>ROUND(E3219/D3219*100,0)</f>
        <v>272</v>
      </c>
      <c r="P3219" s="8">
        <f>IFERROR(ROUND(E3219/L3219,2),"No donations")</f>
        <v>98.41</v>
      </c>
      <c r="Q3219" s="10" t="s">
        <v>8331</v>
      </c>
      <c r="R3219" t="s">
        <v>8349</v>
      </c>
      <c r="S3219" s="14">
        <f>(((J3219/60)/60)/24)+DATE(1970,1,1)</f>
        <v>42573.327986111108</v>
      </c>
      <c r="T3219" s="14">
        <f>(((I3219/60)/60)/24)+DATE(1970,1,1)</f>
        <v>42588.327986111108</v>
      </c>
      <c r="U3219">
        <f xml:space="preserve"> YEAR(S3219)</f>
        <v>2016</v>
      </c>
    </row>
    <row r="3220" spans="1:21" ht="48" x14ac:dyDescent="0.2">
      <c r="A3220">
        <v>2311</v>
      </c>
      <c r="B3220" s="3" t="s">
        <v>2312</v>
      </c>
      <c r="C3220" s="3" t="s">
        <v>6421</v>
      </c>
      <c r="D3220" s="6">
        <v>9000</v>
      </c>
      <c r="E3220" s="6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>
        <f>ROUND(E3220/D3220*100,0)</f>
        <v>104</v>
      </c>
      <c r="P3220" s="8">
        <f>IFERROR(ROUND(E3220/L3220,2),"No donations")</f>
        <v>90.1</v>
      </c>
      <c r="Q3220" s="10" t="s">
        <v>8323</v>
      </c>
      <c r="R3220" t="s">
        <v>8327</v>
      </c>
      <c r="S3220" s="14">
        <f>(((J3220/60)/60)/24)+DATE(1970,1,1)</f>
        <v>41736.004502314812</v>
      </c>
      <c r="T3220" s="14">
        <f>(((I3220/60)/60)/24)+DATE(1970,1,1)</f>
        <v>41766.004502314812</v>
      </c>
      <c r="U3220">
        <f xml:space="preserve"> YEAR(S3220)</f>
        <v>2014</v>
      </c>
    </row>
    <row r="3221" spans="1:21" ht="32" x14ac:dyDescent="0.2">
      <c r="A3221">
        <v>3360</v>
      </c>
      <c r="B3221" s="3" t="s">
        <v>3359</v>
      </c>
      <c r="C3221" s="3" t="s">
        <v>7470</v>
      </c>
      <c r="D3221" s="6">
        <v>9000</v>
      </c>
      <c r="E3221" s="6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>
        <f>ROUND(E3221/D3221*100,0)</f>
        <v>101</v>
      </c>
      <c r="P3221" s="8">
        <f>IFERROR(ROUND(E3221/L3221,2),"No donations")</f>
        <v>126.72</v>
      </c>
      <c r="Q3221" s="10" t="s">
        <v>8315</v>
      </c>
      <c r="R3221" t="s">
        <v>8316</v>
      </c>
      <c r="S3221" s="14">
        <f>(((J3221/60)/60)/24)+DATE(1970,1,1)</f>
        <v>42697.082673611112</v>
      </c>
      <c r="T3221" s="14">
        <f>(((I3221/60)/60)/24)+DATE(1970,1,1)</f>
        <v>42718.665972222225</v>
      </c>
      <c r="U3221">
        <f xml:space="preserve"> YEAR(S3221)</f>
        <v>2016</v>
      </c>
    </row>
    <row r="3222" spans="1:21" ht="48" x14ac:dyDescent="0.2">
      <c r="A3222">
        <v>1895</v>
      </c>
      <c r="B3222" s="3" t="s">
        <v>1896</v>
      </c>
      <c r="C3222" s="3" t="s">
        <v>6005</v>
      </c>
      <c r="D3222" s="6">
        <v>9072</v>
      </c>
      <c r="E3222" s="6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>
        <f>ROUND(E3222/D3222*100,0)</f>
        <v>102</v>
      </c>
      <c r="P3222" s="8">
        <f>IFERROR(ROUND(E3222/L3222,2),"No donations")</f>
        <v>196.34</v>
      </c>
      <c r="Q3222" s="10" t="s">
        <v>8323</v>
      </c>
      <c r="R3222" t="s">
        <v>8327</v>
      </c>
      <c r="S3222" s="14">
        <f>(((J3222/60)/60)/24)+DATE(1970,1,1)</f>
        <v>42267.746782407412</v>
      </c>
      <c r="T3222" s="14">
        <f>(((I3222/60)/60)/24)+DATE(1970,1,1)</f>
        <v>42297.746782407412</v>
      </c>
      <c r="U3222">
        <f xml:space="preserve"> YEAR(S3222)</f>
        <v>2015</v>
      </c>
    </row>
    <row r="3223" spans="1:21" ht="32" x14ac:dyDescent="0.2">
      <c r="A3223">
        <v>1266</v>
      </c>
      <c r="B3223" s="3" t="s">
        <v>1267</v>
      </c>
      <c r="C3223" s="3" t="s">
        <v>5376</v>
      </c>
      <c r="D3223" s="6">
        <v>9500</v>
      </c>
      <c r="E3223" s="6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>
        <f>ROUND(E3223/D3223*100,0)</f>
        <v>100</v>
      </c>
      <c r="P3223" s="8">
        <f>IFERROR(ROUND(E3223/L3223,2),"No donations")</f>
        <v>190.9</v>
      </c>
      <c r="Q3223" s="10" t="s">
        <v>8323</v>
      </c>
      <c r="R3223" t="s">
        <v>8324</v>
      </c>
      <c r="S3223" s="14">
        <f>(((J3223/60)/60)/24)+DATE(1970,1,1)</f>
        <v>41620.87667824074</v>
      </c>
      <c r="T3223" s="14">
        <f>(((I3223/60)/60)/24)+DATE(1970,1,1)</f>
        <v>41650.87667824074</v>
      </c>
      <c r="U3223">
        <f xml:space="preserve"> YEAR(S3223)</f>
        <v>2013</v>
      </c>
    </row>
    <row r="3224" spans="1:21" ht="48" x14ac:dyDescent="0.2">
      <c r="A3224">
        <v>1468</v>
      </c>
      <c r="B3224" s="3" t="s">
        <v>1469</v>
      </c>
      <c r="C3224" s="3" t="s">
        <v>5578</v>
      </c>
      <c r="D3224" s="6">
        <v>9500</v>
      </c>
      <c r="E3224" s="6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>
        <f>ROUND(E3224/D3224*100,0)</f>
        <v>102</v>
      </c>
      <c r="P3224" s="8">
        <f>IFERROR(ROUND(E3224/L3224,2),"No donations")</f>
        <v>33.19</v>
      </c>
      <c r="Q3224" s="10" t="s">
        <v>8320</v>
      </c>
      <c r="R3224" t="s">
        <v>8340</v>
      </c>
      <c r="S3224" s="14">
        <f>(((J3224/60)/60)/24)+DATE(1970,1,1)</f>
        <v>40646.014456018522</v>
      </c>
      <c r="T3224" s="14">
        <f>(((I3224/60)/60)/24)+DATE(1970,1,1)</f>
        <v>40706.014456018522</v>
      </c>
      <c r="U3224">
        <f xml:space="preserve"> YEAR(S3224)</f>
        <v>2011</v>
      </c>
    </row>
    <row r="3225" spans="1:21" ht="48" x14ac:dyDescent="0.2">
      <c r="A3225">
        <v>2041</v>
      </c>
      <c r="B3225" s="3" t="s">
        <v>2042</v>
      </c>
      <c r="C3225" s="3" t="s">
        <v>6151</v>
      </c>
      <c r="D3225" s="6">
        <v>9500</v>
      </c>
      <c r="E3225" s="6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>
        <f>ROUND(E3225/D3225*100,0)</f>
        <v>182</v>
      </c>
      <c r="P3225" s="8">
        <f>IFERROR(ROUND(E3225/L3225,2),"No donations")</f>
        <v>143.97999999999999</v>
      </c>
      <c r="Q3225" s="10" t="s">
        <v>8317</v>
      </c>
      <c r="R3225" t="s">
        <v>8347</v>
      </c>
      <c r="S3225" s="14">
        <f>(((J3225/60)/60)/24)+DATE(1970,1,1)</f>
        <v>42654.525775462964</v>
      </c>
      <c r="T3225" s="14">
        <f>(((I3225/60)/60)/24)+DATE(1970,1,1)</f>
        <v>42684.567442129628</v>
      </c>
      <c r="U3225">
        <f xml:space="preserve"> YEAR(S3225)</f>
        <v>2016</v>
      </c>
    </row>
    <row r="3226" spans="1:21" ht="48" x14ac:dyDescent="0.2">
      <c r="A3226">
        <v>2828</v>
      </c>
      <c r="B3226" s="3" t="s">
        <v>2828</v>
      </c>
      <c r="C3226" s="3" t="s">
        <v>6938</v>
      </c>
      <c r="D3226" s="6">
        <v>9500</v>
      </c>
      <c r="E3226" s="6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>
        <f>ROUND(E3226/D3226*100,0)</f>
        <v>100</v>
      </c>
      <c r="P3226" s="8">
        <f>IFERROR(ROUND(E3226/L3226,2),"No donations")</f>
        <v>98.31</v>
      </c>
      <c r="Q3226" s="10" t="s">
        <v>8315</v>
      </c>
      <c r="R3226" t="s">
        <v>8316</v>
      </c>
      <c r="S3226" s="14">
        <f>(((J3226/60)/60)/24)+DATE(1970,1,1)</f>
        <v>42254.264687499999</v>
      </c>
      <c r="T3226" s="14">
        <f>(((I3226/60)/60)/24)+DATE(1970,1,1)</f>
        <v>42279.958333333328</v>
      </c>
      <c r="U3226">
        <f xml:space="preserve"> YEAR(S3226)</f>
        <v>2015</v>
      </c>
    </row>
    <row r="3227" spans="1:21" ht="48" x14ac:dyDescent="0.2">
      <c r="A3227">
        <v>3209</v>
      </c>
      <c r="B3227" s="3" t="s">
        <v>3209</v>
      </c>
      <c r="C3227" s="3" t="s">
        <v>7319</v>
      </c>
      <c r="D3227" s="6">
        <v>9500</v>
      </c>
      <c r="E3227" s="6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>
        <f>ROUND(E3227/D3227*100,0)</f>
        <v>119</v>
      </c>
      <c r="P3227" s="8">
        <f>IFERROR(ROUND(E3227/L3227,2),"No donations")</f>
        <v>50.16</v>
      </c>
      <c r="Q3227" s="10" t="s">
        <v>8315</v>
      </c>
      <c r="R3227" t="s">
        <v>8316</v>
      </c>
      <c r="S3227" s="14">
        <f>(((J3227/60)/60)/24)+DATE(1970,1,1)</f>
        <v>41778.637245370373</v>
      </c>
      <c r="T3227" s="14">
        <f>(((I3227/60)/60)/24)+DATE(1970,1,1)</f>
        <v>41810.958333333336</v>
      </c>
      <c r="U3227">
        <f xml:space="preserve"> YEAR(S3227)</f>
        <v>2014</v>
      </c>
    </row>
    <row r="3228" spans="1:21" ht="48" x14ac:dyDescent="0.2">
      <c r="A3228">
        <v>3433</v>
      </c>
      <c r="B3228" s="3" t="s">
        <v>3432</v>
      </c>
      <c r="C3228" s="3" t="s">
        <v>7543</v>
      </c>
      <c r="D3228" s="6">
        <v>9500</v>
      </c>
      <c r="E3228" s="6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>
        <f>ROUND(E3228/D3228*100,0)</f>
        <v>100</v>
      </c>
      <c r="P3228" s="8">
        <f>IFERROR(ROUND(E3228/L3228,2),"No donations")</f>
        <v>134.15</v>
      </c>
      <c r="Q3228" s="10" t="s">
        <v>8315</v>
      </c>
      <c r="R3228" t="s">
        <v>8316</v>
      </c>
      <c r="S3228" s="14">
        <f>(((J3228/60)/60)/24)+DATE(1970,1,1)</f>
        <v>41776.063136574077</v>
      </c>
      <c r="T3228" s="14">
        <f>(((I3228/60)/60)/24)+DATE(1970,1,1)</f>
        <v>41807.125</v>
      </c>
      <c r="U3228">
        <f xml:space="preserve"> YEAR(S3228)</f>
        <v>2014</v>
      </c>
    </row>
    <row r="3229" spans="1:21" ht="48" x14ac:dyDescent="0.2">
      <c r="A3229">
        <v>362</v>
      </c>
      <c r="B3229" s="3" t="s">
        <v>363</v>
      </c>
      <c r="C3229" s="3" t="s">
        <v>4472</v>
      </c>
      <c r="D3229" s="6">
        <v>9665</v>
      </c>
      <c r="E3229" s="6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>
        <f>ROUND(E3229/D3229*100,0)</f>
        <v>124</v>
      </c>
      <c r="P3229" s="8">
        <f>IFERROR(ROUND(E3229/L3229,2),"No donations")</f>
        <v>139.53</v>
      </c>
      <c r="Q3229" s="10" t="s">
        <v>8308</v>
      </c>
      <c r="R3229" t="s">
        <v>8313</v>
      </c>
      <c r="S3229" s="14">
        <f>(((J3229/60)/60)/24)+DATE(1970,1,1)</f>
        <v>41837.210543981484</v>
      </c>
      <c r="T3229" s="14">
        <f>(((I3229/60)/60)/24)+DATE(1970,1,1)</f>
        <v>41859</v>
      </c>
      <c r="U3229">
        <f xml:space="preserve"> YEAR(S3229)</f>
        <v>2014</v>
      </c>
    </row>
    <row r="3230" spans="1:21" ht="48" x14ac:dyDescent="0.2">
      <c r="A3230">
        <v>2280</v>
      </c>
      <c r="B3230" s="3" t="s">
        <v>2281</v>
      </c>
      <c r="C3230" s="3" t="s">
        <v>6390</v>
      </c>
      <c r="D3230" s="6">
        <v>9800</v>
      </c>
      <c r="E3230" s="6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>
        <f>ROUND(E3230/D3230*100,0)</f>
        <v>404</v>
      </c>
      <c r="P3230" s="8">
        <f>IFERROR(ROUND(E3230/L3230,2),"No donations")</f>
        <v>82.4</v>
      </c>
      <c r="Q3230" s="10" t="s">
        <v>8331</v>
      </c>
      <c r="R3230" t="s">
        <v>8349</v>
      </c>
      <c r="S3230" s="14">
        <f>(((J3230/60)/60)/24)+DATE(1970,1,1)</f>
        <v>42234.624895833331</v>
      </c>
      <c r="T3230" s="14">
        <f>(((I3230/60)/60)/24)+DATE(1970,1,1)</f>
        <v>42264.624895833331</v>
      </c>
      <c r="U3230">
        <f xml:space="preserve"> YEAR(S3230)</f>
        <v>2015</v>
      </c>
    </row>
    <row r="3231" spans="1:21" ht="48" x14ac:dyDescent="0.2">
      <c r="A3231">
        <v>267</v>
      </c>
      <c r="B3231" s="3" t="s">
        <v>268</v>
      </c>
      <c r="C3231" s="3" t="s">
        <v>4377</v>
      </c>
      <c r="D3231" s="6">
        <v>9850</v>
      </c>
      <c r="E3231" s="6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>
        <f>ROUND(E3231/D3231*100,0)</f>
        <v>132</v>
      </c>
      <c r="P3231" s="8">
        <f>IFERROR(ROUND(E3231/L3231,2),"No donations")</f>
        <v>78.58</v>
      </c>
      <c r="Q3231" s="10" t="s">
        <v>8308</v>
      </c>
      <c r="R3231" t="s">
        <v>8313</v>
      </c>
      <c r="S3231" s="14">
        <f>(((J3231/60)/60)/24)+DATE(1970,1,1)</f>
        <v>41785.452534722222</v>
      </c>
      <c r="T3231" s="14">
        <f>(((I3231/60)/60)/24)+DATE(1970,1,1)</f>
        <v>41815.452534722222</v>
      </c>
      <c r="U3231">
        <f xml:space="preserve"> YEAR(S3231)</f>
        <v>2014</v>
      </c>
    </row>
    <row r="3232" spans="1:21" ht="48" x14ac:dyDescent="0.2">
      <c r="A3232">
        <v>2075</v>
      </c>
      <c r="B3232" s="3" t="s">
        <v>2076</v>
      </c>
      <c r="C3232" s="3" t="s">
        <v>6185</v>
      </c>
      <c r="D3232" s="6">
        <v>9999</v>
      </c>
      <c r="E3232" s="6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>
        <f>ROUND(E3232/D3232*100,0)</f>
        <v>1678</v>
      </c>
      <c r="P3232" s="8">
        <f>IFERROR(ROUND(E3232/L3232,2),"No donations")</f>
        <v>20.47</v>
      </c>
      <c r="Q3232" s="10" t="s">
        <v>8317</v>
      </c>
      <c r="R3232" t="s">
        <v>8347</v>
      </c>
      <c r="S3232" s="14">
        <f>(((J3232/60)/60)/24)+DATE(1970,1,1)</f>
        <v>41450.681574074071</v>
      </c>
      <c r="T3232" s="14">
        <f>(((I3232/60)/60)/24)+DATE(1970,1,1)</f>
        <v>41480.681574074071</v>
      </c>
      <c r="U3232">
        <f xml:space="preserve"> YEAR(S3232)</f>
        <v>2013</v>
      </c>
    </row>
    <row r="3233" spans="1:21" ht="32" x14ac:dyDescent="0.2">
      <c r="A3233">
        <v>3</v>
      </c>
      <c r="B3233" s="3" t="s">
        <v>5</v>
      </c>
      <c r="C3233" s="3" t="s">
        <v>4114</v>
      </c>
      <c r="D3233" s="6">
        <v>10000</v>
      </c>
      <c r="E3233" s="6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>
        <f>ROUND(E3233/D3233*100,0)</f>
        <v>104</v>
      </c>
      <c r="P3233" s="8">
        <f>IFERROR(ROUND(E3233/L3233,2),"No donations")</f>
        <v>69.27</v>
      </c>
      <c r="Q3233" s="10" t="s">
        <v>8308</v>
      </c>
      <c r="R3233" t="s">
        <v>8309</v>
      </c>
      <c r="S3233" s="14">
        <f>(((J3233/60)/60)/24)+DATE(1970,1,1)</f>
        <v>41828.515127314815</v>
      </c>
      <c r="T3233" s="14">
        <f>(((I3233/60)/60)/24)+DATE(1970,1,1)</f>
        <v>41858.515127314815</v>
      </c>
      <c r="U3233">
        <f xml:space="preserve"> YEAR(S3233)</f>
        <v>2014</v>
      </c>
    </row>
    <row r="3234" spans="1:21" ht="48" x14ac:dyDescent="0.2">
      <c r="A3234">
        <v>43</v>
      </c>
      <c r="B3234" s="3" t="s">
        <v>45</v>
      </c>
      <c r="C3234" s="3" t="s">
        <v>4154</v>
      </c>
      <c r="D3234" s="6">
        <v>10000</v>
      </c>
      <c r="E3234" s="6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>
        <f>ROUND(E3234/D3234*100,0)</f>
        <v>309</v>
      </c>
      <c r="P3234" s="8">
        <f>IFERROR(ROUND(E3234/L3234,2),"No donations")</f>
        <v>117.36</v>
      </c>
      <c r="Q3234" s="10" t="s">
        <v>8308</v>
      </c>
      <c r="R3234" t="s">
        <v>8309</v>
      </c>
      <c r="S3234" s="14">
        <f>(((J3234/60)/60)/24)+DATE(1970,1,1)</f>
        <v>41802.790347222224</v>
      </c>
      <c r="T3234" s="14">
        <f>(((I3234/60)/60)/24)+DATE(1970,1,1)</f>
        <v>41833</v>
      </c>
      <c r="U3234">
        <f xml:space="preserve"> YEAR(S3234)</f>
        <v>2014</v>
      </c>
    </row>
    <row r="3235" spans="1:21" ht="48" x14ac:dyDescent="0.2">
      <c r="A3235">
        <v>52</v>
      </c>
      <c r="B3235" s="3" t="s">
        <v>54</v>
      </c>
      <c r="C3235" s="3" t="s">
        <v>4163</v>
      </c>
      <c r="D3235" s="6">
        <v>10000</v>
      </c>
      <c r="E3235" s="6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>
        <f>ROUND(E3235/D3235*100,0)</f>
        <v>116</v>
      </c>
      <c r="P3235" s="8">
        <f>IFERROR(ROUND(E3235/L3235,2),"No donations")</f>
        <v>223.48</v>
      </c>
      <c r="Q3235" s="10" t="s">
        <v>8308</v>
      </c>
      <c r="R3235" t="s">
        <v>8309</v>
      </c>
      <c r="S3235" s="14">
        <f>(((J3235/60)/60)/24)+DATE(1970,1,1)</f>
        <v>41807.701921296299</v>
      </c>
      <c r="T3235" s="14">
        <f>(((I3235/60)/60)/24)+DATE(1970,1,1)</f>
        <v>41837.701921296299</v>
      </c>
      <c r="U3235">
        <f xml:space="preserve"> YEAR(S3235)</f>
        <v>2014</v>
      </c>
    </row>
    <row r="3236" spans="1:21" ht="48" x14ac:dyDescent="0.2">
      <c r="A3236">
        <v>54</v>
      </c>
      <c r="B3236" s="3" t="s">
        <v>56</v>
      </c>
      <c r="C3236" s="3" t="s">
        <v>4165</v>
      </c>
      <c r="D3236" s="6">
        <v>10000</v>
      </c>
      <c r="E3236" s="6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>
        <f>ROUND(E3236/D3236*100,0)</f>
        <v>101</v>
      </c>
      <c r="P3236" s="8">
        <f>IFERROR(ROUND(E3236/L3236,2),"No donations")</f>
        <v>194.23</v>
      </c>
      <c r="Q3236" s="10" t="s">
        <v>8308</v>
      </c>
      <c r="R3236" t="s">
        <v>8309</v>
      </c>
      <c r="S3236" s="14">
        <f>(((J3236/60)/60)/24)+DATE(1970,1,1)</f>
        <v>42333.713206018518</v>
      </c>
      <c r="T3236" s="14">
        <f>(((I3236/60)/60)/24)+DATE(1970,1,1)</f>
        <v>42363.713206018518</v>
      </c>
      <c r="U3236">
        <f xml:space="preserve"> YEAR(S3236)</f>
        <v>2015</v>
      </c>
    </row>
    <row r="3237" spans="1:21" ht="32" x14ac:dyDescent="0.2">
      <c r="A3237">
        <v>58</v>
      </c>
      <c r="B3237" s="3" t="s">
        <v>60</v>
      </c>
      <c r="C3237" s="3" t="s">
        <v>4169</v>
      </c>
      <c r="D3237" s="6">
        <v>10000</v>
      </c>
      <c r="E3237" s="6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>
        <f>ROUND(E3237/D3237*100,0)</f>
        <v>103</v>
      </c>
      <c r="P3237" s="8">
        <f>IFERROR(ROUND(E3237/L3237,2),"No donations")</f>
        <v>137.21</v>
      </c>
      <c r="Q3237" s="10" t="s">
        <v>8308</v>
      </c>
      <c r="R3237" t="s">
        <v>8309</v>
      </c>
      <c r="S3237" s="14">
        <f>(((J3237/60)/60)/24)+DATE(1970,1,1)</f>
        <v>41932.745046296295</v>
      </c>
      <c r="T3237" s="14">
        <f>(((I3237/60)/60)/24)+DATE(1970,1,1)</f>
        <v>41962.786712962959</v>
      </c>
      <c r="U3237">
        <f xml:space="preserve"> YEAR(S3237)</f>
        <v>2014</v>
      </c>
    </row>
    <row r="3238" spans="1:21" ht="48" x14ac:dyDescent="0.2">
      <c r="A3238">
        <v>69</v>
      </c>
      <c r="B3238" s="3" t="s">
        <v>71</v>
      </c>
      <c r="C3238" s="3" t="s">
        <v>4180</v>
      </c>
      <c r="D3238" s="6">
        <v>10000</v>
      </c>
      <c r="E3238" s="6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>
        <f>ROUND(E3238/D3238*100,0)</f>
        <v>111</v>
      </c>
      <c r="P3238" s="8">
        <f>IFERROR(ROUND(E3238/L3238,2),"No donations")</f>
        <v>62.33</v>
      </c>
      <c r="Q3238" s="10" t="s">
        <v>8308</v>
      </c>
      <c r="R3238" t="s">
        <v>8310</v>
      </c>
      <c r="S3238" s="14">
        <f>(((J3238/60)/60)/24)+DATE(1970,1,1)</f>
        <v>40786.187789351854</v>
      </c>
      <c r="T3238" s="14">
        <f>(((I3238/60)/60)/24)+DATE(1970,1,1)</f>
        <v>40818.290972222225</v>
      </c>
      <c r="U3238">
        <f xml:space="preserve"> YEAR(S3238)</f>
        <v>2011</v>
      </c>
    </row>
    <row r="3239" spans="1:21" ht="48" x14ac:dyDescent="0.2">
      <c r="A3239">
        <v>249</v>
      </c>
      <c r="B3239" s="3" t="s">
        <v>250</v>
      </c>
      <c r="C3239" s="3" t="s">
        <v>4359</v>
      </c>
      <c r="D3239" s="6">
        <v>10000</v>
      </c>
      <c r="E3239" s="6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>
        <f>ROUND(E3239/D3239*100,0)</f>
        <v>113</v>
      </c>
      <c r="P3239" s="8">
        <f>IFERROR(ROUND(E3239/L3239,2),"No donations")</f>
        <v>48.05</v>
      </c>
      <c r="Q3239" s="10" t="s">
        <v>8308</v>
      </c>
      <c r="R3239" t="s">
        <v>8313</v>
      </c>
      <c r="S3239" s="14">
        <f>(((J3239/60)/60)/24)+DATE(1970,1,1)</f>
        <v>40332.923842592594</v>
      </c>
      <c r="T3239" s="14">
        <f>(((I3239/60)/60)/24)+DATE(1970,1,1)</f>
        <v>40412.736111111109</v>
      </c>
      <c r="U3239">
        <f xml:space="preserve"> YEAR(S3239)</f>
        <v>2010</v>
      </c>
    </row>
    <row r="3240" spans="1:21" ht="32" x14ac:dyDescent="0.2">
      <c r="A3240">
        <v>260</v>
      </c>
      <c r="B3240" s="3" t="s">
        <v>261</v>
      </c>
      <c r="C3240" s="3" t="s">
        <v>4370</v>
      </c>
      <c r="D3240" s="6">
        <v>10000</v>
      </c>
      <c r="E3240" s="6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>
        <f>ROUND(E3240/D3240*100,0)</f>
        <v>106</v>
      </c>
      <c r="P3240" s="8">
        <f>IFERROR(ROUND(E3240/L3240,2),"No donations")</f>
        <v>120.91</v>
      </c>
      <c r="Q3240" s="10" t="s">
        <v>8308</v>
      </c>
      <c r="R3240" t="s">
        <v>8313</v>
      </c>
      <c r="S3240" s="14">
        <f>(((J3240/60)/60)/24)+DATE(1970,1,1)</f>
        <v>40330.755543981482</v>
      </c>
      <c r="T3240" s="14">
        <f>(((I3240/60)/60)/24)+DATE(1970,1,1)</f>
        <v>40376.415972222225</v>
      </c>
      <c r="U3240">
        <f xml:space="preserve"> YEAR(S3240)</f>
        <v>2010</v>
      </c>
    </row>
    <row r="3241" spans="1:21" ht="48" x14ac:dyDescent="0.2">
      <c r="A3241">
        <v>299</v>
      </c>
      <c r="B3241" s="3" t="s">
        <v>300</v>
      </c>
      <c r="C3241" s="3" t="s">
        <v>4409</v>
      </c>
      <c r="D3241" s="6">
        <v>10000</v>
      </c>
      <c r="E3241" s="6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>
        <f>ROUND(E3241/D3241*100,0)</f>
        <v>179</v>
      </c>
      <c r="P3241" s="8">
        <f>IFERROR(ROUND(E3241/L3241,2),"No donations")</f>
        <v>73.34</v>
      </c>
      <c r="Q3241" s="10" t="s">
        <v>8308</v>
      </c>
      <c r="R3241" t="s">
        <v>8313</v>
      </c>
      <c r="S3241" s="14">
        <f>(((J3241/60)/60)/24)+DATE(1970,1,1)</f>
        <v>40469.225231481483</v>
      </c>
      <c r="T3241" s="14">
        <f>(((I3241/60)/60)/24)+DATE(1970,1,1)</f>
        <v>40499.266898148147</v>
      </c>
      <c r="U3241">
        <f xml:space="preserve"> YEAR(S3241)</f>
        <v>2010</v>
      </c>
    </row>
    <row r="3242" spans="1:21" ht="64" x14ac:dyDescent="0.2">
      <c r="A3242">
        <v>302</v>
      </c>
      <c r="B3242" s="3" t="s">
        <v>303</v>
      </c>
      <c r="C3242" s="3" t="s">
        <v>4412</v>
      </c>
      <c r="D3242" s="6">
        <v>10000</v>
      </c>
      <c r="E3242" s="6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>
        <f>ROUND(E3242/D3242*100,0)</f>
        <v>100</v>
      </c>
      <c r="P3242" s="8">
        <f>IFERROR(ROUND(E3242/L3242,2),"No donations")</f>
        <v>93.02</v>
      </c>
      <c r="Q3242" s="10" t="s">
        <v>8308</v>
      </c>
      <c r="R3242" t="s">
        <v>8313</v>
      </c>
      <c r="S3242" s="14">
        <f>(((J3242/60)/60)/24)+DATE(1970,1,1)</f>
        <v>40933.856921296298</v>
      </c>
      <c r="T3242" s="14">
        <f>(((I3242/60)/60)/24)+DATE(1970,1,1)</f>
        <v>40963.856921296298</v>
      </c>
      <c r="U3242">
        <f xml:space="preserve"> YEAR(S3242)</f>
        <v>2012</v>
      </c>
    </row>
    <row r="3243" spans="1:21" ht="48" x14ac:dyDescent="0.2">
      <c r="A3243">
        <v>329</v>
      </c>
      <c r="B3243" s="3" t="s">
        <v>330</v>
      </c>
      <c r="C3243" s="3" t="s">
        <v>4439</v>
      </c>
      <c r="D3243" s="6">
        <v>10000</v>
      </c>
      <c r="E3243" s="6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>
        <f>ROUND(E3243/D3243*100,0)</f>
        <v>106</v>
      </c>
      <c r="P3243" s="8">
        <f>IFERROR(ROUND(E3243/L3243,2),"No donations")</f>
        <v>63.17</v>
      </c>
      <c r="Q3243" s="10" t="s">
        <v>8308</v>
      </c>
      <c r="R3243" t="s">
        <v>8313</v>
      </c>
      <c r="S3243" s="14">
        <f>(((J3243/60)/60)/24)+DATE(1970,1,1)</f>
        <v>42291.46674768519</v>
      </c>
      <c r="T3243" s="14">
        <f>(((I3243/60)/60)/24)+DATE(1970,1,1)</f>
        <v>42315.166666666672</v>
      </c>
      <c r="U3243">
        <f xml:space="preserve"> YEAR(S3243)</f>
        <v>2015</v>
      </c>
    </row>
    <row r="3244" spans="1:21" ht="48" x14ac:dyDescent="0.2">
      <c r="A3244">
        <v>334</v>
      </c>
      <c r="B3244" s="3" t="s">
        <v>335</v>
      </c>
      <c r="C3244" s="3" t="s">
        <v>4444</v>
      </c>
      <c r="D3244" s="6">
        <v>10000</v>
      </c>
      <c r="E3244" s="6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>
        <f>ROUND(E3244/D3244*100,0)</f>
        <v>101</v>
      </c>
      <c r="P3244" s="8">
        <f>IFERROR(ROUND(E3244/L3244,2),"No donations")</f>
        <v>146.65</v>
      </c>
      <c r="Q3244" s="10" t="s">
        <v>8308</v>
      </c>
      <c r="R3244" t="s">
        <v>8313</v>
      </c>
      <c r="S3244" s="14">
        <f>(((J3244/60)/60)/24)+DATE(1970,1,1)</f>
        <v>42101.682372685187</v>
      </c>
      <c r="T3244" s="14">
        <f>(((I3244/60)/60)/24)+DATE(1970,1,1)</f>
        <v>42139.791666666672</v>
      </c>
      <c r="U3244">
        <f xml:space="preserve"> YEAR(S3244)</f>
        <v>2015</v>
      </c>
    </row>
    <row r="3245" spans="1:21" ht="48" x14ac:dyDescent="0.2">
      <c r="A3245">
        <v>346</v>
      </c>
      <c r="B3245" s="3" t="s">
        <v>347</v>
      </c>
      <c r="C3245" s="3" t="s">
        <v>4456</v>
      </c>
      <c r="D3245" s="6">
        <v>10000</v>
      </c>
      <c r="E3245" s="6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>
        <f>ROUND(E3245/D3245*100,0)</f>
        <v>170</v>
      </c>
      <c r="P3245" s="8">
        <f>IFERROR(ROUND(E3245/L3245,2),"No donations")</f>
        <v>90.58</v>
      </c>
      <c r="Q3245" s="10" t="s">
        <v>8308</v>
      </c>
      <c r="R3245" t="s">
        <v>8313</v>
      </c>
      <c r="S3245" s="14">
        <f>(((J3245/60)/60)/24)+DATE(1970,1,1)</f>
        <v>42261.500243055561</v>
      </c>
      <c r="T3245" s="14">
        <f>(((I3245/60)/60)/24)+DATE(1970,1,1)</f>
        <v>42291.500243055561</v>
      </c>
      <c r="U3245">
        <f xml:space="preserve"> YEAR(S3245)</f>
        <v>2015</v>
      </c>
    </row>
    <row r="3246" spans="1:21" ht="48" x14ac:dyDescent="0.2">
      <c r="A3246">
        <v>348</v>
      </c>
      <c r="B3246" s="3" t="s">
        <v>349</v>
      </c>
      <c r="C3246" s="3" t="s">
        <v>4458</v>
      </c>
      <c r="D3246" s="6">
        <v>10000</v>
      </c>
      <c r="E3246" s="6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>
        <f>ROUND(E3246/D3246*100,0)</f>
        <v>103</v>
      </c>
      <c r="P3246" s="8">
        <f>IFERROR(ROUND(E3246/L3246,2),"No donations")</f>
        <v>86.55</v>
      </c>
      <c r="Q3246" s="10" t="s">
        <v>8308</v>
      </c>
      <c r="R3246" t="s">
        <v>8313</v>
      </c>
      <c r="S3246" s="14">
        <f>(((J3246/60)/60)/24)+DATE(1970,1,1)</f>
        <v>42207.58699074074</v>
      </c>
      <c r="T3246" s="14">
        <f>(((I3246/60)/60)/24)+DATE(1970,1,1)</f>
        <v>42237.58699074074</v>
      </c>
      <c r="U3246">
        <f xml:space="preserve"> YEAR(S3246)</f>
        <v>2015</v>
      </c>
    </row>
    <row r="3247" spans="1:21" ht="48" x14ac:dyDescent="0.2">
      <c r="A3247">
        <v>352</v>
      </c>
      <c r="B3247" s="3" t="s">
        <v>353</v>
      </c>
      <c r="C3247" s="3" t="s">
        <v>4462</v>
      </c>
      <c r="D3247" s="6">
        <v>10000</v>
      </c>
      <c r="E3247" s="6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>
        <f>ROUND(E3247/D3247*100,0)</f>
        <v>117</v>
      </c>
      <c r="P3247" s="8">
        <f>IFERROR(ROUND(E3247/L3247,2),"No donations")</f>
        <v>40.76</v>
      </c>
      <c r="Q3247" s="10" t="s">
        <v>8308</v>
      </c>
      <c r="R3247" t="s">
        <v>8313</v>
      </c>
      <c r="S3247" s="14">
        <f>(((J3247/60)/60)/24)+DATE(1970,1,1)</f>
        <v>41890.167453703703</v>
      </c>
      <c r="T3247" s="14">
        <f>(((I3247/60)/60)/24)+DATE(1970,1,1)</f>
        <v>41920.167453703703</v>
      </c>
      <c r="U3247">
        <f xml:space="preserve"> YEAR(S3247)</f>
        <v>2014</v>
      </c>
    </row>
    <row r="3248" spans="1:21" ht="48" x14ac:dyDescent="0.2">
      <c r="A3248">
        <v>367</v>
      </c>
      <c r="B3248" s="3" t="s">
        <v>368</v>
      </c>
      <c r="C3248" s="3" t="s">
        <v>4477</v>
      </c>
      <c r="D3248" s="6">
        <v>10000</v>
      </c>
      <c r="E3248" s="6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>
        <f>ROUND(E3248/D3248*100,0)</f>
        <v>103</v>
      </c>
      <c r="P3248" s="8">
        <f>IFERROR(ROUND(E3248/L3248,2),"No donations")</f>
        <v>86.85</v>
      </c>
      <c r="Q3248" s="10" t="s">
        <v>8308</v>
      </c>
      <c r="R3248" t="s">
        <v>8313</v>
      </c>
      <c r="S3248" s="14">
        <f>(((J3248/60)/60)/24)+DATE(1970,1,1)</f>
        <v>41355.577291666668</v>
      </c>
      <c r="T3248" s="14">
        <f>(((I3248/60)/60)/24)+DATE(1970,1,1)</f>
        <v>41395.207638888889</v>
      </c>
      <c r="U3248">
        <f xml:space="preserve"> YEAR(S3248)</f>
        <v>2013</v>
      </c>
    </row>
    <row r="3249" spans="1:21" ht="48" x14ac:dyDescent="0.2">
      <c r="A3249">
        <v>395</v>
      </c>
      <c r="B3249" s="3" t="s">
        <v>396</v>
      </c>
      <c r="C3249" s="3" t="s">
        <v>4505</v>
      </c>
      <c r="D3249" s="6">
        <v>10000</v>
      </c>
      <c r="E3249" s="6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>
        <f>ROUND(E3249/D3249*100,0)</f>
        <v>108</v>
      </c>
      <c r="P3249" s="8">
        <f>IFERROR(ROUND(E3249/L3249,2),"No donations")</f>
        <v>58.72</v>
      </c>
      <c r="Q3249" s="10" t="s">
        <v>8308</v>
      </c>
      <c r="R3249" t="s">
        <v>8313</v>
      </c>
      <c r="S3249" s="14">
        <f>(((J3249/60)/60)/24)+DATE(1970,1,1)</f>
        <v>40990.909259259257</v>
      </c>
      <c r="T3249" s="14">
        <f>(((I3249/60)/60)/24)+DATE(1970,1,1)</f>
        <v>41026.897222222222</v>
      </c>
      <c r="U3249">
        <f xml:space="preserve"> YEAR(S3249)</f>
        <v>2012</v>
      </c>
    </row>
    <row r="3250" spans="1:21" ht="48" x14ac:dyDescent="0.2">
      <c r="A3250">
        <v>400</v>
      </c>
      <c r="B3250" s="3" t="s">
        <v>401</v>
      </c>
      <c r="C3250" s="3" t="s">
        <v>4510</v>
      </c>
      <c r="D3250" s="6">
        <v>10000</v>
      </c>
      <c r="E3250" s="6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>
        <f>ROUND(E3250/D3250*100,0)</f>
        <v>112</v>
      </c>
      <c r="P3250" s="8">
        <f>IFERROR(ROUND(E3250/L3250,2),"No donations")</f>
        <v>181.13</v>
      </c>
      <c r="Q3250" s="10" t="s">
        <v>8308</v>
      </c>
      <c r="R3250" t="s">
        <v>8313</v>
      </c>
      <c r="S3250" s="14">
        <f>(((J3250/60)/60)/24)+DATE(1970,1,1)</f>
        <v>41745.635960648149</v>
      </c>
      <c r="T3250" s="14">
        <f>(((I3250/60)/60)/24)+DATE(1970,1,1)</f>
        <v>41776.145833333336</v>
      </c>
      <c r="U3250">
        <f xml:space="preserve"> YEAR(S3250)</f>
        <v>2014</v>
      </c>
    </row>
    <row r="3251" spans="1:21" ht="48" x14ac:dyDescent="0.2">
      <c r="A3251">
        <v>527</v>
      </c>
      <c r="B3251" s="3" t="s">
        <v>528</v>
      </c>
      <c r="C3251" s="3" t="s">
        <v>4637</v>
      </c>
      <c r="D3251" s="6">
        <v>10000</v>
      </c>
      <c r="E3251" s="6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>
        <f>ROUND(E3251/D3251*100,0)</f>
        <v>101</v>
      </c>
      <c r="P3251" s="8">
        <f>IFERROR(ROUND(E3251/L3251,2),"No donations")</f>
        <v>63.83</v>
      </c>
      <c r="Q3251" s="10" t="s">
        <v>8315</v>
      </c>
      <c r="R3251" t="s">
        <v>8316</v>
      </c>
      <c r="S3251" s="14">
        <f>(((J3251/60)/60)/24)+DATE(1970,1,1)</f>
        <v>42753.205625000002</v>
      </c>
      <c r="T3251" s="14">
        <f>(((I3251/60)/60)/24)+DATE(1970,1,1)</f>
        <v>42783.670138888891</v>
      </c>
      <c r="U3251">
        <f xml:space="preserve"> YEAR(S3251)</f>
        <v>2017</v>
      </c>
    </row>
    <row r="3252" spans="1:21" ht="48" x14ac:dyDescent="0.2">
      <c r="A3252">
        <v>532</v>
      </c>
      <c r="B3252" s="3" t="s">
        <v>533</v>
      </c>
      <c r="C3252" s="3" t="s">
        <v>4642</v>
      </c>
      <c r="D3252" s="6">
        <v>10000</v>
      </c>
      <c r="E3252" s="6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>
        <f>ROUND(E3252/D3252*100,0)</f>
        <v>123</v>
      </c>
      <c r="P3252" s="8">
        <f>IFERROR(ROUND(E3252/L3252,2),"No donations")</f>
        <v>71.239999999999995</v>
      </c>
      <c r="Q3252" s="10" t="s">
        <v>8315</v>
      </c>
      <c r="R3252" t="s">
        <v>8316</v>
      </c>
      <c r="S3252" s="14">
        <f>(((J3252/60)/60)/24)+DATE(1970,1,1)</f>
        <v>42473.007037037038</v>
      </c>
      <c r="T3252" s="14">
        <f>(((I3252/60)/60)/24)+DATE(1970,1,1)</f>
        <v>42503.007037037038</v>
      </c>
      <c r="U3252">
        <f xml:space="preserve"> YEAR(S3252)</f>
        <v>2016</v>
      </c>
    </row>
    <row r="3253" spans="1:21" ht="48" x14ac:dyDescent="0.2">
      <c r="A3253">
        <v>749</v>
      </c>
      <c r="B3253" s="3" t="s">
        <v>750</v>
      </c>
      <c r="C3253" s="3" t="s">
        <v>4859</v>
      </c>
      <c r="D3253" s="6">
        <v>10000</v>
      </c>
      <c r="E3253" s="6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>
        <f>ROUND(E3253/D3253*100,0)</f>
        <v>106</v>
      </c>
      <c r="P3253" s="8">
        <f>IFERROR(ROUND(E3253/L3253,2),"No donations")</f>
        <v>95.96</v>
      </c>
      <c r="Q3253" s="10" t="s">
        <v>8320</v>
      </c>
      <c r="R3253" t="s">
        <v>8321</v>
      </c>
      <c r="S3253" s="14">
        <f>(((J3253/60)/60)/24)+DATE(1970,1,1)</f>
        <v>42733.94131944445</v>
      </c>
      <c r="T3253" s="14">
        <f>(((I3253/60)/60)/24)+DATE(1970,1,1)</f>
        <v>42763.94131944445</v>
      </c>
      <c r="U3253">
        <f xml:space="preserve"> YEAR(S3253)</f>
        <v>2016</v>
      </c>
    </row>
    <row r="3254" spans="1:21" ht="48" x14ac:dyDescent="0.2">
      <c r="A3254">
        <v>753</v>
      </c>
      <c r="B3254" s="3" t="s">
        <v>754</v>
      </c>
      <c r="C3254" s="3" t="s">
        <v>4863</v>
      </c>
      <c r="D3254" s="6">
        <v>10000</v>
      </c>
      <c r="E3254" s="6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>
        <f>ROUND(E3254/D3254*100,0)</f>
        <v>128</v>
      </c>
      <c r="P3254" s="8">
        <f>IFERROR(ROUND(E3254/L3254,2),"No donations")</f>
        <v>492.31</v>
      </c>
      <c r="Q3254" s="10" t="s">
        <v>8320</v>
      </c>
      <c r="R3254" t="s">
        <v>8321</v>
      </c>
      <c r="S3254" s="14">
        <f>(((J3254/60)/60)/24)+DATE(1970,1,1)</f>
        <v>42019.590173611112</v>
      </c>
      <c r="T3254" s="14">
        <f>(((I3254/60)/60)/24)+DATE(1970,1,1)</f>
        <v>42049.590173611112</v>
      </c>
      <c r="U3254">
        <f xml:space="preserve"> YEAR(S3254)</f>
        <v>2015</v>
      </c>
    </row>
    <row r="3255" spans="1:21" ht="48" x14ac:dyDescent="0.2">
      <c r="A3255">
        <v>790</v>
      </c>
      <c r="B3255" s="3" t="s">
        <v>791</v>
      </c>
      <c r="C3255" s="3" t="s">
        <v>4900</v>
      </c>
      <c r="D3255" s="6">
        <v>10000</v>
      </c>
      <c r="E3255" s="6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>
        <f>ROUND(E3255/D3255*100,0)</f>
        <v>144</v>
      </c>
      <c r="P3255" s="8">
        <f>IFERROR(ROUND(E3255/L3255,2),"No donations")</f>
        <v>92.55</v>
      </c>
      <c r="Q3255" s="10" t="s">
        <v>8323</v>
      </c>
      <c r="R3255" t="s">
        <v>8324</v>
      </c>
      <c r="S3255" s="14">
        <f>(((J3255/60)/60)/24)+DATE(1970,1,1)</f>
        <v>41276.047905092593</v>
      </c>
      <c r="T3255" s="14">
        <f>(((I3255/60)/60)/24)+DATE(1970,1,1)</f>
        <v>41306.047905092593</v>
      </c>
      <c r="U3255">
        <f xml:space="preserve"> YEAR(S3255)</f>
        <v>2013</v>
      </c>
    </row>
    <row r="3256" spans="1:21" ht="64" x14ac:dyDescent="0.2">
      <c r="A3256">
        <v>796</v>
      </c>
      <c r="B3256" s="3" t="s">
        <v>797</v>
      </c>
      <c r="C3256" s="3" t="s">
        <v>4906</v>
      </c>
      <c r="D3256" s="6">
        <v>10000</v>
      </c>
      <c r="E3256" s="6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>
        <f>ROUND(E3256/D3256*100,0)</f>
        <v>101</v>
      </c>
      <c r="P3256" s="8">
        <f>IFERROR(ROUND(E3256/L3256,2),"No donations")</f>
        <v>112.61</v>
      </c>
      <c r="Q3256" s="10" t="s">
        <v>8323</v>
      </c>
      <c r="R3256" t="s">
        <v>8324</v>
      </c>
      <c r="S3256" s="14">
        <f>(((J3256/60)/60)/24)+DATE(1970,1,1)</f>
        <v>41502.882928240739</v>
      </c>
      <c r="T3256" s="14">
        <f>(((I3256/60)/60)/24)+DATE(1970,1,1)</f>
        <v>41532.881944444445</v>
      </c>
      <c r="U3256">
        <f xml:space="preserve"> YEAR(S3256)</f>
        <v>2013</v>
      </c>
    </row>
    <row r="3257" spans="1:21" ht="32" x14ac:dyDescent="0.2">
      <c r="A3257">
        <v>840</v>
      </c>
      <c r="B3257" s="3" t="s">
        <v>841</v>
      </c>
      <c r="C3257" s="3" t="s">
        <v>4950</v>
      </c>
      <c r="D3257" s="6">
        <v>10000</v>
      </c>
      <c r="E3257" s="6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>
        <f>ROUND(E3257/D3257*100,0)</f>
        <v>120</v>
      </c>
      <c r="P3257" s="8">
        <f>IFERROR(ROUND(E3257/L3257,2),"No donations")</f>
        <v>63.38</v>
      </c>
      <c r="Q3257" s="10" t="s">
        <v>8323</v>
      </c>
      <c r="R3257" t="s">
        <v>8325</v>
      </c>
      <c r="S3257" s="14">
        <f>(((J3257/60)/60)/24)+DATE(1970,1,1)</f>
        <v>42607.226701388892</v>
      </c>
      <c r="T3257" s="14">
        <f>(((I3257/60)/60)/24)+DATE(1970,1,1)</f>
        <v>42637.226701388892</v>
      </c>
      <c r="U3257">
        <f xml:space="preserve"> YEAR(S3257)</f>
        <v>2016</v>
      </c>
    </row>
    <row r="3258" spans="1:21" ht="48" x14ac:dyDescent="0.2">
      <c r="A3258">
        <v>1028</v>
      </c>
      <c r="B3258" s="3" t="s">
        <v>1029</v>
      </c>
      <c r="C3258" s="3" t="s">
        <v>5138</v>
      </c>
      <c r="D3258" s="6">
        <v>10000</v>
      </c>
      <c r="E3258" s="6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>
        <f>ROUND(E3258/D3258*100,0)</f>
        <v>117</v>
      </c>
      <c r="P3258" s="8">
        <f>IFERROR(ROUND(E3258/L3258,2),"No donations")</f>
        <v>45.99</v>
      </c>
      <c r="Q3258" s="10" t="s">
        <v>8323</v>
      </c>
      <c r="R3258" t="s">
        <v>8328</v>
      </c>
      <c r="S3258" s="14">
        <f>(((J3258/60)/60)/24)+DATE(1970,1,1)</f>
        <v>42755.627372685187</v>
      </c>
      <c r="T3258" s="14">
        <f>(((I3258/60)/60)/24)+DATE(1970,1,1)</f>
        <v>42800.833333333328</v>
      </c>
      <c r="U3258">
        <f xml:space="preserve"> YEAR(S3258)</f>
        <v>2017</v>
      </c>
    </row>
    <row r="3259" spans="1:21" ht="32" x14ac:dyDescent="0.2">
      <c r="A3259">
        <v>1029</v>
      </c>
      <c r="B3259" s="3" t="s">
        <v>1030</v>
      </c>
      <c r="C3259" s="3" t="s">
        <v>5139</v>
      </c>
      <c r="D3259" s="6">
        <v>10000</v>
      </c>
      <c r="E3259" s="6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>
        <f>ROUND(E3259/D3259*100,0)</f>
        <v>112</v>
      </c>
      <c r="P3259" s="8">
        <f>IFERROR(ROUND(E3259/L3259,2),"No donations")</f>
        <v>79.260000000000005</v>
      </c>
      <c r="Q3259" s="10" t="s">
        <v>8323</v>
      </c>
      <c r="R3259" t="s">
        <v>8328</v>
      </c>
      <c r="S3259" s="14">
        <f>(((J3259/60)/60)/24)+DATE(1970,1,1)</f>
        <v>42044.711886574078</v>
      </c>
      <c r="T3259" s="14">
        <f>(((I3259/60)/60)/24)+DATE(1970,1,1)</f>
        <v>42098.915972222225</v>
      </c>
      <c r="U3259">
        <f xml:space="preserve"> YEAR(S3259)</f>
        <v>2015</v>
      </c>
    </row>
    <row r="3260" spans="1:21" ht="48" x14ac:dyDescent="0.2">
      <c r="A3260">
        <v>1031</v>
      </c>
      <c r="B3260" s="3" t="s">
        <v>1032</v>
      </c>
      <c r="C3260" s="3" t="s">
        <v>5141</v>
      </c>
      <c r="D3260" s="6">
        <v>10000</v>
      </c>
      <c r="E3260" s="6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>
        <f>ROUND(E3260/D3260*100,0)</f>
        <v>107</v>
      </c>
      <c r="P3260" s="8">
        <f>IFERROR(ROUND(E3260/L3260,2),"No donations")</f>
        <v>108.48</v>
      </c>
      <c r="Q3260" s="10" t="s">
        <v>8323</v>
      </c>
      <c r="R3260" t="s">
        <v>8328</v>
      </c>
      <c r="S3260" s="14">
        <f>(((J3260/60)/60)/24)+DATE(1970,1,1)</f>
        <v>42324.764004629629</v>
      </c>
      <c r="T3260" s="14">
        <f>(((I3260/60)/60)/24)+DATE(1970,1,1)</f>
        <v>42354.764004629629</v>
      </c>
      <c r="U3260">
        <f xml:space="preserve"> YEAR(S3260)</f>
        <v>2015</v>
      </c>
    </row>
    <row r="3261" spans="1:21" ht="64" x14ac:dyDescent="0.2">
      <c r="A3261">
        <v>1195</v>
      </c>
      <c r="B3261" s="3" t="s">
        <v>1196</v>
      </c>
      <c r="C3261" s="3" t="s">
        <v>5305</v>
      </c>
      <c r="D3261" s="6">
        <v>10000</v>
      </c>
      <c r="E3261" s="6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>
        <f>ROUND(E3261/D3261*100,0)</f>
        <v>135</v>
      </c>
      <c r="P3261" s="8">
        <f>IFERROR(ROUND(E3261/L3261,2),"No donations")</f>
        <v>79.41</v>
      </c>
      <c r="Q3261" s="10" t="s">
        <v>8336</v>
      </c>
      <c r="R3261" t="s">
        <v>8337</v>
      </c>
      <c r="S3261" s="14">
        <f>(((J3261/60)/60)/24)+DATE(1970,1,1)</f>
        <v>42298.34783564815</v>
      </c>
      <c r="T3261" s="14">
        <f>(((I3261/60)/60)/24)+DATE(1970,1,1)</f>
        <v>42358.375</v>
      </c>
      <c r="U3261">
        <f xml:space="preserve"> YEAR(S3261)</f>
        <v>2015</v>
      </c>
    </row>
    <row r="3262" spans="1:21" ht="48" x14ac:dyDescent="0.2">
      <c r="A3262">
        <v>1208</v>
      </c>
      <c r="B3262" s="3" t="s">
        <v>1209</v>
      </c>
      <c r="C3262" s="3" t="s">
        <v>5318</v>
      </c>
      <c r="D3262" s="6">
        <v>10000</v>
      </c>
      <c r="E3262" s="6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>
        <f>ROUND(E3262/D3262*100,0)</f>
        <v>155</v>
      </c>
      <c r="P3262" s="8">
        <f>IFERROR(ROUND(E3262/L3262,2),"No donations")</f>
        <v>207.07</v>
      </c>
      <c r="Q3262" s="10" t="s">
        <v>8336</v>
      </c>
      <c r="R3262" t="s">
        <v>8337</v>
      </c>
      <c r="S3262" s="14">
        <f>(((J3262/60)/60)/24)+DATE(1970,1,1)</f>
        <v>42423.709074074075</v>
      </c>
      <c r="T3262" s="14">
        <f>(((I3262/60)/60)/24)+DATE(1970,1,1)</f>
        <v>42453.667407407411</v>
      </c>
      <c r="U3262">
        <f xml:space="preserve"> YEAR(S3262)</f>
        <v>2016</v>
      </c>
    </row>
    <row r="3263" spans="1:21" ht="32" x14ac:dyDescent="0.2">
      <c r="A3263">
        <v>1270</v>
      </c>
      <c r="B3263" s="3" t="s">
        <v>1271</v>
      </c>
      <c r="C3263" s="3" t="s">
        <v>5380</v>
      </c>
      <c r="D3263" s="6">
        <v>10000</v>
      </c>
      <c r="E3263" s="6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>
        <f>ROUND(E3263/D3263*100,0)</f>
        <v>115</v>
      </c>
      <c r="P3263" s="8">
        <f>IFERROR(ROUND(E3263/L3263,2),"No donations")</f>
        <v>67.88</v>
      </c>
      <c r="Q3263" s="10" t="s">
        <v>8323</v>
      </c>
      <c r="R3263" t="s">
        <v>8324</v>
      </c>
      <c r="S3263" s="14">
        <f>(((J3263/60)/60)/24)+DATE(1970,1,1)</f>
        <v>40933.856967592597</v>
      </c>
      <c r="T3263" s="14">
        <f>(((I3263/60)/60)/24)+DATE(1970,1,1)</f>
        <v>40993.815300925926</v>
      </c>
      <c r="U3263">
        <f xml:space="preserve"> YEAR(S3263)</f>
        <v>2012</v>
      </c>
    </row>
    <row r="3264" spans="1:21" ht="48" x14ac:dyDescent="0.2">
      <c r="A3264">
        <v>1352</v>
      </c>
      <c r="B3264" s="3" t="s">
        <v>1353</v>
      </c>
      <c r="C3264" s="3" t="s">
        <v>5462</v>
      </c>
      <c r="D3264" s="6">
        <v>10000</v>
      </c>
      <c r="E3264" s="6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>
        <f>ROUND(E3264/D3264*100,0)</f>
        <v>136</v>
      </c>
      <c r="P3264" s="8">
        <f>IFERROR(ROUND(E3264/L3264,2),"No donations")</f>
        <v>59.97</v>
      </c>
      <c r="Q3264" s="10" t="s">
        <v>8320</v>
      </c>
      <c r="R3264" t="s">
        <v>8321</v>
      </c>
      <c r="S3264" s="14">
        <f>(((J3264/60)/60)/24)+DATE(1970,1,1)</f>
        <v>42200.578310185185</v>
      </c>
      <c r="T3264" s="14">
        <f>(((I3264/60)/60)/24)+DATE(1970,1,1)</f>
        <v>42252.165972222225</v>
      </c>
      <c r="U3264">
        <f xml:space="preserve"> YEAR(S3264)</f>
        <v>2015</v>
      </c>
    </row>
    <row r="3265" spans="1:21" ht="32" x14ac:dyDescent="0.2">
      <c r="A3265">
        <v>1373</v>
      </c>
      <c r="B3265" s="3" t="s">
        <v>1374</v>
      </c>
      <c r="C3265" s="3" t="s">
        <v>5483</v>
      </c>
      <c r="D3265" s="6">
        <v>10000</v>
      </c>
      <c r="E3265" s="6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>
        <f>ROUND(E3265/D3265*100,0)</f>
        <v>105</v>
      </c>
      <c r="P3265" s="8">
        <f>IFERROR(ROUND(E3265/L3265,2),"No donations")</f>
        <v>201.94</v>
      </c>
      <c r="Q3265" s="10" t="s">
        <v>8323</v>
      </c>
      <c r="R3265" t="s">
        <v>8324</v>
      </c>
      <c r="S3265" s="14">
        <f>(((J3265/60)/60)/24)+DATE(1970,1,1)</f>
        <v>42704.95177083333</v>
      </c>
      <c r="T3265" s="14">
        <f>(((I3265/60)/60)/24)+DATE(1970,1,1)</f>
        <v>42734.95177083333</v>
      </c>
      <c r="U3265">
        <f xml:space="preserve"> YEAR(S3265)</f>
        <v>2016</v>
      </c>
    </row>
    <row r="3266" spans="1:21" ht="32" x14ac:dyDescent="0.2">
      <c r="A3266">
        <v>1379</v>
      </c>
      <c r="B3266" s="3" t="s">
        <v>1380</v>
      </c>
      <c r="C3266" s="3" t="s">
        <v>5489</v>
      </c>
      <c r="D3266" s="6">
        <v>10000</v>
      </c>
      <c r="E3266" s="6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>
        <f>ROUND(E3266/D3266*100,0)</f>
        <v>112</v>
      </c>
      <c r="P3266" s="8">
        <f>IFERROR(ROUND(E3266/L3266,2),"No donations")</f>
        <v>73.91</v>
      </c>
      <c r="Q3266" s="10" t="s">
        <v>8323</v>
      </c>
      <c r="R3266" t="s">
        <v>8324</v>
      </c>
      <c r="S3266" s="14">
        <f>(((J3266/60)/60)/24)+DATE(1970,1,1)</f>
        <v>42130.491620370376</v>
      </c>
      <c r="T3266" s="14">
        <f>(((I3266/60)/60)/24)+DATE(1970,1,1)</f>
        <v>42160.491620370376</v>
      </c>
      <c r="U3266">
        <f xml:space="preserve"> YEAR(S3266)</f>
        <v>2015</v>
      </c>
    </row>
    <row r="3267" spans="1:21" ht="16" x14ac:dyDescent="0.2">
      <c r="A3267">
        <v>1393</v>
      </c>
      <c r="B3267" s="3" t="s">
        <v>1394</v>
      </c>
      <c r="C3267" s="3" t="s">
        <v>5503</v>
      </c>
      <c r="D3267" s="6">
        <v>10000</v>
      </c>
      <c r="E3267" s="6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>
        <f>ROUND(E3267/D3267*100,0)</f>
        <v>102</v>
      </c>
      <c r="P3267" s="8">
        <f>IFERROR(ROUND(E3267/L3267,2),"No donations")</f>
        <v>196.83</v>
      </c>
      <c r="Q3267" s="10" t="s">
        <v>8323</v>
      </c>
      <c r="R3267" t="s">
        <v>8324</v>
      </c>
      <c r="S3267" s="14">
        <f>(((J3267/60)/60)/24)+DATE(1970,1,1)</f>
        <v>42553.681979166664</v>
      </c>
      <c r="T3267" s="14">
        <f>(((I3267/60)/60)/24)+DATE(1970,1,1)</f>
        <v>42583.681979166664</v>
      </c>
      <c r="U3267">
        <f xml:space="preserve"> YEAR(S3267)</f>
        <v>2016</v>
      </c>
    </row>
    <row r="3268" spans="1:21" ht="48" x14ac:dyDescent="0.2">
      <c r="A3268">
        <v>1397</v>
      </c>
      <c r="B3268" s="3" t="s">
        <v>1398</v>
      </c>
      <c r="C3268" s="3" t="s">
        <v>5507</v>
      </c>
      <c r="D3268" s="6">
        <v>10000</v>
      </c>
      <c r="E3268" s="6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>
        <f>ROUND(E3268/D3268*100,0)</f>
        <v>114</v>
      </c>
      <c r="P3268" s="8">
        <f>IFERROR(ROUND(E3268/L3268,2),"No donations")</f>
        <v>72.06</v>
      </c>
      <c r="Q3268" s="10" t="s">
        <v>8323</v>
      </c>
      <c r="R3268" t="s">
        <v>8324</v>
      </c>
      <c r="S3268" s="14">
        <f>(((J3268/60)/60)/24)+DATE(1970,1,1)</f>
        <v>42640.917939814812</v>
      </c>
      <c r="T3268" s="14">
        <f>(((I3268/60)/60)/24)+DATE(1970,1,1)</f>
        <v>42670.888194444444</v>
      </c>
      <c r="U3268">
        <f xml:space="preserve"> YEAR(S3268)</f>
        <v>2016</v>
      </c>
    </row>
    <row r="3269" spans="1:21" ht="48" x14ac:dyDescent="0.2">
      <c r="A3269">
        <v>1607</v>
      </c>
      <c r="B3269" s="3" t="s">
        <v>1608</v>
      </c>
      <c r="C3269" s="3" t="s">
        <v>5717</v>
      </c>
      <c r="D3269" s="6">
        <v>10000</v>
      </c>
      <c r="E3269" s="6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>
        <f>ROUND(E3269/D3269*100,0)</f>
        <v>145</v>
      </c>
      <c r="P3269" s="8">
        <f>IFERROR(ROUND(E3269/L3269,2),"No donations")</f>
        <v>70.790000000000006</v>
      </c>
      <c r="Q3269" s="10" t="s">
        <v>8323</v>
      </c>
      <c r="R3269" t="s">
        <v>8324</v>
      </c>
      <c r="S3269" s="14">
        <f>(((J3269/60)/60)/24)+DATE(1970,1,1)</f>
        <v>41053.80846064815</v>
      </c>
      <c r="T3269" s="14">
        <f>(((I3269/60)/60)/24)+DATE(1970,1,1)</f>
        <v>41074.80846064815</v>
      </c>
      <c r="U3269">
        <f xml:space="preserve"> YEAR(S3269)</f>
        <v>2012</v>
      </c>
    </row>
    <row r="3270" spans="1:21" ht="48" x14ac:dyDescent="0.2">
      <c r="A3270">
        <v>1616</v>
      </c>
      <c r="B3270" s="3" t="s">
        <v>1617</v>
      </c>
      <c r="C3270" s="3" t="s">
        <v>5726</v>
      </c>
      <c r="D3270" s="6">
        <v>10000</v>
      </c>
      <c r="E3270" s="6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>
        <f>ROUND(E3270/D3270*100,0)</f>
        <v>104</v>
      </c>
      <c r="P3270" s="8">
        <f>IFERROR(ROUND(E3270/L3270,2),"No donations")</f>
        <v>66.37</v>
      </c>
      <c r="Q3270" s="10" t="s">
        <v>8323</v>
      </c>
      <c r="R3270" t="s">
        <v>8324</v>
      </c>
      <c r="S3270" s="14">
        <f>(((J3270/60)/60)/24)+DATE(1970,1,1)</f>
        <v>41194.715520833335</v>
      </c>
      <c r="T3270" s="14">
        <f>(((I3270/60)/60)/24)+DATE(1970,1,1)</f>
        <v>41235.916666666664</v>
      </c>
      <c r="U3270">
        <f xml:space="preserve"> YEAR(S3270)</f>
        <v>2012</v>
      </c>
    </row>
    <row r="3271" spans="1:21" ht="48" x14ac:dyDescent="0.2">
      <c r="A3271">
        <v>1631</v>
      </c>
      <c r="B3271" s="3" t="s">
        <v>1632</v>
      </c>
      <c r="C3271" s="3" t="s">
        <v>5741</v>
      </c>
      <c r="D3271" s="6">
        <v>10000</v>
      </c>
      <c r="E3271" s="6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>
        <f>ROUND(E3271/D3271*100,0)</f>
        <v>156</v>
      </c>
      <c r="P3271" s="8">
        <f>IFERROR(ROUND(E3271/L3271,2),"No donations")</f>
        <v>117.23</v>
      </c>
      <c r="Q3271" s="10" t="s">
        <v>8323</v>
      </c>
      <c r="R3271" t="s">
        <v>8324</v>
      </c>
      <c r="S3271" s="14">
        <f>(((J3271/60)/60)/24)+DATE(1970,1,1)</f>
        <v>41164.859502314815</v>
      </c>
      <c r="T3271" s="14">
        <f>(((I3271/60)/60)/24)+DATE(1970,1,1)</f>
        <v>41194.859502314815</v>
      </c>
      <c r="U3271">
        <f xml:space="preserve"> YEAR(S3271)</f>
        <v>2012</v>
      </c>
    </row>
    <row r="3272" spans="1:21" ht="48" x14ac:dyDescent="0.2">
      <c r="A3272">
        <v>1633</v>
      </c>
      <c r="B3272" s="3" t="s">
        <v>1634</v>
      </c>
      <c r="C3272" s="3" t="s">
        <v>5743</v>
      </c>
      <c r="D3272" s="6">
        <v>10000</v>
      </c>
      <c r="E3272" s="6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>
        <f>ROUND(E3272/D3272*100,0)</f>
        <v>100</v>
      </c>
      <c r="P3272" s="8">
        <f>IFERROR(ROUND(E3272/L3272,2),"No donations")</f>
        <v>172.41</v>
      </c>
      <c r="Q3272" s="10" t="s">
        <v>8323</v>
      </c>
      <c r="R3272" t="s">
        <v>8324</v>
      </c>
      <c r="S3272" s="14">
        <f>(((J3272/60)/60)/24)+DATE(1970,1,1)</f>
        <v>40896.883750000001</v>
      </c>
      <c r="T3272" s="14">
        <f>(((I3272/60)/60)/24)+DATE(1970,1,1)</f>
        <v>40924.208333333336</v>
      </c>
      <c r="U3272">
        <f xml:space="preserve"> YEAR(S3272)</f>
        <v>2011</v>
      </c>
    </row>
    <row r="3273" spans="1:21" ht="48" x14ac:dyDescent="0.2">
      <c r="A3273">
        <v>1644</v>
      </c>
      <c r="B3273" s="3" t="s">
        <v>1645</v>
      </c>
      <c r="C3273" s="3" t="s">
        <v>5754</v>
      </c>
      <c r="D3273" s="6">
        <v>10000</v>
      </c>
      <c r="E3273" s="6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>
        <f>ROUND(E3273/D3273*100,0)</f>
        <v>110</v>
      </c>
      <c r="P3273" s="8">
        <f>IFERROR(ROUND(E3273/L3273,2),"No donations")</f>
        <v>85.55</v>
      </c>
      <c r="Q3273" s="10" t="s">
        <v>8323</v>
      </c>
      <c r="R3273" t="s">
        <v>8344</v>
      </c>
      <c r="S3273" s="14">
        <f>(((J3273/60)/60)/24)+DATE(1970,1,1)</f>
        <v>41175.05972222222</v>
      </c>
      <c r="T3273" s="14">
        <f>(((I3273/60)/60)/24)+DATE(1970,1,1)</f>
        <v>41235.101388888892</v>
      </c>
      <c r="U3273">
        <f xml:space="preserve"> YEAR(S3273)</f>
        <v>2012</v>
      </c>
    </row>
    <row r="3274" spans="1:21" ht="32" x14ac:dyDescent="0.2">
      <c r="A3274">
        <v>1751</v>
      </c>
      <c r="B3274" s="3" t="s">
        <v>1752</v>
      </c>
      <c r="C3274" s="3" t="s">
        <v>5861</v>
      </c>
      <c r="D3274" s="6">
        <v>10000</v>
      </c>
      <c r="E3274" s="6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>
        <f>ROUND(E3274/D3274*100,0)</f>
        <v>103</v>
      </c>
      <c r="P3274" s="8">
        <f>IFERROR(ROUND(E3274/L3274,2),"No donations")</f>
        <v>168.69</v>
      </c>
      <c r="Q3274" s="10" t="s">
        <v>8336</v>
      </c>
      <c r="R3274" t="s">
        <v>8337</v>
      </c>
      <c r="S3274" s="14">
        <f>(((J3274/60)/60)/24)+DATE(1970,1,1)</f>
        <v>42052.7815162037</v>
      </c>
      <c r="T3274" s="14">
        <f>(((I3274/60)/60)/24)+DATE(1970,1,1)</f>
        <v>42082.739849537036</v>
      </c>
      <c r="U3274">
        <f xml:space="preserve"> YEAR(S3274)</f>
        <v>2015</v>
      </c>
    </row>
    <row r="3275" spans="1:21" ht="32" x14ac:dyDescent="0.2">
      <c r="A3275">
        <v>1834</v>
      </c>
      <c r="B3275" s="3" t="s">
        <v>1835</v>
      </c>
      <c r="C3275" s="3" t="s">
        <v>5944</v>
      </c>
      <c r="D3275" s="6">
        <v>10000</v>
      </c>
      <c r="E3275" s="6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>
        <f>ROUND(E3275/D3275*100,0)</f>
        <v>118</v>
      </c>
      <c r="P3275" s="8">
        <f>IFERROR(ROUND(E3275/L3275,2),"No donations")</f>
        <v>131.16999999999999</v>
      </c>
      <c r="Q3275" s="10" t="s">
        <v>8323</v>
      </c>
      <c r="R3275" t="s">
        <v>8324</v>
      </c>
      <c r="S3275" s="14">
        <f>(((J3275/60)/60)/24)+DATE(1970,1,1)</f>
        <v>41988.964062500003</v>
      </c>
      <c r="T3275" s="14">
        <f>(((I3275/60)/60)/24)+DATE(1970,1,1)</f>
        <v>42028.964062500003</v>
      </c>
      <c r="U3275">
        <f xml:space="preserve"> YEAR(S3275)</f>
        <v>2014</v>
      </c>
    </row>
    <row r="3276" spans="1:21" ht="48" x14ac:dyDescent="0.2">
      <c r="A3276">
        <v>1843</v>
      </c>
      <c r="B3276" s="3" t="s">
        <v>1844</v>
      </c>
      <c r="C3276" s="3" t="s">
        <v>5953</v>
      </c>
      <c r="D3276" s="6">
        <v>10000</v>
      </c>
      <c r="E3276" s="6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>
        <f>ROUND(E3276/D3276*100,0)</f>
        <v>124</v>
      </c>
      <c r="P3276" s="8">
        <f>IFERROR(ROUND(E3276/L3276,2),"No donations")</f>
        <v>92.54</v>
      </c>
      <c r="Q3276" s="10" t="s">
        <v>8323</v>
      </c>
      <c r="R3276" t="s">
        <v>8324</v>
      </c>
      <c r="S3276" s="14">
        <f>(((J3276/60)/60)/24)+DATE(1970,1,1)</f>
        <v>40564.994837962964</v>
      </c>
      <c r="T3276" s="14">
        <f>(((I3276/60)/60)/24)+DATE(1970,1,1)</f>
        <v>40594.994837962964</v>
      </c>
      <c r="U3276">
        <f xml:space="preserve"> YEAR(S3276)</f>
        <v>2011</v>
      </c>
    </row>
    <row r="3277" spans="1:21" ht="64" x14ac:dyDescent="0.2">
      <c r="A3277">
        <v>1891</v>
      </c>
      <c r="B3277" s="3" t="s">
        <v>1892</v>
      </c>
      <c r="C3277" s="3" t="s">
        <v>6001</v>
      </c>
      <c r="D3277" s="6">
        <v>10000</v>
      </c>
      <c r="E3277" s="6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>
        <f>ROUND(E3277/D3277*100,0)</f>
        <v>106</v>
      </c>
      <c r="P3277" s="8">
        <f>IFERROR(ROUND(E3277/L3277,2),"No donations")</f>
        <v>87.96</v>
      </c>
      <c r="Q3277" s="10" t="s">
        <v>8323</v>
      </c>
      <c r="R3277" t="s">
        <v>8327</v>
      </c>
      <c r="S3277" s="14">
        <f>(((J3277/60)/60)/24)+DATE(1970,1,1)</f>
        <v>40335.798078703701</v>
      </c>
      <c r="T3277" s="14">
        <f>(((I3277/60)/60)/24)+DATE(1970,1,1)</f>
        <v>40381.25</v>
      </c>
      <c r="U3277">
        <f xml:space="preserve"> YEAR(S3277)</f>
        <v>2010</v>
      </c>
    </row>
    <row r="3278" spans="1:21" ht="48" x14ac:dyDescent="0.2">
      <c r="A3278">
        <v>1939</v>
      </c>
      <c r="B3278" s="3" t="s">
        <v>1940</v>
      </c>
      <c r="C3278" s="3" t="s">
        <v>6049</v>
      </c>
      <c r="D3278" s="6">
        <v>10000</v>
      </c>
      <c r="E3278" s="6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>
        <f>ROUND(E3278/D3278*100,0)</f>
        <v>111</v>
      </c>
      <c r="P3278" s="8">
        <f>IFERROR(ROUND(E3278/L3278,2),"No donations")</f>
        <v>115.31</v>
      </c>
      <c r="Q3278" s="10" t="s">
        <v>8323</v>
      </c>
      <c r="R3278" t="s">
        <v>8327</v>
      </c>
      <c r="S3278" s="14">
        <f>(((J3278/60)/60)/24)+DATE(1970,1,1)</f>
        <v>41313.985046296293</v>
      </c>
      <c r="T3278" s="14">
        <f>(((I3278/60)/60)/24)+DATE(1970,1,1)</f>
        <v>41343.943379629629</v>
      </c>
      <c r="U3278">
        <f xml:space="preserve"> YEAR(S3278)</f>
        <v>2013</v>
      </c>
    </row>
    <row r="3279" spans="1:21" ht="48" x14ac:dyDescent="0.2">
      <c r="A3279">
        <v>1943</v>
      </c>
      <c r="B3279" s="3" t="s">
        <v>1944</v>
      </c>
      <c r="C3279" s="3" t="s">
        <v>6053</v>
      </c>
      <c r="D3279" s="6">
        <v>10000</v>
      </c>
      <c r="E3279" s="6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>
        <f>ROUND(E3279/D3279*100,0)</f>
        <v>1705</v>
      </c>
      <c r="P3279" s="8">
        <f>IFERROR(ROUND(E3279/L3279,2),"No donations")</f>
        <v>68.819999999999993</v>
      </c>
      <c r="Q3279" s="10" t="s">
        <v>8317</v>
      </c>
      <c r="R3279" t="s">
        <v>8347</v>
      </c>
      <c r="S3279" s="14">
        <f>(((J3279/60)/60)/24)+DATE(1970,1,1)</f>
        <v>42548.269861111112</v>
      </c>
      <c r="T3279" s="14">
        <f>(((I3279/60)/60)/24)+DATE(1970,1,1)</f>
        <v>42593.269861111112</v>
      </c>
      <c r="U3279">
        <f xml:space="preserve"> YEAR(S3279)</f>
        <v>2016</v>
      </c>
    </row>
    <row r="3280" spans="1:21" ht="48" x14ac:dyDescent="0.2">
      <c r="A3280">
        <v>1959</v>
      </c>
      <c r="B3280" s="3" t="s">
        <v>1960</v>
      </c>
      <c r="C3280" s="3" t="s">
        <v>6069</v>
      </c>
      <c r="D3280" s="6">
        <v>10000</v>
      </c>
      <c r="E3280" s="6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>
        <f>ROUND(E3280/D3280*100,0)</f>
        <v>157</v>
      </c>
      <c r="P3280" s="8">
        <f>IFERROR(ROUND(E3280/L3280,2),"No donations")</f>
        <v>36.97</v>
      </c>
      <c r="Q3280" s="10" t="s">
        <v>8317</v>
      </c>
      <c r="R3280" t="s">
        <v>8347</v>
      </c>
      <c r="S3280" s="14">
        <f>(((J3280/60)/60)/24)+DATE(1970,1,1)</f>
        <v>41871.845601851855</v>
      </c>
      <c r="T3280" s="14">
        <f>(((I3280/60)/60)/24)+DATE(1970,1,1)</f>
        <v>41913</v>
      </c>
      <c r="U3280">
        <f xml:space="preserve"> YEAR(S3280)</f>
        <v>2014</v>
      </c>
    </row>
    <row r="3281" spans="1:21" ht="48" x14ac:dyDescent="0.2">
      <c r="A3281">
        <v>1961</v>
      </c>
      <c r="B3281" s="3" t="s">
        <v>1962</v>
      </c>
      <c r="C3281" s="3" t="s">
        <v>6071</v>
      </c>
      <c r="D3281" s="6">
        <v>10000</v>
      </c>
      <c r="E3281" s="6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>
        <f>ROUND(E3281/D3281*100,0)</f>
        <v>1105</v>
      </c>
      <c r="P3281" s="8">
        <f>IFERROR(ROUND(E3281/L3281,2),"No donations")</f>
        <v>67.69</v>
      </c>
      <c r="Q3281" s="10" t="s">
        <v>8317</v>
      </c>
      <c r="R3281" t="s">
        <v>8347</v>
      </c>
      <c r="S3281" s="14">
        <f>(((J3281/60)/60)/24)+DATE(1970,1,1)</f>
        <v>41148.194641203707</v>
      </c>
      <c r="T3281" s="14">
        <f>(((I3281/60)/60)/24)+DATE(1970,1,1)</f>
        <v>41188.165972222225</v>
      </c>
      <c r="U3281">
        <f xml:space="preserve"> YEAR(S3281)</f>
        <v>2012</v>
      </c>
    </row>
    <row r="3282" spans="1:21" ht="48" x14ac:dyDescent="0.2">
      <c r="A3282">
        <v>1962</v>
      </c>
      <c r="B3282" s="3" t="s">
        <v>1963</v>
      </c>
      <c r="C3282" s="3" t="s">
        <v>6072</v>
      </c>
      <c r="D3282" s="6">
        <v>10000</v>
      </c>
      <c r="E3282" s="6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>
        <f>ROUND(E3282/D3282*100,0)</f>
        <v>193</v>
      </c>
      <c r="P3282" s="8">
        <f>IFERROR(ROUND(E3282/L3282,2),"No donations")</f>
        <v>63.05</v>
      </c>
      <c r="Q3282" s="10" t="s">
        <v>8317</v>
      </c>
      <c r="R3282" t="s">
        <v>8347</v>
      </c>
      <c r="S3282" s="14">
        <f>(((J3282/60)/60)/24)+DATE(1970,1,1)</f>
        <v>41742.780509259261</v>
      </c>
      <c r="T3282" s="14">
        <f>(((I3282/60)/60)/24)+DATE(1970,1,1)</f>
        <v>41772.780509259261</v>
      </c>
      <c r="U3282">
        <f xml:space="preserve"> YEAR(S3282)</f>
        <v>2014</v>
      </c>
    </row>
    <row r="3283" spans="1:21" ht="48" x14ac:dyDescent="0.2">
      <c r="A3283">
        <v>2007</v>
      </c>
      <c r="B3283" s="3" t="s">
        <v>2008</v>
      </c>
      <c r="C3283" s="3" t="s">
        <v>6117</v>
      </c>
      <c r="D3283" s="6">
        <v>10000</v>
      </c>
      <c r="E3283" s="6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>
        <f>ROUND(E3283/D3283*100,0)</f>
        <v>116</v>
      </c>
      <c r="P3283" s="8">
        <f>IFERROR(ROUND(E3283/L3283,2),"No donations")</f>
        <v>84.46</v>
      </c>
      <c r="Q3283" s="10" t="s">
        <v>8317</v>
      </c>
      <c r="R3283" t="s">
        <v>8347</v>
      </c>
      <c r="S3283" s="14">
        <f>(((J3283/60)/60)/24)+DATE(1970,1,1)</f>
        <v>40347.837800925925</v>
      </c>
      <c r="T3283" s="14">
        <f>(((I3283/60)/60)/24)+DATE(1970,1,1)</f>
        <v>40414.166666666664</v>
      </c>
      <c r="U3283">
        <f xml:space="preserve"> YEAR(S3283)</f>
        <v>2010</v>
      </c>
    </row>
    <row r="3284" spans="1:21" ht="32" x14ac:dyDescent="0.2">
      <c r="A3284">
        <v>2016</v>
      </c>
      <c r="B3284" s="3" t="s">
        <v>2017</v>
      </c>
      <c r="C3284" s="3" t="s">
        <v>6126</v>
      </c>
      <c r="D3284" s="6">
        <v>10000</v>
      </c>
      <c r="E3284" s="6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>
        <f>ROUND(E3284/D3284*100,0)</f>
        <v>922</v>
      </c>
      <c r="P3284" s="8">
        <f>IFERROR(ROUND(E3284/L3284,2),"No donations")</f>
        <v>192.39</v>
      </c>
      <c r="Q3284" s="10" t="s">
        <v>8317</v>
      </c>
      <c r="R3284" t="s">
        <v>8347</v>
      </c>
      <c r="S3284" s="14">
        <f>(((J3284/60)/60)/24)+DATE(1970,1,1)</f>
        <v>41312.88077546296</v>
      </c>
      <c r="T3284" s="14">
        <f>(((I3284/60)/60)/24)+DATE(1970,1,1)</f>
        <v>41342.88077546296</v>
      </c>
      <c r="U3284">
        <f xml:space="preserve"> YEAR(S3284)</f>
        <v>2013</v>
      </c>
    </row>
    <row r="3285" spans="1:21" ht="48" x14ac:dyDescent="0.2">
      <c r="A3285">
        <v>2037</v>
      </c>
      <c r="B3285" s="3" t="s">
        <v>2038</v>
      </c>
      <c r="C3285" s="3" t="s">
        <v>6147</v>
      </c>
      <c r="D3285" s="6">
        <v>10000</v>
      </c>
      <c r="E3285" s="6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>
        <f>ROUND(E3285/D3285*100,0)</f>
        <v>300</v>
      </c>
      <c r="P3285" s="8">
        <f>IFERROR(ROUND(E3285/L3285,2),"No donations")</f>
        <v>70.040000000000006</v>
      </c>
      <c r="Q3285" s="10" t="s">
        <v>8317</v>
      </c>
      <c r="R3285" t="s">
        <v>8347</v>
      </c>
      <c r="S3285" s="14">
        <f>(((J3285/60)/60)/24)+DATE(1970,1,1)</f>
        <v>41578.210104166668</v>
      </c>
      <c r="T3285" s="14">
        <f>(((I3285/60)/60)/24)+DATE(1970,1,1)</f>
        <v>41638.251770833333</v>
      </c>
      <c r="U3285">
        <f xml:space="preserve"> YEAR(S3285)</f>
        <v>2013</v>
      </c>
    </row>
    <row r="3286" spans="1:21" ht="48" x14ac:dyDescent="0.2">
      <c r="A3286">
        <v>2042</v>
      </c>
      <c r="B3286" s="3" t="s">
        <v>2043</v>
      </c>
      <c r="C3286" s="3" t="s">
        <v>6152</v>
      </c>
      <c r="D3286" s="6">
        <v>10000</v>
      </c>
      <c r="E3286" s="6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>
        <f>ROUND(E3286/D3286*100,0)</f>
        <v>124</v>
      </c>
      <c r="P3286" s="8">
        <f>IFERROR(ROUND(E3286/L3286,2),"No donations")</f>
        <v>88.24</v>
      </c>
      <c r="Q3286" s="10" t="s">
        <v>8317</v>
      </c>
      <c r="R3286" t="s">
        <v>8347</v>
      </c>
      <c r="S3286" s="14">
        <f>(((J3286/60)/60)/24)+DATE(1970,1,1)</f>
        <v>42331.708032407405</v>
      </c>
      <c r="T3286" s="14">
        <f>(((I3286/60)/60)/24)+DATE(1970,1,1)</f>
        <v>42391.708032407405</v>
      </c>
      <c r="U3286">
        <f xml:space="preserve"> YEAR(S3286)</f>
        <v>2015</v>
      </c>
    </row>
    <row r="3287" spans="1:21" ht="48" x14ac:dyDescent="0.2">
      <c r="A3287">
        <v>2046</v>
      </c>
      <c r="B3287" s="3" t="s">
        <v>2047</v>
      </c>
      <c r="C3287" s="3" t="s">
        <v>6156</v>
      </c>
      <c r="D3287" s="6">
        <v>10000</v>
      </c>
      <c r="E3287" s="6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>
        <f>ROUND(E3287/D3287*100,0)</f>
        <v>121</v>
      </c>
      <c r="P3287" s="8">
        <f>IFERROR(ROUND(E3287/L3287,2),"No donations")</f>
        <v>55.81</v>
      </c>
      <c r="Q3287" s="10" t="s">
        <v>8317</v>
      </c>
      <c r="R3287" t="s">
        <v>8347</v>
      </c>
      <c r="S3287" s="14">
        <f>(((J3287/60)/60)/24)+DATE(1970,1,1)</f>
        <v>41387.171805555554</v>
      </c>
      <c r="T3287" s="14">
        <f>(((I3287/60)/60)/24)+DATE(1970,1,1)</f>
        <v>41417.171805555554</v>
      </c>
      <c r="U3287">
        <f xml:space="preserve"> YEAR(S3287)</f>
        <v>2013</v>
      </c>
    </row>
    <row r="3288" spans="1:21" ht="48" x14ac:dyDescent="0.2">
      <c r="A3288">
        <v>2050</v>
      </c>
      <c r="B3288" s="3" t="s">
        <v>2051</v>
      </c>
      <c r="C3288" s="3" t="s">
        <v>6160</v>
      </c>
      <c r="D3288" s="6">
        <v>10000</v>
      </c>
      <c r="E3288" s="6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>
        <f>ROUND(E3288/D3288*100,0)</f>
        <v>473</v>
      </c>
      <c r="P3288" s="8">
        <f>IFERROR(ROUND(E3288/L3288,2),"No donations")</f>
        <v>278.39</v>
      </c>
      <c r="Q3288" s="10" t="s">
        <v>8317</v>
      </c>
      <c r="R3288" t="s">
        <v>8347</v>
      </c>
      <c r="S3288" s="14">
        <f>(((J3288/60)/60)/24)+DATE(1970,1,1)</f>
        <v>42115.071504629625</v>
      </c>
      <c r="T3288" s="14">
        <f>(((I3288/60)/60)/24)+DATE(1970,1,1)</f>
        <v>42155.071504629625</v>
      </c>
      <c r="U3288">
        <f xml:space="preserve"> YEAR(S3288)</f>
        <v>2015</v>
      </c>
    </row>
    <row r="3289" spans="1:21" ht="48" x14ac:dyDescent="0.2">
      <c r="A3289">
        <v>2079</v>
      </c>
      <c r="B3289" s="3" t="s">
        <v>2080</v>
      </c>
      <c r="C3289" s="3" t="s">
        <v>6189</v>
      </c>
      <c r="D3289" s="6">
        <v>10000</v>
      </c>
      <c r="E3289" s="6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>
        <f>ROUND(E3289/D3289*100,0)</f>
        <v>288</v>
      </c>
      <c r="P3289" s="8">
        <f>IFERROR(ROUND(E3289/L3289,2),"No donations")</f>
        <v>47.47</v>
      </c>
      <c r="Q3289" s="10" t="s">
        <v>8317</v>
      </c>
      <c r="R3289" t="s">
        <v>8347</v>
      </c>
      <c r="S3289" s="14">
        <f>(((J3289/60)/60)/24)+DATE(1970,1,1)</f>
        <v>42150.71056712963</v>
      </c>
      <c r="T3289" s="14">
        <f>(((I3289/60)/60)/24)+DATE(1970,1,1)</f>
        <v>42180.791666666672</v>
      </c>
      <c r="U3289">
        <f xml:space="preserve"> YEAR(S3289)</f>
        <v>2015</v>
      </c>
    </row>
    <row r="3290" spans="1:21" ht="48" x14ac:dyDescent="0.2">
      <c r="A3290">
        <v>2184</v>
      </c>
      <c r="B3290" s="3" t="s">
        <v>2185</v>
      </c>
      <c r="C3290" s="3" t="s">
        <v>6294</v>
      </c>
      <c r="D3290" s="6">
        <v>10000</v>
      </c>
      <c r="E3290" s="6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>
        <f>ROUND(E3290/D3290*100,0)</f>
        <v>285</v>
      </c>
      <c r="P3290" s="8">
        <f>IFERROR(ROUND(E3290/L3290,2),"No donations")</f>
        <v>107.05</v>
      </c>
      <c r="Q3290" s="10" t="s">
        <v>8331</v>
      </c>
      <c r="R3290" t="s">
        <v>8349</v>
      </c>
      <c r="S3290" s="14">
        <f>(((J3290/60)/60)/24)+DATE(1970,1,1)</f>
        <v>42380.690289351856</v>
      </c>
      <c r="T3290" s="14">
        <f>(((I3290/60)/60)/24)+DATE(1970,1,1)</f>
        <v>42394.666666666672</v>
      </c>
      <c r="U3290">
        <f xml:space="preserve"> YEAR(S3290)</f>
        <v>2016</v>
      </c>
    </row>
    <row r="3291" spans="1:21" ht="48" x14ac:dyDescent="0.2">
      <c r="A3291">
        <v>2194</v>
      </c>
      <c r="B3291" s="3" t="s">
        <v>2195</v>
      </c>
      <c r="C3291" s="3" t="s">
        <v>6304</v>
      </c>
      <c r="D3291" s="6">
        <v>10000</v>
      </c>
      <c r="E3291" s="6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>
        <f>ROUND(E3291/D3291*100,0)</f>
        <v>537</v>
      </c>
      <c r="P3291" s="8">
        <f>IFERROR(ROUND(E3291/L3291,2),"No donations")</f>
        <v>61.2</v>
      </c>
      <c r="Q3291" s="10" t="s">
        <v>8331</v>
      </c>
      <c r="R3291" t="s">
        <v>8349</v>
      </c>
      <c r="S3291" s="14">
        <f>(((J3291/60)/60)/24)+DATE(1970,1,1)</f>
        <v>42425.757986111115</v>
      </c>
      <c r="T3291" s="14">
        <f>(((I3291/60)/60)/24)+DATE(1970,1,1)</f>
        <v>42455.716319444444</v>
      </c>
      <c r="U3291">
        <f xml:space="preserve"> YEAR(S3291)</f>
        <v>2016</v>
      </c>
    </row>
    <row r="3292" spans="1:21" ht="48" x14ac:dyDescent="0.2">
      <c r="A3292">
        <v>2224</v>
      </c>
      <c r="B3292" s="3" t="s">
        <v>2225</v>
      </c>
      <c r="C3292" s="3" t="s">
        <v>6334</v>
      </c>
      <c r="D3292" s="6">
        <v>10000</v>
      </c>
      <c r="E3292" s="6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>
        <f>ROUND(E3292/D3292*100,0)</f>
        <v>243</v>
      </c>
      <c r="P3292" s="8">
        <f>IFERROR(ROUND(E3292/L3292,2),"No donations")</f>
        <v>82.15</v>
      </c>
      <c r="Q3292" s="10" t="s">
        <v>8331</v>
      </c>
      <c r="R3292" t="s">
        <v>8349</v>
      </c>
      <c r="S3292" s="14">
        <f>(((J3292/60)/60)/24)+DATE(1970,1,1)</f>
        <v>42644.667534722219</v>
      </c>
      <c r="T3292" s="14">
        <f>(((I3292/60)/60)/24)+DATE(1970,1,1)</f>
        <v>42672.791666666672</v>
      </c>
      <c r="U3292">
        <f xml:space="preserve"> YEAR(S3292)</f>
        <v>2016</v>
      </c>
    </row>
    <row r="3293" spans="1:21" ht="32" x14ac:dyDescent="0.2">
      <c r="A3293">
        <v>2242</v>
      </c>
      <c r="B3293" s="3" t="s">
        <v>2243</v>
      </c>
      <c r="C3293" s="3" t="s">
        <v>6352</v>
      </c>
      <c r="D3293" s="6">
        <v>10000</v>
      </c>
      <c r="E3293" s="6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>
        <f>ROUND(E3293/D3293*100,0)</f>
        <v>1360</v>
      </c>
      <c r="P3293" s="8">
        <f>IFERROR(ROUND(E3293/L3293,2),"No donations")</f>
        <v>53.87</v>
      </c>
      <c r="Q3293" s="10" t="s">
        <v>8331</v>
      </c>
      <c r="R3293" t="s">
        <v>8349</v>
      </c>
      <c r="S3293" s="14">
        <f>(((J3293/60)/60)/24)+DATE(1970,1,1)</f>
        <v>41569.575613425928</v>
      </c>
      <c r="T3293" s="14">
        <f>(((I3293/60)/60)/24)+DATE(1970,1,1)</f>
        <v>41605.126388888886</v>
      </c>
      <c r="U3293">
        <f xml:space="preserve"> YEAR(S3293)</f>
        <v>2013</v>
      </c>
    </row>
    <row r="3294" spans="1:21" ht="64" x14ac:dyDescent="0.2">
      <c r="A3294">
        <v>2328</v>
      </c>
      <c r="B3294" s="3" t="s">
        <v>2329</v>
      </c>
      <c r="C3294" s="3" t="s">
        <v>6438</v>
      </c>
      <c r="D3294" s="6">
        <v>10000</v>
      </c>
      <c r="E3294" s="6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>
        <f>ROUND(E3294/D3294*100,0)</f>
        <v>254</v>
      </c>
      <c r="P3294" s="8">
        <f>IFERROR(ROUND(E3294/L3294,2),"No donations")</f>
        <v>47.38</v>
      </c>
      <c r="Q3294" s="10" t="s">
        <v>8334</v>
      </c>
      <c r="R3294" t="s">
        <v>8350</v>
      </c>
      <c r="S3294" s="14">
        <f>(((J3294/60)/60)/24)+DATE(1970,1,1)</f>
        <v>42139.781678240746</v>
      </c>
      <c r="T3294" s="14">
        <f>(((I3294/60)/60)/24)+DATE(1970,1,1)</f>
        <v>42169.781678240746</v>
      </c>
      <c r="U3294">
        <f xml:space="preserve"> YEAR(S3294)</f>
        <v>2015</v>
      </c>
    </row>
    <row r="3295" spans="1:21" ht="48" x14ac:dyDescent="0.2">
      <c r="A3295">
        <v>2449</v>
      </c>
      <c r="B3295" s="3" t="s">
        <v>2450</v>
      </c>
      <c r="C3295" s="3" t="s">
        <v>6559</v>
      </c>
      <c r="D3295" s="6">
        <v>10000</v>
      </c>
      <c r="E3295" s="6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>
        <f>ROUND(E3295/D3295*100,0)</f>
        <v>108</v>
      </c>
      <c r="P3295" s="8">
        <f>IFERROR(ROUND(E3295/L3295,2),"No donations")</f>
        <v>90</v>
      </c>
      <c r="Q3295" s="10" t="s">
        <v>8334</v>
      </c>
      <c r="R3295" t="s">
        <v>8350</v>
      </c>
      <c r="S3295" s="14">
        <f>(((J3295/60)/60)/24)+DATE(1970,1,1)</f>
        <v>41943.142534722225</v>
      </c>
      <c r="T3295" s="14">
        <f>(((I3295/60)/60)/24)+DATE(1970,1,1)</f>
        <v>41973.184201388889</v>
      </c>
      <c r="U3295">
        <f xml:space="preserve"> YEAR(S3295)</f>
        <v>2014</v>
      </c>
    </row>
    <row r="3296" spans="1:21" ht="48" x14ac:dyDescent="0.2">
      <c r="A3296">
        <v>2451</v>
      </c>
      <c r="B3296" s="3" t="s">
        <v>2452</v>
      </c>
      <c r="C3296" s="3" t="s">
        <v>6561</v>
      </c>
      <c r="D3296" s="6">
        <v>10000</v>
      </c>
      <c r="E3296" s="6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>
        <f>ROUND(E3296/D3296*100,0)</f>
        <v>115</v>
      </c>
      <c r="P3296" s="8">
        <f>IFERROR(ROUND(E3296/L3296,2),"No donations")</f>
        <v>62.07</v>
      </c>
      <c r="Q3296" s="10" t="s">
        <v>8334</v>
      </c>
      <c r="R3296" t="s">
        <v>8350</v>
      </c>
      <c r="S3296" s="14">
        <f>(((J3296/60)/60)/24)+DATE(1970,1,1)</f>
        <v>42779.908449074079</v>
      </c>
      <c r="T3296" s="14">
        <f>(((I3296/60)/60)/24)+DATE(1970,1,1)</f>
        <v>42799.908449074079</v>
      </c>
      <c r="U3296">
        <f xml:space="preserve"> YEAR(S3296)</f>
        <v>2017</v>
      </c>
    </row>
    <row r="3297" spans="1:21" ht="48" x14ac:dyDescent="0.2">
      <c r="A3297">
        <v>2539</v>
      </c>
      <c r="B3297" s="3" t="s">
        <v>2539</v>
      </c>
      <c r="C3297" s="3" t="s">
        <v>6649</v>
      </c>
      <c r="D3297" s="6">
        <v>10000</v>
      </c>
      <c r="E3297" s="6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>
        <f>ROUND(E3297/D3297*100,0)</f>
        <v>100</v>
      </c>
      <c r="P3297" s="8">
        <f>IFERROR(ROUND(E3297/L3297,2),"No donations")</f>
        <v>169.92</v>
      </c>
      <c r="Q3297" s="10" t="s">
        <v>8323</v>
      </c>
      <c r="R3297" t="s">
        <v>8352</v>
      </c>
      <c r="S3297" s="14">
        <f>(((J3297/60)/60)/24)+DATE(1970,1,1)</f>
        <v>41977.902222222227</v>
      </c>
      <c r="T3297" s="14">
        <f>(((I3297/60)/60)/24)+DATE(1970,1,1)</f>
        <v>42037.902222222227</v>
      </c>
      <c r="U3297">
        <f xml:space="preserve"> YEAR(S3297)</f>
        <v>2014</v>
      </c>
    </row>
    <row r="3298" spans="1:21" ht="48" x14ac:dyDescent="0.2">
      <c r="A3298">
        <v>2612</v>
      </c>
      <c r="B3298" s="3" t="s">
        <v>2612</v>
      </c>
      <c r="C3298" s="3" t="s">
        <v>6722</v>
      </c>
      <c r="D3298" s="6">
        <v>10000</v>
      </c>
      <c r="E3298" s="6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>
        <f>ROUND(E3298/D3298*100,0)</f>
        <v>172</v>
      </c>
      <c r="P3298" s="8">
        <f>IFERROR(ROUND(E3298/L3298,2),"No donations")</f>
        <v>58.42</v>
      </c>
      <c r="Q3298" s="10" t="s">
        <v>8317</v>
      </c>
      <c r="R3298" t="s">
        <v>8353</v>
      </c>
      <c r="S3298" s="14">
        <f>(((J3298/60)/60)/24)+DATE(1970,1,1)</f>
        <v>41982.143171296295</v>
      </c>
      <c r="T3298" s="14">
        <f>(((I3298/60)/60)/24)+DATE(1970,1,1)</f>
        <v>42013.143171296295</v>
      </c>
      <c r="U3298">
        <f xml:space="preserve"> YEAR(S3298)</f>
        <v>2014</v>
      </c>
    </row>
    <row r="3299" spans="1:21" ht="48" x14ac:dyDescent="0.2">
      <c r="A3299">
        <v>2666</v>
      </c>
      <c r="B3299" s="3" t="s">
        <v>2666</v>
      </c>
      <c r="C3299" s="3" t="s">
        <v>6776</v>
      </c>
      <c r="D3299" s="6">
        <v>10000</v>
      </c>
      <c r="E3299" s="6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>
        <f>ROUND(E3299/D3299*100,0)</f>
        <v>159</v>
      </c>
      <c r="P3299" s="8">
        <f>IFERROR(ROUND(E3299/L3299,2),"No donations")</f>
        <v>77.33</v>
      </c>
      <c r="Q3299" s="10" t="s">
        <v>8317</v>
      </c>
      <c r="R3299" t="s">
        <v>8354</v>
      </c>
      <c r="S3299" s="14">
        <f>(((J3299/60)/60)/24)+DATE(1970,1,1)</f>
        <v>42235.764340277776</v>
      </c>
      <c r="T3299" s="14">
        <f>(((I3299/60)/60)/24)+DATE(1970,1,1)</f>
        <v>42272.875</v>
      </c>
      <c r="U3299">
        <f xml:space="preserve"> YEAR(S3299)</f>
        <v>2015</v>
      </c>
    </row>
    <row r="3300" spans="1:21" ht="64" x14ac:dyDescent="0.2">
      <c r="A3300">
        <v>2716</v>
      </c>
      <c r="B3300" s="3" t="s">
        <v>2716</v>
      </c>
      <c r="C3300" s="3" t="s">
        <v>6826</v>
      </c>
      <c r="D3300" s="6">
        <v>10000</v>
      </c>
      <c r="E3300" s="6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>
        <f>ROUND(E3300/D3300*100,0)</f>
        <v>120</v>
      </c>
      <c r="P3300" s="8">
        <f>IFERROR(ROUND(E3300/L3300,2),"No donations")</f>
        <v>64.16</v>
      </c>
      <c r="Q3300" s="10" t="s">
        <v>8315</v>
      </c>
      <c r="R3300" t="s">
        <v>8355</v>
      </c>
      <c r="S3300" s="14">
        <f>(((J3300/60)/60)/24)+DATE(1970,1,1)</f>
        <v>42255.333252314813</v>
      </c>
      <c r="T3300" s="14">
        <f>(((I3300/60)/60)/24)+DATE(1970,1,1)</f>
        <v>42285.333252314813</v>
      </c>
      <c r="U3300">
        <f xml:space="preserve"> YEAR(S3300)</f>
        <v>2015</v>
      </c>
    </row>
    <row r="3301" spans="1:21" ht="48" x14ac:dyDescent="0.2">
      <c r="A3301">
        <v>2727</v>
      </c>
      <c r="B3301" s="3" t="s">
        <v>2727</v>
      </c>
      <c r="C3301" s="3" t="s">
        <v>6837</v>
      </c>
      <c r="D3301" s="6">
        <v>10000</v>
      </c>
      <c r="E3301" s="6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>
        <f>ROUND(E3301/D3301*100,0)</f>
        <v>493</v>
      </c>
      <c r="P3301" s="8">
        <f>IFERROR(ROUND(E3301/L3301,2),"No donations")</f>
        <v>69.760000000000005</v>
      </c>
      <c r="Q3301" s="10" t="s">
        <v>8317</v>
      </c>
      <c r="R3301" t="s">
        <v>8347</v>
      </c>
      <c r="S3301" s="14">
        <f>(((J3301/60)/60)/24)+DATE(1970,1,1)</f>
        <v>42198.676655092597</v>
      </c>
      <c r="T3301" s="14">
        <f>(((I3301/60)/60)/24)+DATE(1970,1,1)</f>
        <v>42223.676655092597</v>
      </c>
      <c r="U3301">
        <f xml:space="preserve"> YEAR(S3301)</f>
        <v>2015</v>
      </c>
    </row>
    <row r="3302" spans="1:21" ht="64" x14ac:dyDescent="0.2">
      <c r="A3302">
        <v>2793</v>
      </c>
      <c r="B3302" s="3" t="s">
        <v>2793</v>
      </c>
      <c r="C3302" s="3" t="s">
        <v>6903</v>
      </c>
      <c r="D3302" s="6">
        <v>10000</v>
      </c>
      <c r="E3302" s="6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>
        <f>ROUND(E3302/D3302*100,0)</f>
        <v>111</v>
      </c>
      <c r="P3302" s="8">
        <f>IFERROR(ROUND(E3302/L3302,2),"No donations")</f>
        <v>151.46</v>
      </c>
      <c r="Q3302" s="10" t="s">
        <v>8315</v>
      </c>
      <c r="R3302" t="s">
        <v>8316</v>
      </c>
      <c r="S3302" s="14">
        <f>(((J3302/60)/60)/24)+DATE(1970,1,1)</f>
        <v>42176.419039351851</v>
      </c>
      <c r="T3302" s="14">
        <f>(((I3302/60)/60)/24)+DATE(1970,1,1)</f>
        <v>42206.419039351851</v>
      </c>
      <c r="U3302">
        <f xml:space="preserve"> YEAR(S3302)</f>
        <v>2015</v>
      </c>
    </row>
    <row r="3303" spans="1:21" ht="48" x14ac:dyDescent="0.2">
      <c r="A3303">
        <v>2803</v>
      </c>
      <c r="B3303" s="3" t="s">
        <v>2803</v>
      </c>
      <c r="C3303" s="3" t="s">
        <v>6913</v>
      </c>
      <c r="D3303" s="6">
        <v>10000</v>
      </c>
      <c r="E3303" s="6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>ROUND(E3303/D3303*100,0)</f>
        <v>128</v>
      </c>
      <c r="P3303" s="8">
        <f>IFERROR(ROUND(E3303/L3303,2),"No donations")</f>
        <v>90.74</v>
      </c>
      <c r="Q3303" s="10" t="s">
        <v>8315</v>
      </c>
      <c r="R3303" t="s">
        <v>8316</v>
      </c>
      <c r="S3303" s="14">
        <f>(((J3303/60)/60)/24)+DATE(1970,1,1)</f>
        <v>42158.065694444449</v>
      </c>
      <c r="T3303" s="14">
        <f>(((I3303/60)/60)/24)+DATE(1970,1,1)</f>
        <v>42201</v>
      </c>
      <c r="U3303">
        <f xml:space="preserve"> YEAR(S3303)</f>
        <v>2015</v>
      </c>
    </row>
    <row r="3304" spans="1:21" ht="48" x14ac:dyDescent="0.2">
      <c r="A3304">
        <v>2811</v>
      </c>
      <c r="B3304" s="3" t="s">
        <v>2811</v>
      </c>
      <c r="C3304" s="3" t="s">
        <v>6921</v>
      </c>
      <c r="D3304" s="6">
        <v>10000</v>
      </c>
      <c r="E3304" s="6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>
        <f>ROUND(E3304/D3304*100,0)</f>
        <v>100</v>
      </c>
      <c r="P3304" s="8">
        <f>IFERROR(ROUND(E3304/L3304,2),"No donations")</f>
        <v>92.84</v>
      </c>
      <c r="Q3304" s="10" t="s">
        <v>8315</v>
      </c>
      <c r="R3304" t="s">
        <v>8316</v>
      </c>
      <c r="S3304" s="14">
        <f>(((J3304/60)/60)/24)+DATE(1970,1,1)</f>
        <v>42028.496562500004</v>
      </c>
      <c r="T3304" s="14">
        <f>(((I3304/60)/60)/24)+DATE(1970,1,1)</f>
        <v>42058.496562500004</v>
      </c>
      <c r="U3304">
        <f xml:space="preserve"> YEAR(S3304)</f>
        <v>2015</v>
      </c>
    </row>
    <row r="3305" spans="1:21" ht="48" x14ac:dyDescent="0.2">
      <c r="A3305">
        <v>2818</v>
      </c>
      <c r="B3305" s="3" t="s">
        <v>2818</v>
      </c>
      <c r="C3305" s="3" t="s">
        <v>6928</v>
      </c>
      <c r="D3305" s="6">
        <v>10000</v>
      </c>
      <c r="E3305" s="6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>
        <f>ROUND(E3305/D3305*100,0)</f>
        <v>106</v>
      </c>
      <c r="P3305" s="8">
        <f>IFERROR(ROUND(E3305/L3305,2),"No donations")</f>
        <v>103.95</v>
      </c>
      <c r="Q3305" s="10" t="s">
        <v>8315</v>
      </c>
      <c r="R3305" t="s">
        <v>8316</v>
      </c>
      <c r="S3305" s="14">
        <f>(((J3305/60)/60)/24)+DATE(1970,1,1)</f>
        <v>42250.598217592589</v>
      </c>
      <c r="T3305" s="14">
        <f>(((I3305/60)/60)/24)+DATE(1970,1,1)</f>
        <v>42270.598217592589</v>
      </c>
      <c r="U3305">
        <f xml:space="preserve"> YEAR(S3305)</f>
        <v>2015</v>
      </c>
    </row>
    <row r="3306" spans="1:21" ht="48" x14ac:dyDescent="0.2">
      <c r="A3306">
        <v>2930</v>
      </c>
      <c r="B3306" s="3" t="s">
        <v>2930</v>
      </c>
      <c r="C3306" s="3" t="s">
        <v>7040</v>
      </c>
      <c r="D3306" s="6">
        <v>10000</v>
      </c>
      <c r="E3306" s="6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>
        <f>ROUND(E3306/D3306*100,0)</f>
        <v>101</v>
      </c>
      <c r="P3306" s="8">
        <f>IFERROR(ROUND(E3306/L3306,2),"No donations")</f>
        <v>162.77000000000001</v>
      </c>
      <c r="Q3306" s="10" t="s">
        <v>8315</v>
      </c>
      <c r="R3306" t="s">
        <v>8357</v>
      </c>
      <c r="S3306" s="14">
        <f>(((J3306/60)/60)/24)+DATE(1970,1,1)</f>
        <v>42101.584074074075</v>
      </c>
      <c r="T3306" s="14">
        <f>(((I3306/60)/60)/24)+DATE(1970,1,1)</f>
        <v>42131.584074074075</v>
      </c>
      <c r="U3306">
        <f xml:space="preserve"> YEAR(S3306)</f>
        <v>2015</v>
      </c>
    </row>
    <row r="3307" spans="1:21" ht="64" x14ac:dyDescent="0.2">
      <c r="A3307">
        <v>2963</v>
      </c>
      <c r="B3307" s="3" t="s">
        <v>2963</v>
      </c>
      <c r="C3307" s="3" t="s">
        <v>7073</v>
      </c>
      <c r="D3307" s="6">
        <v>10000</v>
      </c>
      <c r="E3307" s="6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>
        <f>ROUND(E3307/D3307*100,0)</f>
        <v>107</v>
      </c>
      <c r="P3307" s="8">
        <f>IFERROR(ROUND(E3307/L3307,2),"No donations")</f>
        <v>109.03</v>
      </c>
      <c r="Q3307" s="10" t="s">
        <v>8315</v>
      </c>
      <c r="R3307" t="s">
        <v>8316</v>
      </c>
      <c r="S3307" s="14">
        <f>(((J3307/60)/60)/24)+DATE(1970,1,1)</f>
        <v>42157.470185185186</v>
      </c>
      <c r="T3307" s="14">
        <f>(((I3307/60)/60)/24)+DATE(1970,1,1)</f>
        <v>42187.470185185186</v>
      </c>
      <c r="U3307">
        <f xml:space="preserve"> YEAR(S3307)</f>
        <v>2015</v>
      </c>
    </row>
    <row r="3308" spans="1:21" ht="48" x14ac:dyDescent="0.2">
      <c r="A3308">
        <v>2966</v>
      </c>
      <c r="B3308" s="3" t="s">
        <v>2966</v>
      </c>
      <c r="C3308" s="3" t="s">
        <v>7076</v>
      </c>
      <c r="D3308" s="6">
        <v>10000</v>
      </c>
      <c r="E3308" s="6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>
        <f>ROUND(E3308/D3308*100,0)</f>
        <v>114</v>
      </c>
      <c r="P3308" s="8">
        <f>IFERROR(ROUND(E3308/L3308,2),"No donations")</f>
        <v>88.77</v>
      </c>
      <c r="Q3308" s="10" t="s">
        <v>8315</v>
      </c>
      <c r="R3308" t="s">
        <v>8316</v>
      </c>
      <c r="S3308" s="14">
        <f>(((J3308/60)/60)/24)+DATE(1970,1,1)</f>
        <v>42233.738564814819</v>
      </c>
      <c r="T3308" s="14">
        <f>(((I3308/60)/60)/24)+DATE(1970,1,1)</f>
        <v>42263.738564814819</v>
      </c>
      <c r="U3308">
        <f xml:space="preserve"> YEAR(S3308)</f>
        <v>2015</v>
      </c>
    </row>
    <row r="3309" spans="1:21" ht="48" x14ac:dyDescent="0.2">
      <c r="A3309">
        <v>2985</v>
      </c>
      <c r="B3309" s="3" t="s">
        <v>2985</v>
      </c>
      <c r="C3309" s="3" t="s">
        <v>7095</v>
      </c>
      <c r="D3309" s="6">
        <v>10000</v>
      </c>
      <c r="E3309" s="6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>
        <f>ROUND(E3309/D3309*100,0)</f>
        <v>122</v>
      </c>
      <c r="P3309" s="8">
        <f>IFERROR(ROUND(E3309/L3309,2),"No donations")</f>
        <v>109.59</v>
      </c>
      <c r="Q3309" s="10" t="s">
        <v>8315</v>
      </c>
      <c r="R3309" t="s">
        <v>8355</v>
      </c>
      <c r="S3309" s="14">
        <f>(((J3309/60)/60)/24)+DATE(1970,1,1)</f>
        <v>42654.973703703698</v>
      </c>
      <c r="T3309" s="14">
        <f>(((I3309/60)/60)/24)+DATE(1970,1,1)</f>
        <v>42674.166666666672</v>
      </c>
      <c r="U3309">
        <f xml:space="preserve"> YEAR(S3309)</f>
        <v>2016</v>
      </c>
    </row>
    <row r="3310" spans="1:21" ht="48" x14ac:dyDescent="0.2">
      <c r="A3310">
        <v>2990</v>
      </c>
      <c r="B3310" s="3" t="s">
        <v>2990</v>
      </c>
      <c r="C3310" s="3" t="s">
        <v>7100</v>
      </c>
      <c r="D3310" s="6">
        <v>10000</v>
      </c>
      <c r="E3310" s="6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>
        <f>ROUND(E3310/D3310*100,0)</f>
        <v>100</v>
      </c>
      <c r="P3310" s="8">
        <f>IFERROR(ROUND(E3310/L3310,2),"No donations")</f>
        <v>370.37</v>
      </c>
      <c r="Q3310" s="10" t="s">
        <v>8315</v>
      </c>
      <c r="R3310" t="s">
        <v>8355</v>
      </c>
      <c r="S3310" s="14">
        <f>(((J3310/60)/60)/24)+DATE(1970,1,1)</f>
        <v>42341.57430555555</v>
      </c>
      <c r="T3310" s="14">
        <f>(((I3310/60)/60)/24)+DATE(1970,1,1)</f>
        <v>42376.57430555555</v>
      </c>
      <c r="U3310">
        <f xml:space="preserve"> YEAR(S3310)</f>
        <v>2015</v>
      </c>
    </row>
    <row r="3311" spans="1:21" ht="48" x14ac:dyDescent="0.2">
      <c r="A3311">
        <v>2997</v>
      </c>
      <c r="B3311" s="3" t="s">
        <v>2997</v>
      </c>
      <c r="C3311" s="3" t="s">
        <v>7107</v>
      </c>
      <c r="D3311" s="6">
        <v>10000</v>
      </c>
      <c r="E3311" s="6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>
        <f>ROUND(E3311/D3311*100,0)</f>
        <v>104</v>
      </c>
      <c r="P3311" s="8">
        <f>IFERROR(ROUND(E3311/L3311,2),"No donations")</f>
        <v>90.2</v>
      </c>
      <c r="Q3311" s="10" t="s">
        <v>8315</v>
      </c>
      <c r="R3311" t="s">
        <v>8355</v>
      </c>
      <c r="S3311" s="14">
        <f>(((J3311/60)/60)/24)+DATE(1970,1,1)</f>
        <v>42775.733715277776</v>
      </c>
      <c r="T3311" s="14">
        <f>(((I3311/60)/60)/24)+DATE(1970,1,1)</f>
        <v>42793.207638888889</v>
      </c>
      <c r="U3311">
        <f xml:space="preserve"> YEAR(S3311)</f>
        <v>2017</v>
      </c>
    </row>
    <row r="3312" spans="1:21" ht="48" x14ac:dyDescent="0.2">
      <c r="A3312">
        <v>3013</v>
      </c>
      <c r="B3312" s="3" t="s">
        <v>3013</v>
      </c>
      <c r="C3312" s="3" t="s">
        <v>7123</v>
      </c>
      <c r="D3312" s="6">
        <v>10000</v>
      </c>
      <c r="E3312" s="6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>
        <f>ROUND(E3312/D3312*100,0)</f>
        <v>157</v>
      </c>
      <c r="P3312" s="8">
        <f>IFERROR(ROUND(E3312/L3312,2),"No donations")</f>
        <v>146.69</v>
      </c>
      <c r="Q3312" s="10" t="s">
        <v>8315</v>
      </c>
      <c r="R3312" t="s">
        <v>8355</v>
      </c>
      <c r="S3312" s="14">
        <f>(((J3312/60)/60)/24)+DATE(1970,1,1)</f>
        <v>42146.836215277777</v>
      </c>
      <c r="T3312" s="14">
        <f>(((I3312/60)/60)/24)+DATE(1970,1,1)</f>
        <v>42176.836215277777</v>
      </c>
      <c r="U3312">
        <f xml:space="preserve"> YEAR(S3312)</f>
        <v>2015</v>
      </c>
    </row>
    <row r="3313" spans="1:21" ht="48" x14ac:dyDescent="0.2">
      <c r="A3313">
        <v>3022</v>
      </c>
      <c r="B3313" s="3" t="s">
        <v>3022</v>
      </c>
      <c r="C3313" s="3" t="s">
        <v>7132</v>
      </c>
      <c r="D3313" s="6">
        <v>10000</v>
      </c>
      <c r="E3313" s="6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>
        <f>ROUND(E3313/D3313*100,0)</f>
        <v>101</v>
      </c>
      <c r="P3313" s="8">
        <f>IFERROR(ROUND(E3313/L3313,2),"No donations")</f>
        <v>162.71</v>
      </c>
      <c r="Q3313" s="10" t="s">
        <v>8315</v>
      </c>
      <c r="R3313" t="s">
        <v>8355</v>
      </c>
      <c r="S3313" s="14">
        <f>(((J3313/60)/60)/24)+DATE(1970,1,1)</f>
        <v>42564.95380787037</v>
      </c>
      <c r="T3313" s="14">
        <f>(((I3313/60)/60)/24)+DATE(1970,1,1)</f>
        <v>42609.95380787037</v>
      </c>
      <c r="U3313">
        <f xml:space="preserve"> YEAR(S3313)</f>
        <v>2016</v>
      </c>
    </row>
    <row r="3314" spans="1:21" ht="48" x14ac:dyDescent="0.2">
      <c r="A3314">
        <v>3173</v>
      </c>
      <c r="B3314" s="3" t="s">
        <v>3173</v>
      </c>
      <c r="C3314" s="3" t="s">
        <v>7283</v>
      </c>
      <c r="D3314" s="6">
        <v>10000</v>
      </c>
      <c r="E3314" s="6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>
        <f>ROUND(E3314/D3314*100,0)</f>
        <v>103</v>
      </c>
      <c r="P3314" s="8">
        <f>IFERROR(ROUND(E3314/L3314,2),"No donations")</f>
        <v>139.19</v>
      </c>
      <c r="Q3314" s="10" t="s">
        <v>8315</v>
      </c>
      <c r="R3314" t="s">
        <v>8316</v>
      </c>
      <c r="S3314" s="14">
        <f>(((J3314/60)/60)/24)+DATE(1970,1,1)</f>
        <v>41878.878379629627</v>
      </c>
      <c r="T3314" s="14">
        <f>(((I3314/60)/60)/24)+DATE(1970,1,1)</f>
        <v>41908.878379629627</v>
      </c>
      <c r="U3314">
        <f xml:space="preserve"> YEAR(S3314)</f>
        <v>2014</v>
      </c>
    </row>
    <row r="3315" spans="1:21" ht="32" x14ac:dyDescent="0.2">
      <c r="A3315">
        <v>3242</v>
      </c>
      <c r="B3315" s="3" t="s">
        <v>3242</v>
      </c>
      <c r="C3315" s="3" t="s">
        <v>7352</v>
      </c>
      <c r="D3315" s="6">
        <v>10000</v>
      </c>
      <c r="E3315" s="6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>
        <f>ROUND(E3315/D3315*100,0)</f>
        <v>127</v>
      </c>
      <c r="P3315" s="8">
        <f>IFERROR(ROUND(E3315/L3315,2),"No donations")</f>
        <v>69.569999999999993</v>
      </c>
      <c r="Q3315" s="10" t="s">
        <v>8315</v>
      </c>
      <c r="R3315" t="s">
        <v>8316</v>
      </c>
      <c r="S3315" s="14">
        <f>(((J3315/60)/60)/24)+DATE(1970,1,1)</f>
        <v>41871.755694444444</v>
      </c>
      <c r="T3315" s="14">
        <f>(((I3315/60)/60)/24)+DATE(1970,1,1)</f>
        <v>41901.755694444444</v>
      </c>
      <c r="U3315">
        <f xml:space="preserve"> YEAR(S3315)</f>
        <v>2014</v>
      </c>
    </row>
    <row r="3316" spans="1:21" ht="48" x14ac:dyDescent="0.2">
      <c r="A3316">
        <v>3246</v>
      </c>
      <c r="B3316" s="3" t="s">
        <v>3246</v>
      </c>
      <c r="C3316" s="3" t="s">
        <v>7356</v>
      </c>
      <c r="D3316" s="6">
        <v>10000</v>
      </c>
      <c r="E3316" s="6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>
        <f>ROUND(E3316/D3316*100,0)</f>
        <v>111</v>
      </c>
      <c r="P3316" s="8">
        <f>IFERROR(ROUND(E3316/L3316,2),"No donations")</f>
        <v>57.63</v>
      </c>
      <c r="Q3316" s="10" t="s">
        <v>8315</v>
      </c>
      <c r="R3316" t="s">
        <v>8316</v>
      </c>
      <c r="S3316" s="14">
        <f>(((J3316/60)/60)/24)+DATE(1970,1,1)</f>
        <v>42230.472222222219</v>
      </c>
      <c r="T3316" s="14">
        <f>(((I3316/60)/60)/24)+DATE(1970,1,1)</f>
        <v>42259.165972222225</v>
      </c>
      <c r="U3316">
        <f xml:space="preserve"> YEAR(S3316)</f>
        <v>2015</v>
      </c>
    </row>
    <row r="3317" spans="1:21" ht="48" x14ac:dyDescent="0.2">
      <c r="A3317">
        <v>3256</v>
      </c>
      <c r="B3317" s="3" t="s">
        <v>3256</v>
      </c>
      <c r="C3317" s="3" t="s">
        <v>7366</v>
      </c>
      <c r="D3317" s="6">
        <v>10000</v>
      </c>
      <c r="E3317" s="6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>
        <f>ROUND(E3317/D3317*100,0)</f>
        <v>128</v>
      </c>
      <c r="P3317" s="8">
        <f>IFERROR(ROUND(E3317/L3317,2),"No donations")</f>
        <v>72.760000000000005</v>
      </c>
      <c r="Q3317" s="10" t="s">
        <v>8315</v>
      </c>
      <c r="R3317" t="s">
        <v>8316</v>
      </c>
      <c r="S3317" s="14">
        <f>(((J3317/60)/60)/24)+DATE(1970,1,1)</f>
        <v>42144.573807870373</v>
      </c>
      <c r="T3317" s="14">
        <f>(((I3317/60)/60)/24)+DATE(1970,1,1)</f>
        <v>42166.165972222225</v>
      </c>
      <c r="U3317">
        <f xml:space="preserve"> YEAR(S3317)</f>
        <v>2015</v>
      </c>
    </row>
    <row r="3318" spans="1:21" ht="48" x14ac:dyDescent="0.2">
      <c r="A3318">
        <v>3272</v>
      </c>
      <c r="B3318" s="3" t="s">
        <v>3272</v>
      </c>
      <c r="C3318" s="3" t="s">
        <v>7382</v>
      </c>
      <c r="D3318" s="6">
        <v>10000</v>
      </c>
      <c r="E3318" s="6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>
        <f>ROUND(E3318/D3318*100,0)</f>
        <v>154</v>
      </c>
      <c r="P3318" s="8">
        <f>IFERROR(ROUND(E3318/L3318,2),"No donations")</f>
        <v>106.5</v>
      </c>
      <c r="Q3318" s="10" t="s">
        <v>8315</v>
      </c>
      <c r="R3318" t="s">
        <v>8316</v>
      </c>
      <c r="S3318" s="14">
        <f>(((J3318/60)/60)/24)+DATE(1970,1,1)</f>
        <v>42284.500104166669</v>
      </c>
      <c r="T3318" s="14">
        <f>(((I3318/60)/60)/24)+DATE(1970,1,1)</f>
        <v>42314.541770833333</v>
      </c>
      <c r="U3318">
        <f xml:space="preserve"> YEAR(S3318)</f>
        <v>2015</v>
      </c>
    </row>
    <row r="3319" spans="1:21" ht="48" x14ac:dyDescent="0.2">
      <c r="A3319">
        <v>3288</v>
      </c>
      <c r="B3319" s="3" t="s">
        <v>3288</v>
      </c>
      <c r="C3319" s="3" t="s">
        <v>7398</v>
      </c>
      <c r="D3319" s="6">
        <v>10000</v>
      </c>
      <c r="E3319" s="6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>
        <f>ROUND(E3319/D3319*100,0)</f>
        <v>100</v>
      </c>
      <c r="P3319" s="8">
        <f>IFERROR(ROUND(E3319/L3319,2),"No donations")</f>
        <v>48.44</v>
      </c>
      <c r="Q3319" s="10" t="s">
        <v>8315</v>
      </c>
      <c r="R3319" t="s">
        <v>8316</v>
      </c>
      <c r="S3319" s="14">
        <f>(((J3319/60)/60)/24)+DATE(1970,1,1)</f>
        <v>42505.774479166663</v>
      </c>
      <c r="T3319" s="14">
        <f>(((I3319/60)/60)/24)+DATE(1970,1,1)</f>
        <v>42541.958333333328</v>
      </c>
      <c r="U3319">
        <f xml:space="preserve"> YEAR(S3319)</f>
        <v>2016</v>
      </c>
    </row>
    <row r="3320" spans="1:21" ht="48" x14ac:dyDescent="0.2">
      <c r="A3320">
        <v>3298</v>
      </c>
      <c r="B3320" s="3" t="s">
        <v>3298</v>
      </c>
      <c r="C3320" s="3" t="s">
        <v>7408</v>
      </c>
      <c r="D3320" s="6">
        <v>10000</v>
      </c>
      <c r="E3320" s="6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>
        <f>ROUND(E3320/D3320*100,0)</f>
        <v>102</v>
      </c>
      <c r="P3320" s="8">
        <f>IFERROR(ROUND(E3320/L3320,2),"No donations")</f>
        <v>141.29</v>
      </c>
      <c r="Q3320" s="10" t="s">
        <v>8315</v>
      </c>
      <c r="R3320" t="s">
        <v>8316</v>
      </c>
      <c r="S3320" s="14">
        <f>(((J3320/60)/60)/24)+DATE(1970,1,1)</f>
        <v>42239.957962962959</v>
      </c>
      <c r="T3320" s="14">
        <f>(((I3320/60)/60)/24)+DATE(1970,1,1)</f>
        <v>42260</v>
      </c>
      <c r="U3320">
        <f xml:space="preserve"> YEAR(S3320)</f>
        <v>2015</v>
      </c>
    </row>
    <row r="3321" spans="1:21" ht="48" x14ac:dyDescent="0.2">
      <c r="A3321">
        <v>3358</v>
      </c>
      <c r="B3321" s="3" t="s">
        <v>3357</v>
      </c>
      <c r="C3321" s="3" t="s">
        <v>7468</v>
      </c>
      <c r="D3321" s="6">
        <v>10000</v>
      </c>
      <c r="E3321" s="6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>ROUND(E3321/D3321*100,0)</f>
        <v>103</v>
      </c>
      <c r="P3321" s="8">
        <f>IFERROR(ROUND(E3321/L3321,2),"No donations")</f>
        <v>63.57</v>
      </c>
      <c r="Q3321" s="10" t="s">
        <v>8315</v>
      </c>
      <c r="R3321" t="s">
        <v>8316</v>
      </c>
      <c r="S3321" s="14">
        <f>(((J3321/60)/60)/24)+DATE(1970,1,1)</f>
        <v>41932.311099537037</v>
      </c>
      <c r="T3321" s="14">
        <f>(((I3321/60)/60)/24)+DATE(1970,1,1)</f>
        <v>41962.352766203709</v>
      </c>
      <c r="U3321">
        <f xml:space="preserve"> YEAR(S3321)</f>
        <v>2014</v>
      </c>
    </row>
    <row r="3322" spans="1:21" ht="48" x14ac:dyDescent="0.2">
      <c r="A3322">
        <v>3389</v>
      </c>
      <c r="B3322" s="3" t="s">
        <v>3388</v>
      </c>
      <c r="C3322" s="3" t="s">
        <v>7499</v>
      </c>
      <c r="D3322" s="6">
        <v>10000</v>
      </c>
      <c r="E3322" s="6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>
        <f>ROUND(E3322/D3322*100,0)</f>
        <v>115</v>
      </c>
      <c r="P3322" s="8">
        <f>IFERROR(ROUND(E3322/L3322,2),"No donations")</f>
        <v>184.68</v>
      </c>
      <c r="Q3322" s="10" t="s">
        <v>8315</v>
      </c>
      <c r="R3322" t="s">
        <v>8316</v>
      </c>
      <c r="S3322" s="14">
        <f>(((J3322/60)/60)/24)+DATE(1970,1,1)</f>
        <v>42494.563449074078</v>
      </c>
      <c r="T3322" s="14">
        <f>(((I3322/60)/60)/24)+DATE(1970,1,1)</f>
        <v>42524.563449074078</v>
      </c>
      <c r="U3322">
        <f xml:space="preserve"> YEAR(S3322)</f>
        <v>2016</v>
      </c>
    </row>
    <row r="3323" spans="1:21" ht="48" x14ac:dyDescent="0.2">
      <c r="A3323">
        <v>3400</v>
      </c>
      <c r="B3323" s="3" t="s">
        <v>3399</v>
      </c>
      <c r="C3323" s="3" t="s">
        <v>7510</v>
      </c>
      <c r="D3323" s="6">
        <v>10000</v>
      </c>
      <c r="E3323" s="6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>
        <f>ROUND(E3323/D3323*100,0)</f>
        <v>100</v>
      </c>
      <c r="P3323" s="8">
        <f>IFERROR(ROUND(E3323/L3323,2),"No donations")</f>
        <v>118.13</v>
      </c>
      <c r="Q3323" s="10" t="s">
        <v>8315</v>
      </c>
      <c r="R3323" t="s">
        <v>8316</v>
      </c>
      <c r="S3323" s="14">
        <f>(((J3323/60)/60)/24)+DATE(1970,1,1)</f>
        <v>41834.953865740739</v>
      </c>
      <c r="T3323" s="14">
        <f>(((I3323/60)/60)/24)+DATE(1970,1,1)</f>
        <v>41879.953865740739</v>
      </c>
      <c r="U3323">
        <f xml:space="preserve"> YEAR(S3323)</f>
        <v>2014</v>
      </c>
    </row>
    <row r="3324" spans="1:21" ht="32" x14ac:dyDescent="0.2">
      <c r="A3324">
        <v>3406</v>
      </c>
      <c r="B3324" s="3" t="s">
        <v>3405</v>
      </c>
      <c r="C3324" s="3" t="s">
        <v>7516</v>
      </c>
      <c r="D3324" s="6">
        <v>10000</v>
      </c>
      <c r="E3324" s="6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>ROUND(E3324/D3324*100,0)</f>
        <v>100</v>
      </c>
      <c r="P3324" s="8">
        <f>IFERROR(ROUND(E3324/L3324,2),"No donations")</f>
        <v>110.23</v>
      </c>
      <c r="Q3324" s="10" t="s">
        <v>8315</v>
      </c>
      <c r="R3324" t="s">
        <v>8316</v>
      </c>
      <c r="S3324" s="14">
        <f>(((J3324/60)/60)/24)+DATE(1970,1,1)</f>
        <v>41791.492777777778</v>
      </c>
      <c r="T3324" s="14">
        <f>(((I3324/60)/60)/24)+DATE(1970,1,1)</f>
        <v>41836.492777777778</v>
      </c>
      <c r="U3324">
        <f xml:space="preserve"> YEAR(S3324)</f>
        <v>2014</v>
      </c>
    </row>
    <row r="3325" spans="1:21" ht="48" x14ac:dyDescent="0.2">
      <c r="A3325">
        <v>3421</v>
      </c>
      <c r="B3325" s="3" t="s">
        <v>3420</v>
      </c>
      <c r="C3325" s="3" t="s">
        <v>7531</v>
      </c>
      <c r="D3325" s="6">
        <v>10000</v>
      </c>
      <c r="E3325" s="6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>
        <f>ROUND(E3325/D3325*100,0)</f>
        <v>101</v>
      </c>
      <c r="P3325" s="8">
        <f>IFERROR(ROUND(E3325/L3325,2),"No donations")</f>
        <v>103.21</v>
      </c>
      <c r="Q3325" s="10" t="s">
        <v>8315</v>
      </c>
      <c r="R3325" t="s">
        <v>8316</v>
      </c>
      <c r="S3325" s="14">
        <f>(((J3325/60)/60)/24)+DATE(1970,1,1)</f>
        <v>42037.791238425925</v>
      </c>
      <c r="T3325" s="14">
        <f>(((I3325/60)/60)/24)+DATE(1970,1,1)</f>
        <v>42067.791238425925</v>
      </c>
      <c r="U3325">
        <f xml:space="preserve"> YEAR(S3325)</f>
        <v>2015</v>
      </c>
    </row>
    <row r="3326" spans="1:21" ht="48" x14ac:dyDescent="0.2">
      <c r="A3326">
        <v>3434</v>
      </c>
      <c r="B3326" s="3" t="s">
        <v>3433</v>
      </c>
      <c r="C3326" s="3" t="s">
        <v>7544</v>
      </c>
      <c r="D3326" s="6">
        <v>10000</v>
      </c>
      <c r="E3326" s="6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>
        <f>ROUND(E3326/D3326*100,0)</f>
        <v>106</v>
      </c>
      <c r="P3326" s="8">
        <f>IFERROR(ROUND(E3326/L3326,2),"No donations")</f>
        <v>62.83</v>
      </c>
      <c r="Q3326" s="10" t="s">
        <v>8315</v>
      </c>
      <c r="R3326" t="s">
        <v>8316</v>
      </c>
      <c r="S3326" s="14">
        <f>(((J3326/60)/60)/24)+DATE(1970,1,1)</f>
        <v>41800.380428240744</v>
      </c>
      <c r="T3326" s="14">
        <f>(((I3326/60)/60)/24)+DATE(1970,1,1)</f>
        <v>41830.380428240744</v>
      </c>
      <c r="U3326">
        <f xml:space="preserve"> YEAR(S3326)</f>
        <v>2014</v>
      </c>
    </row>
    <row r="3327" spans="1:21" ht="48" x14ac:dyDescent="0.2">
      <c r="A3327">
        <v>3455</v>
      </c>
      <c r="B3327" s="3" t="s">
        <v>3454</v>
      </c>
      <c r="C3327" s="3" t="s">
        <v>7565</v>
      </c>
      <c r="D3327" s="6">
        <v>10000</v>
      </c>
      <c r="E3327" s="6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>
        <f>ROUND(E3327/D3327*100,0)</f>
        <v>101</v>
      </c>
      <c r="P3327" s="8">
        <f>IFERROR(ROUND(E3327/L3327,2),"No donations")</f>
        <v>145.87</v>
      </c>
      <c r="Q3327" s="10" t="s">
        <v>8315</v>
      </c>
      <c r="R3327" t="s">
        <v>8316</v>
      </c>
      <c r="S3327" s="14">
        <f>(((J3327/60)/60)/24)+DATE(1970,1,1)</f>
        <v>42626.7503125</v>
      </c>
      <c r="T3327" s="14">
        <f>(((I3327/60)/60)/24)+DATE(1970,1,1)</f>
        <v>42656.7503125</v>
      </c>
      <c r="U3327">
        <f xml:space="preserve"> YEAR(S3327)</f>
        <v>2016</v>
      </c>
    </row>
    <row r="3328" spans="1:21" ht="48" x14ac:dyDescent="0.2">
      <c r="A3328">
        <v>3463</v>
      </c>
      <c r="B3328" s="3" t="s">
        <v>3462</v>
      </c>
      <c r="C3328" s="3" t="s">
        <v>7573</v>
      </c>
      <c r="D3328" s="6">
        <v>10000</v>
      </c>
      <c r="E3328" s="6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>
        <f>ROUND(E3328/D3328*100,0)</f>
        <v>103</v>
      </c>
      <c r="P3328" s="8">
        <f>IFERROR(ROUND(E3328/L3328,2),"No donations")</f>
        <v>90.68</v>
      </c>
      <c r="Q3328" s="10" t="s">
        <v>8315</v>
      </c>
      <c r="R3328" t="s">
        <v>8316</v>
      </c>
      <c r="S3328" s="14">
        <f>(((J3328/60)/60)/24)+DATE(1970,1,1)</f>
        <v>42612.918807870374</v>
      </c>
      <c r="T3328" s="14">
        <f>(((I3328/60)/60)/24)+DATE(1970,1,1)</f>
        <v>42654.165972222225</v>
      </c>
      <c r="U3328">
        <f xml:space="preserve"> YEAR(S3328)</f>
        <v>2016</v>
      </c>
    </row>
    <row r="3329" spans="1:21" ht="48" x14ac:dyDescent="0.2">
      <c r="A3329">
        <v>3468</v>
      </c>
      <c r="B3329" s="3" t="s">
        <v>3467</v>
      </c>
      <c r="C3329" s="3" t="s">
        <v>7578</v>
      </c>
      <c r="D3329" s="6">
        <v>10000</v>
      </c>
      <c r="E3329" s="6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>
        <f>ROUND(E3329/D3329*100,0)</f>
        <v>122</v>
      </c>
      <c r="P3329" s="8">
        <f>IFERROR(ROUND(E3329/L3329,2),"No donations")</f>
        <v>716.35</v>
      </c>
      <c r="Q3329" s="10" t="s">
        <v>8315</v>
      </c>
      <c r="R3329" t="s">
        <v>8316</v>
      </c>
      <c r="S3329" s="14">
        <f>(((J3329/60)/60)/24)+DATE(1970,1,1)</f>
        <v>42605.765381944439</v>
      </c>
      <c r="T3329" s="14">
        <f>(((I3329/60)/60)/24)+DATE(1970,1,1)</f>
        <v>42634.125</v>
      </c>
      <c r="U3329">
        <f xml:space="preserve"> YEAR(S3329)</f>
        <v>2016</v>
      </c>
    </row>
    <row r="3330" spans="1:21" ht="48" x14ac:dyDescent="0.2">
      <c r="A3330">
        <v>3481</v>
      </c>
      <c r="B3330" s="3" t="s">
        <v>3480</v>
      </c>
      <c r="C3330" s="3" t="s">
        <v>7591</v>
      </c>
      <c r="D3330" s="6">
        <v>10000</v>
      </c>
      <c r="E3330" s="6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>
        <f>ROUND(E3330/D3330*100,0)</f>
        <v>119</v>
      </c>
      <c r="P3330" s="8">
        <f>IFERROR(ROUND(E3330/L3330,2),"No donations")</f>
        <v>125.05</v>
      </c>
      <c r="Q3330" s="10" t="s">
        <v>8315</v>
      </c>
      <c r="R3330" t="s">
        <v>8316</v>
      </c>
      <c r="S3330" s="14">
        <f>(((J3330/60)/60)/24)+DATE(1970,1,1)</f>
        <v>41989.24754629629</v>
      </c>
      <c r="T3330" s="14">
        <f>(((I3330/60)/60)/24)+DATE(1970,1,1)</f>
        <v>42006.24754629629</v>
      </c>
      <c r="U3330">
        <f xml:space="preserve"> YEAR(S3330)</f>
        <v>2014</v>
      </c>
    </row>
    <row r="3331" spans="1:21" ht="32" x14ac:dyDescent="0.2">
      <c r="A3331">
        <v>3507</v>
      </c>
      <c r="B3331" s="3" t="s">
        <v>3506</v>
      </c>
      <c r="C3331" s="3" t="s">
        <v>7617</v>
      </c>
      <c r="D3331" s="6">
        <v>10000</v>
      </c>
      <c r="E3331" s="6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>
        <f>ROUND(E3331/D3331*100,0)</f>
        <v>104</v>
      </c>
      <c r="P3331" s="8">
        <f>IFERROR(ROUND(E3331/L3331,2),"No donations")</f>
        <v>145</v>
      </c>
      <c r="Q3331" s="10" t="s">
        <v>8315</v>
      </c>
      <c r="R3331" t="s">
        <v>8316</v>
      </c>
      <c r="S3331" s="14">
        <f>(((J3331/60)/60)/24)+DATE(1970,1,1)</f>
        <v>42491.92288194444</v>
      </c>
      <c r="T3331" s="14">
        <f>(((I3331/60)/60)/24)+DATE(1970,1,1)</f>
        <v>42521.92288194444</v>
      </c>
      <c r="U3331">
        <f xml:space="preserve"> YEAR(S3331)</f>
        <v>2016</v>
      </c>
    </row>
    <row r="3332" spans="1:21" ht="48" x14ac:dyDescent="0.2">
      <c r="A3332">
        <v>3524</v>
      </c>
      <c r="B3332" s="3" t="s">
        <v>3523</v>
      </c>
      <c r="C3332" s="3" t="s">
        <v>7634</v>
      </c>
      <c r="D3332" s="6">
        <v>10000</v>
      </c>
      <c r="E3332" s="6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>
        <f>ROUND(E3332/D3332*100,0)</f>
        <v>102</v>
      </c>
      <c r="P3332" s="8">
        <f>IFERROR(ROUND(E3332/L3332,2),"No donations")</f>
        <v>137.24</v>
      </c>
      <c r="Q3332" s="10" t="s">
        <v>8315</v>
      </c>
      <c r="R3332" t="s">
        <v>8316</v>
      </c>
      <c r="S3332" s="14">
        <f>(((J3332/60)/60)/24)+DATE(1970,1,1)</f>
        <v>41880.76357638889</v>
      </c>
      <c r="T3332" s="14">
        <f>(((I3332/60)/60)/24)+DATE(1970,1,1)</f>
        <v>41895.166666666664</v>
      </c>
      <c r="U3332">
        <f xml:space="preserve"> YEAR(S3332)</f>
        <v>2014</v>
      </c>
    </row>
    <row r="3333" spans="1:21" ht="48" x14ac:dyDescent="0.2">
      <c r="A3333">
        <v>3575</v>
      </c>
      <c r="B3333" s="3" t="s">
        <v>3574</v>
      </c>
      <c r="C3333" s="3" t="s">
        <v>7685</v>
      </c>
      <c r="D3333" s="6">
        <v>10000</v>
      </c>
      <c r="E3333" s="6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>
        <f>ROUND(E3333/D3333*100,0)</f>
        <v>101</v>
      </c>
      <c r="P3333" s="8">
        <f>IFERROR(ROUND(E3333/L3333,2),"No donations")</f>
        <v>99.34</v>
      </c>
      <c r="Q3333" s="10" t="s">
        <v>8315</v>
      </c>
      <c r="R3333" t="s">
        <v>8316</v>
      </c>
      <c r="S3333" s="14">
        <f>(((J3333/60)/60)/24)+DATE(1970,1,1)</f>
        <v>42561.783877314811</v>
      </c>
      <c r="T3333" s="14">
        <f>(((I3333/60)/60)/24)+DATE(1970,1,1)</f>
        <v>42593.165972222225</v>
      </c>
      <c r="U3333">
        <f xml:space="preserve"> YEAR(S3333)</f>
        <v>2016</v>
      </c>
    </row>
    <row r="3334" spans="1:21" ht="48" x14ac:dyDescent="0.2">
      <c r="A3334">
        <v>3714</v>
      </c>
      <c r="B3334" s="3" t="s">
        <v>3711</v>
      </c>
      <c r="C3334" s="3" t="s">
        <v>7824</v>
      </c>
      <c r="D3334" s="6">
        <v>10000</v>
      </c>
      <c r="E3334" s="6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>
        <f>ROUND(E3334/D3334*100,0)</f>
        <v>102</v>
      </c>
      <c r="P3334" s="8">
        <f>IFERROR(ROUND(E3334/L3334,2),"No donations")</f>
        <v>105.52</v>
      </c>
      <c r="Q3334" s="10" t="s">
        <v>8315</v>
      </c>
      <c r="R3334" t="s">
        <v>8316</v>
      </c>
      <c r="S3334" s="14">
        <f>(((J3334/60)/60)/24)+DATE(1970,1,1)</f>
        <v>42118.556331018524</v>
      </c>
      <c r="T3334" s="14">
        <f>(((I3334/60)/60)/24)+DATE(1970,1,1)</f>
        <v>42150.165972222225</v>
      </c>
      <c r="U3334">
        <f xml:space="preserve"> YEAR(S3334)</f>
        <v>2015</v>
      </c>
    </row>
    <row r="3335" spans="1:21" ht="32" x14ac:dyDescent="0.2">
      <c r="A3335">
        <v>3766</v>
      </c>
      <c r="B3335" s="3" t="s">
        <v>3763</v>
      </c>
      <c r="C3335" s="3" t="s">
        <v>7876</v>
      </c>
      <c r="D3335" s="6">
        <v>10000</v>
      </c>
      <c r="E3335" s="6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>ROUND(E3335/D3335*100,0)</f>
        <v>103</v>
      </c>
      <c r="P3335" s="8">
        <f>IFERROR(ROUND(E3335/L3335,2),"No donations")</f>
        <v>106.93</v>
      </c>
      <c r="Q3335" s="10" t="s">
        <v>8315</v>
      </c>
      <c r="R3335" t="s">
        <v>8357</v>
      </c>
      <c r="S3335" s="14">
        <f>(((J3335/60)/60)/24)+DATE(1970,1,1)</f>
        <v>41788.167187500003</v>
      </c>
      <c r="T3335" s="14">
        <f>(((I3335/60)/60)/24)+DATE(1970,1,1)</f>
        <v>41823.167187500003</v>
      </c>
      <c r="U3335">
        <f xml:space="preserve"> YEAR(S3335)</f>
        <v>2014</v>
      </c>
    </row>
    <row r="3336" spans="1:21" ht="32" x14ac:dyDescent="0.2">
      <c r="A3336">
        <v>1749</v>
      </c>
      <c r="B3336" s="3" t="s">
        <v>1750</v>
      </c>
      <c r="C3336" s="3" t="s">
        <v>5859</v>
      </c>
      <c r="D3336" s="6">
        <v>10050</v>
      </c>
      <c r="E3336" s="6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>
        <f>ROUND(E3336/D3336*100,0)</f>
        <v>123</v>
      </c>
      <c r="P3336" s="8">
        <f>IFERROR(ROUND(E3336/L3336,2),"No donations")</f>
        <v>94.74</v>
      </c>
      <c r="Q3336" s="10" t="s">
        <v>8336</v>
      </c>
      <c r="R3336" t="s">
        <v>8337</v>
      </c>
      <c r="S3336" s="14">
        <f>(((J3336/60)/60)/24)+DATE(1970,1,1)</f>
        <v>42758.975937499999</v>
      </c>
      <c r="T3336" s="14">
        <f>(((I3336/60)/60)/24)+DATE(1970,1,1)</f>
        <v>42795.791666666672</v>
      </c>
      <c r="U3336">
        <f xml:space="preserve"> YEAR(S3336)</f>
        <v>2017</v>
      </c>
    </row>
    <row r="3337" spans="1:21" ht="32" x14ac:dyDescent="0.2">
      <c r="A3337">
        <v>1</v>
      </c>
      <c r="B3337" s="3" t="s">
        <v>3</v>
      </c>
      <c r="C3337" s="3" t="s">
        <v>4112</v>
      </c>
      <c r="D3337" s="6">
        <v>10275</v>
      </c>
      <c r="E3337" s="6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>
        <f>ROUND(E3337/D3337*100,0)</f>
        <v>143</v>
      </c>
      <c r="P3337" s="8">
        <f>IFERROR(ROUND(E3337/L3337,2),"No donations")</f>
        <v>185.48</v>
      </c>
      <c r="Q3337" s="10" t="s">
        <v>8308</v>
      </c>
      <c r="R3337" t="s">
        <v>8309</v>
      </c>
      <c r="S3337" s="14">
        <f>(((J3337/60)/60)/24)+DATE(1970,1,1)</f>
        <v>42766.600497685184</v>
      </c>
      <c r="T3337" s="14">
        <f>(((I3337/60)/60)/24)+DATE(1970,1,1)</f>
        <v>42796.600497685184</v>
      </c>
      <c r="U3337">
        <f xml:space="preserve"> YEAR(S3337)</f>
        <v>2017</v>
      </c>
    </row>
    <row r="3338" spans="1:21" ht="48" x14ac:dyDescent="0.2">
      <c r="A3338">
        <v>417</v>
      </c>
      <c r="B3338" s="3" t="s">
        <v>418</v>
      </c>
      <c r="C3338" s="3" t="s">
        <v>4527</v>
      </c>
      <c r="D3338" s="6">
        <v>10500</v>
      </c>
      <c r="E3338" s="6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>
        <f>ROUND(E3338/D3338*100,0)</f>
        <v>100</v>
      </c>
      <c r="P3338" s="8">
        <f>IFERROR(ROUND(E3338/L3338,2),"No donations")</f>
        <v>202.42</v>
      </c>
      <c r="Q3338" s="10" t="s">
        <v>8308</v>
      </c>
      <c r="R3338" t="s">
        <v>8313</v>
      </c>
      <c r="S3338" s="14">
        <f>(((J3338/60)/60)/24)+DATE(1970,1,1)</f>
        <v>41360.970601851855</v>
      </c>
      <c r="T3338" s="14">
        <f>(((I3338/60)/60)/24)+DATE(1970,1,1)</f>
        <v>41372.189583333333</v>
      </c>
      <c r="U3338">
        <f xml:space="preserve"> YEAR(S3338)</f>
        <v>2013</v>
      </c>
    </row>
    <row r="3339" spans="1:21" ht="48" x14ac:dyDescent="0.2">
      <c r="A3339">
        <v>2614</v>
      </c>
      <c r="B3339" s="3" t="s">
        <v>2614</v>
      </c>
      <c r="C3339" s="3" t="s">
        <v>6724</v>
      </c>
      <c r="D3339" s="6">
        <v>10500</v>
      </c>
      <c r="E3339" s="6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>
        <f>ROUND(E3339/D3339*100,0)</f>
        <v>102</v>
      </c>
      <c r="P3339" s="8">
        <f>IFERROR(ROUND(E3339/L3339,2),"No donations")</f>
        <v>107.1</v>
      </c>
      <c r="Q3339" s="10" t="s">
        <v>8317</v>
      </c>
      <c r="R3339" t="s">
        <v>8353</v>
      </c>
      <c r="S3339" s="14">
        <f>(((J3339/60)/60)/24)+DATE(1970,1,1)</f>
        <v>41730.708472222221</v>
      </c>
      <c r="T3339" s="14">
        <f>(((I3339/60)/60)/24)+DATE(1970,1,1)</f>
        <v>41759.208333333336</v>
      </c>
      <c r="U3339">
        <f xml:space="preserve"> YEAR(S3339)</f>
        <v>2014</v>
      </c>
    </row>
    <row r="3340" spans="1:21" ht="48" x14ac:dyDescent="0.2">
      <c r="A3340">
        <v>3620</v>
      </c>
      <c r="B3340" s="3" t="s">
        <v>3618</v>
      </c>
      <c r="C3340" s="3" t="s">
        <v>7730</v>
      </c>
      <c r="D3340" s="6">
        <v>10500</v>
      </c>
      <c r="E3340" s="6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>
        <f>ROUND(E3340/D3340*100,0)</f>
        <v>105</v>
      </c>
      <c r="P3340" s="8">
        <f>IFERROR(ROUND(E3340/L3340,2),"No donations")</f>
        <v>56.07</v>
      </c>
      <c r="Q3340" s="10" t="s">
        <v>8315</v>
      </c>
      <c r="R3340" t="s">
        <v>8316</v>
      </c>
      <c r="S3340" s="14">
        <f>(((J3340/60)/60)/24)+DATE(1970,1,1)</f>
        <v>42037.938206018516</v>
      </c>
      <c r="T3340" s="14">
        <f>(((I3340/60)/60)/24)+DATE(1970,1,1)</f>
        <v>42068.166666666672</v>
      </c>
      <c r="U3340">
        <f xml:space="preserve"> YEAR(S3340)</f>
        <v>2015</v>
      </c>
    </row>
    <row r="3341" spans="1:21" ht="48" x14ac:dyDescent="0.2">
      <c r="A3341">
        <v>3005</v>
      </c>
      <c r="B3341" s="3" t="s">
        <v>3005</v>
      </c>
      <c r="C3341" s="3" t="s">
        <v>7115</v>
      </c>
      <c r="D3341" s="6">
        <v>10600</v>
      </c>
      <c r="E3341" s="6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>
        <f>ROUND(E3341/D3341*100,0)</f>
        <v>120</v>
      </c>
      <c r="P3341" s="8">
        <f>IFERROR(ROUND(E3341/L3341,2),"No donations")</f>
        <v>108.24</v>
      </c>
      <c r="Q3341" s="10" t="s">
        <v>8315</v>
      </c>
      <c r="R3341" t="s">
        <v>8355</v>
      </c>
      <c r="S3341" s="14">
        <f>(((J3341/60)/60)/24)+DATE(1970,1,1)</f>
        <v>41888.674826388888</v>
      </c>
      <c r="T3341" s="14">
        <f>(((I3341/60)/60)/24)+DATE(1970,1,1)</f>
        <v>41918.674826388888</v>
      </c>
      <c r="U3341">
        <f xml:space="preserve"> YEAR(S3341)</f>
        <v>2014</v>
      </c>
    </row>
    <row r="3342" spans="1:21" ht="48" x14ac:dyDescent="0.2">
      <c r="A3342">
        <v>51</v>
      </c>
      <c r="B3342" s="3" t="s">
        <v>53</v>
      </c>
      <c r="C3342" s="3" t="s">
        <v>4162</v>
      </c>
      <c r="D3342" s="6">
        <v>11000</v>
      </c>
      <c r="E3342" s="6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>
        <f>ROUND(E3342/D3342*100,0)</f>
        <v>128</v>
      </c>
      <c r="P3342" s="8">
        <f>IFERROR(ROUND(E3342/L3342,2),"No donations")</f>
        <v>118.34</v>
      </c>
      <c r="Q3342" s="10" t="s">
        <v>8308</v>
      </c>
      <c r="R3342" t="s">
        <v>8309</v>
      </c>
      <c r="S3342" s="14">
        <f>(((J3342/60)/60)/24)+DATE(1970,1,1)</f>
        <v>42196.928668981483</v>
      </c>
      <c r="T3342" s="14">
        <f>(((I3342/60)/60)/24)+DATE(1970,1,1)</f>
        <v>42226.928668981483</v>
      </c>
      <c r="U3342">
        <f xml:space="preserve"> YEAR(S3342)</f>
        <v>2015</v>
      </c>
    </row>
    <row r="3343" spans="1:21" ht="64" x14ac:dyDescent="0.2">
      <c r="A3343">
        <v>2606</v>
      </c>
      <c r="B3343" s="3" t="s">
        <v>2606</v>
      </c>
      <c r="C3343" s="3" t="s">
        <v>6716</v>
      </c>
      <c r="D3343" s="6">
        <v>11000</v>
      </c>
      <c r="E3343" s="6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>
        <f>ROUND(E3343/D3343*100,0)</f>
        <v>110</v>
      </c>
      <c r="P3343" s="8">
        <f>IFERROR(ROUND(E3343/L3343,2),"No donations")</f>
        <v>31.44</v>
      </c>
      <c r="Q3343" s="10" t="s">
        <v>8317</v>
      </c>
      <c r="R3343" t="s">
        <v>8353</v>
      </c>
      <c r="S3343" s="14">
        <f>(((J3343/60)/60)/24)+DATE(1970,1,1)</f>
        <v>41726.712754629632</v>
      </c>
      <c r="T3343" s="14">
        <f>(((I3343/60)/60)/24)+DATE(1970,1,1)</f>
        <v>41758.712754629632</v>
      </c>
      <c r="U3343">
        <f xml:space="preserve"> YEAR(S3343)</f>
        <v>2014</v>
      </c>
    </row>
    <row r="3344" spans="1:21" ht="48" x14ac:dyDescent="0.2">
      <c r="A3344">
        <v>2611</v>
      </c>
      <c r="B3344" s="3" t="s">
        <v>2611</v>
      </c>
      <c r="C3344" s="3" t="s">
        <v>6721</v>
      </c>
      <c r="D3344" s="6">
        <v>11000</v>
      </c>
      <c r="E3344" s="6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>
        <f>ROUND(E3344/D3344*100,0)</f>
        <v>2791</v>
      </c>
      <c r="P3344" s="8">
        <f>IFERROR(ROUND(E3344/L3344,2),"No donations")</f>
        <v>83.8</v>
      </c>
      <c r="Q3344" s="10" t="s">
        <v>8317</v>
      </c>
      <c r="R3344" t="s">
        <v>8353</v>
      </c>
      <c r="S3344" s="14">
        <f>(((J3344/60)/60)/24)+DATE(1970,1,1)</f>
        <v>42704.335810185185</v>
      </c>
      <c r="T3344" s="14">
        <f>(((I3344/60)/60)/24)+DATE(1970,1,1)</f>
        <v>42737.957638888889</v>
      </c>
      <c r="U3344">
        <f xml:space="preserve"> YEAR(S3344)</f>
        <v>2016</v>
      </c>
    </row>
    <row r="3345" spans="1:21" ht="32" x14ac:dyDescent="0.2">
      <c r="A3345">
        <v>349</v>
      </c>
      <c r="B3345" s="3" t="s">
        <v>350</v>
      </c>
      <c r="C3345" s="3" t="s">
        <v>4459</v>
      </c>
      <c r="D3345" s="6">
        <v>11260</v>
      </c>
      <c r="E3345" s="6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>
        <f>ROUND(E3345/D3345*100,0)</f>
        <v>107</v>
      </c>
      <c r="P3345" s="8">
        <f>IFERROR(ROUND(E3345/L3345,2),"No donations")</f>
        <v>71.900000000000006</v>
      </c>
      <c r="Q3345" s="10" t="s">
        <v>8308</v>
      </c>
      <c r="R3345" t="s">
        <v>8313</v>
      </c>
      <c r="S3345" s="14">
        <f>(((J3345/60)/60)/24)+DATE(1970,1,1)</f>
        <v>42760.498935185184</v>
      </c>
      <c r="T3345" s="14">
        <f>(((I3345/60)/60)/24)+DATE(1970,1,1)</f>
        <v>42790.498935185184</v>
      </c>
      <c r="U3345">
        <f xml:space="preserve"> YEAR(S3345)</f>
        <v>2017</v>
      </c>
    </row>
    <row r="3346" spans="1:21" ht="48" x14ac:dyDescent="0.2">
      <c r="A3346">
        <v>2635</v>
      </c>
      <c r="B3346" s="3" t="s">
        <v>2635</v>
      </c>
      <c r="C3346" s="3" t="s">
        <v>6745</v>
      </c>
      <c r="D3346" s="6">
        <v>11500</v>
      </c>
      <c r="E3346" s="6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>
        <f>ROUND(E3346/D3346*100,0)</f>
        <v>100</v>
      </c>
      <c r="P3346" s="8">
        <f>IFERROR(ROUND(E3346/L3346,2),"No donations")</f>
        <v>136.9</v>
      </c>
      <c r="Q3346" s="10" t="s">
        <v>8317</v>
      </c>
      <c r="R3346" t="s">
        <v>8353</v>
      </c>
      <c r="S3346" s="14">
        <f>(((J3346/60)/60)/24)+DATE(1970,1,1)</f>
        <v>42037.950937500005</v>
      </c>
      <c r="T3346" s="14">
        <f>(((I3346/60)/60)/24)+DATE(1970,1,1)</f>
        <v>42072.909270833334</v>
      </c>
      <c r="U3346">
        <f xml:space="preserve"> YEAR(S3346)</f>
        <v>2015</v>
      </c>
    </row>
    <row r="3347" spans="1:21" ht="80" x14ac:dyDescent="0.2">
      <c r="A3347">
        <v>3316</v>
      </c>
      <c r="B3347" s="3" t="s">
        <v>3316</v>
      </c>
      <c r="C3347" s="3" t="s">
        <v>7426</v>
      </c>
      <c r="D3347" s="6">
        <v>11737</v>
      </c>
      <c r="E3347" s="6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>
        <f>ROUND(E3347/D3347*100,0)</f>
        <v>100</v>
      </c>
      <c r="P3347" s="8">
        <f>IFERROR(ROUND(E3347/L3347,2),"No donations")</f>
        <v>93.98</v>
      </c>
      <c r="Q3347" s="10" t="s">
        <v>8315</v>
      </c>
      <c r="R3347" t="s">
        <v>8316</v>
      </c>
      <c r="S3347" s="14">
        <f>(((J3347/60)/60)/24)+DATE(1970,1,1)</f>
        <v>41826.871238425927</v>
      </c>
      <c r="T3347" s="14">
        <f>(((I3347/60)/60)/24)+DATE(1970,1,1)</f>
        <v>41859.57916666667</v>
      </c>
      <c r="U3347">
        <f xml:space="preserve"> YEAR(S3347)</f>
        <v>2014</v>
      </c>
    </row>
    <row r="3348" spans="1:21" ht="48" x14ac:dyDescent="0.2">
      <c r="A3348">
        <v>16</v>
      </c>
      <c r="B3348" s="3" t="s">
        <v>18</v>
      </c>
      <c r="C3348" s="3" t="s">
        <v>4127</v>
      </c>
      <c r="D3348" s="6">
        <v>12000</v>
      </c>
      <c r="E3348" s="6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>
        <f>ROUND(E3348/D3348*100,0)</f>
        <v>100</v>
      </c>
      <c r="P3348" s="8">
        <f>IFERROR(ROUND(E3348/L3348,2),"No donations")</f>
        <v>171.84</v>
      </c>
      <c r="Q3348" s="10" t="s">
        <v>8308</v>
      </c>
      <c r="R3348" t="s">
        <v>8309</v>
      </c>
      <c r="S3348" s="14">
        <f>(((J3348/60)/60)/24)+DATE(1970,1,1)</f>
        <v>41760.796423611115</v>
      </c>
      <c r="T3348" s="14">
        <f>(((I3348/60)/60)/24)+DATE(1970,1,1)</f>
        <v>41806.229166666664</v>
      </c>
      <c r="U3348">
        <f xml:space="preserve"> YEAR(S3348)</f>
        <v>2014</v>
      </c>
    </row>
    <row r="3349" spans="1:21" ht="32" x14ac:dyDescent="0.2">
      <c r="A3349">
        <v>28</v>
      </c>
      <c r="B3349" s="3" t="s">
        <v>30</v>
      </c>
      <c r="C3349" s="3" t="s">
        <v>4139</v>
      </c>
      <c r="D3349" s="6">
        <v>12000</v>
      </c>
      <c r="E3349" s="6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>
        <f>ROUND(E3349/D3349*100,0)</f>
        <v>100</v>
      </c>
      <c r="P3349" s="8">
        <f>IFERROR(ROUND(E3349/L3349,2),"No donations")</f>
        <v>169.61</v>
      </c>
      <c r="Q3349" s="10" t="s">
        <v>8308</v>
      </c>
      <c r="R3349" t="s">
        <v>8309</v>
      </c>
      <c r="S3349" s="14">
        <f>(((J3349/60)/60)/24)+DATE(1970,1,1)</f>
        <v>42324.96393518518</v>
      </c>
      <c r="T3349" s="14">
        <f>(((I3349/60)/60)/24)+DATE(1970,1,1)</f>
        <v>42354.96393518518</v>
      </c>
      <c r="U3349">
        <f xml:space="preserve"> YEAR(S3349)</f>
        <v>2015</v>
      </c>
    </row>
    <row r="3350" spans="1:21" ht="16" x14ac:dyDescent="0.2">
      <c r="A3350">
        <v>49</v>
      </c>
      <c r="B3350" s="3" t="s">
        <v>51</v>
      </c>
      <c r="C3350" s="3" t="s">
        <v>4160</v>
      </c>
      <c r="D3350" s="6">
        <v>12000</v>
      </c>
      <c r="E3350" s="6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>
        <f>ROUND(E3350/D3350*100,0)</f>
        <v>100</v>
      </c>
      <c r="P3350" s="8">
        <f>IFERROR(ROUND(E3350/L3350,2),"No donations")</f>
        <v>137.93</v>
      </c>
      <c r="Q3350" s="10" t="s">
        <v>8308</v>
      </c>
      <c r="R3350" t="s">
        <v>8309</v>
      </c>
      <c r="S3350" s="14">
        <f>(((J3350/60)/60)/24)+DATE(1970,1,1)</f>
        <v>42271.176446759258</v>
      </c>
      <c r="T3350" s="14">
        <f>(((I3350/60)/60)/24)+DATE(1970,1,1)</f>
        <v>42301.176446759258</v>
      </c>
      <c r="U3350">
        <f xml:space="preserve"> YEAR(S3350)</f>
        <v>2015</v>
      </c>
    </row>
    <row r="3351" spans="1:21" ht="48" x14ac:dyDescent="0.2">
      <c r="A3351">
        <v>80</v>
      </c>
      <c r="B3351" s="3" t="s">
        <v>82</v>
      </c>
      <c r="C3351" s="3" t="s">
        <v>4191</v>
      </c>
      <c r="D3351" s="6">
        <v>12000</v>
      </c>
      <c r="E3351" s="6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>
        <f>ROUND(E3351/D3351*100,0)</f>
        <v>107</v>
      </c>
      <c r="P3351" s="8">
        <f>IFERROR(ROUND(E3351/L3351,2),"No donations")</f>
        <v>273.83</v>
      </c>
      <c r="Q3351" s="10" t="s">
        <v>8308</v>
      </c>
      <c r="R3351" t="s">
        <v>8310</v>
      </c>
      <c r="S3351" s="14">
        <f>(((J3351/60)/60)/24)+DATE(1970,1,1)</f>
        <v>41583.083981481483</v>
      </c>
      <c r="T3351" s="14">
        <f>(((I3351/60)/60)/24)+DATE(1970,1,1)</f>
        <v>41618.083981481483</v>
      </c>
      <c r="U3351">
        <f xml:space="preserve"> YEAR(S3351)</f>
        <v>2013</v>
      </c>
    </row>
    <row r="3352" spans="1:21" ht="48" x14ac:dyDescent="0.2">
      <c r="A3352">
        <v>308</v>
      </c>
      <c r="B3352" s="3" t="s">
        <v>309</v>
      </c>
      <c r="C3352" s="3" t="s">
        <v>4418</v>
      </c>
      <c r="D3352" s="6">
        <v>12000</v>
      </c>
      <c r="E3352" s="6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>
        <f>ROUND(E3352/D3352*100,0)</f>
        <v>106</v>
      </c>
      <c r="P3352" s="8">
        <f>IFERROR(ROUND(E3352/L3352,2),"No donations")</f>
        <v>62.71</v>
      </c>
      <c r="Q3352" s="10" t="s">
        <v>8308</v>
      </c>
      <c r="R3352" t="s">
        <v>8313</v>
      </c>
      <c r="S3352" s="14">
        <f>(((J3352/60)/60)/24)+DATE(1970,1,1)</f>
        <v>40567.694560185184</v>
      </c>
      <c r="T3352" s="14">
        <f>(((I3352/60)/60)/24)+DATE(1970,1,1)</f>
        <v>40612.694560185184</v>
      </c>
      <c r="U3352">
        <f xml:space="preserve"> YEAR(S3352)</f>
        <v>2011</v>
      </c>
    </row>
    <row r="3353" spans="1:21" ht="48" x14ac:dyDescent="0.2">
      <c r="A3353">
        <v>360</v>
      </c>
      <c r="B3353" s="3" t="s">
        <v>361</v>
      </c>
      <c r="C3353" s="3" t="s">
        <v>4470</v>
      </c>
      <c r="D3353" s="6">
        <v>12000</v>
      </c>
      <c r="E3353" s="6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>
        <f>ROUND(E3353/D3353*100,0)</f>
        <v>101</v>
      </c>
      <c r="P3353" s="8">
        <f>IFERROR(ROUND(E3353/L3353,2),"No donations")</f>
        <v>139.83000000000001</v>
      </c>
      <c r="Q3353" s="10" t="s">
        <v>8308</v>
      </c>
      <c r="R3353" t="s">
        <v>8313</v>
      </c>
      <c r="S3353" s="14">
        <f>(((J3353/60)/60)/24)+DATE(1970,1,1)</f>
        <v>42163.897916666669</v>
      </c>
      <c r="T3353" s="14">
        <f>(((I3353/60)/60)/24)+DATE(1970,1,1)</f>
        <v>42208.132638888885</v>
      </c>
      <c r="U3353">
        <f xml:space="preserve"> YEAR(S3353)</f>
        <v>2015</v>
      </c>
    </row>
    <row r="3354" spans="1:21" ht="48" x14ac:dyDescent="0.2">
      <c r="A3354">
        <v>377</v>
      </c>
      <c r="B3354" s="3" t="s">
        <v>378</v>
      </c>
      <c r="C3354" s="3" t="s">
        <v>4487</v>
      </c>
      <c r="D3354" s="6">
        <v>12000</v>
      </c>
      <c r="E3354" s="6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>
        <f>ROUND(E3354/D3354*100,0)</f>
        <v>114</v>
      </c>
      <c r="P3354" s="8">
        <f>IFERROR(ROUND(E3354/L3354,2),"No donations")</f>
        <v>103.22</v>
      </c>
      <c r="Q3354" s="10" t="s">
        <v>8308</v>
      </c>
      <c r="R3354" t="s">
        <v>8313</v>
      </c>
      <c r="S3354" s="14">
        <f>(((J3354/60)/60)/24)+DATE(1970,1,1)</f>
        <v>42292.250787037032</v>
      </c>
      <c r="T3354" s="14">
        <f>(((I3354/60)/60)/24)+DATE(1970,1,1)</f>
        <v>42322.292361111111</v>
      </c>
      <c r="U3354">
        <f xml:space="preserve"> YEAR(S3354)</f>
        <v>2015</v>
      </c>
    </row>
    <row r="3355" spans="1:21" ht="48" x14ac:dyDescent="0.2">
      <c r="A3355">
        <v>525</v>
      </c>
      <c r="B3355" s="3" t="s">
        <v>526</v>
      </c>
      <c r="C3355" s="3" t="s">
        <v>4635</v>
      </c>
      <c r="D3355" s="6">
        <v>12000</v>
      </c>
      <c r="E3355" s="6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>
        <f>ROUND(E3355/D3355*100,0)</f>
        <v>100</v>
      </c>
      <c r="P3355" s="8">
        <f>IFERROR(ROUND(E3355/L3355,2),"No donations")</f>
        <v>1000</v>
      </c>
      <c r="Q3355" s="10" t="s">
        <v>8315</v>
      </c>
      <c r="R3355" t="s">
        <v>8316</v>
      </c>
      <c r="S3355" s="14">
        <f>(((J3355/60)/60)/24)+DATE(1970,1,1)</f>
        <v>41850.400937500002</v>
      </c>
      <c r="T3355" s="14">
        <f>(((I3355/60)/60)/24)+DATE(1970,1,1)</f>
        <v>41895.400937500002</v>
      </c>
      <c r="U3355">
        <f xml:space="preserve"> YEAR(S3355)</f>
        <v>2014</v>
      </c>
    </row>
    <row r="3356" spans="1:21" ht="48" x14ac:dyDescent="0.2">
      <c r="A3356">
        <v>654</v>
      </c>
      <c r="B3356" s="3" t="s">
        <v>655</v>
      </c>
      <c r="C3356" s="3" t="s">
        <v>4764</v>
      </c>
      <c r="D3356" s="6">
        <v>12000</v>
      </c>
      <c r="E3356" s="6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>
        <f>ROUND(E3356/D3356*100,0)</f>
        <v>267</v>
      </c>
      <c r="P3356" s="8">
        <f>IFERROR(ROUND(E3356/L3356,2),"No donations")</f>
        <v>31.66</v>
      </c>
      <c r="Q3356" s="10" t="s">
        <v>8317</v>
      </c>
      <c r="R3356" t="s">
        <v>8319</v>
      </c>
      <c r="S3356" s="14">
        <f>(((J3356/60)/60)/24)+DATE(1970,1,1)</f>
        <v>42163.957326388889</v>
      </c>
      <c r="T3356" s="14">
        <f>(((I3356/60)/60)/24)+DATE(1970,1,1)</f>
        <v>42193.957326388889</v>
      </c>
      <c r="U3356">
        <f xml:space="preserve"> YEAR(S3356)</f>
        <v>2015</v>
      </c>
    </row>
    <row r="3357" spans="1:21" ht="48" x14ac:dyDescent="0.2">
      <c r="A3357">
        <v>1258</v>
      </c>
      <c r="B3357" s="3" t="s">
        <v>1259</v>
      </c>
      <c r="C3357" s="3" t="s">
        <v>5368</v>
      </c>
      <c r="D3357" s="6">
        <v>12000</v>
      </c>
      <c r="E3357" s="6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>
        <f>ROUND(E3357/D3357*100,0)</f>
        <v>213</v>
      </c>
      <c r="P3357" s="8">
        <f>IFERROR(ROUND(E3357/L3357,2),"No donations")</f>
        <v>38.18</v>
      </c>
      <c r="Q3357" s="10" t="s">
        <v>8323</v>
      </c>
      <c r="R3357" t="s">
        <v>8324</v>
      </c>
      <c r="S3357" s="14">
        <f>(((J3357/60)/60)/24)+DATE(1970,1,1)</f>
        <v>41487.611250000002</v>
      </c>
      <c r="T3357" s="14">
        <f>(((I3357/60)/60)/24)+DATE(1970,1,1)</f>
        <v>41517.611250000002</v>
      </c>
      <c r="U3357">
        <f xml:space="preserve"> YEAR(S3357)</f>
        <v>2013</v>
      </c>
    </row>
    <row r="3358" spans="1:21" ht="32" x14ac:dyDescent="0.2">
      <c r="A3358">
        <v>1268</v>
      </c>
      <c r="B3358" s="3" t="s">
        <v>1269</v>
      </c>
      <c r="C3358" s="3" t="s">
        <v>5378</v>
      </c>
      <c r="D3358" s="6">
        <v>12000</v>
      </c>
      <c r="E3358" s="6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>
        <f>ROUND(E3358/D3358*100,0)</f>
        <v>117</v>
      </c>
      <c r="P3358" s="8">
        <f>IFERROR(ROUND(E3358/L3358,2),"No donations")</f>
        <v>76.92</v>
      </c>
      <c r="Q3358" s="10" t="s">
        <v>8323</v>
      </c>
      <c r="R3358" t="s">
        <v>8324</v>
      </c>
      <c r="S3358" s="14">
        <f>(((J3358/60)/60)/24)+DATE(1970,1,1)</f>
        <v>41507.845451388886</v>
      </c>
      <c r="T3358" s="14">
        <f>(((I3358/60)/60)/24)+DATE(1970,1,1)</f>
        <v>41537.845451388886</v>
      </c>
      <c r="U3358">
        <f xml:space="preserve"> YEAR(S3358)</f>
        <v>2013</v>
      </c>
    </row>
    <row r="3359" spans="1:21" ht="48" x14ac:dyDescent="0.2">
      <c r="A3359">
        <v>1536</v>
      </c>
      <c r="B3359" s="3" t="s">
        <v>1537</v>
      </c>
      <c r="C3359" s="3" t="s">
        <v>5646</v>
      </c>
      <c r="D3359" s="6">
        <v>12000</v>
      </c>
      <c r="E3359" s="6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>
        <f>ROUND(E3359/D3359*100,0)</f>
        <v>250</v>
      </c>
      <c r="P3359" s="8">
        <f>IFERROR(ROUND(E3359/L3359,2),"No donations")</f>
        <v>66.02</v>
      </c>
      <c r="Q3359" s="10" t="s">
        <v>8336</v>
      </c>
      <c r="R3359" t="s">
        <v>8337</v>
      </c>
      <c r="S3359" s="14">
        <f>(((J3359/60)/60)/24)+DATE(1970,1,1)</f>
        <v>42213.802199074074</v>
      </c>
      <c r="T3359" s="14">
        <f>(((I3359/60)/60)/24)+DATE(1970,1,1)</f>
        <v>42243.802199074074</v>
      </c>
      <c r="U3359">
        <f xml:space="preserve"> YEAR(S3359)</f>
        <v>2015</v>
      </c>
    </row>
    <row r="3360" spans="1:21" ht="48" x14ac:dyDescent="0.2">
      <c r="A3360">
        <v>1537</v>
      </c>
      <c r="B3360" s="3" t="s">
        <v>1538</v>
      </c>
      <c r="C3360" s="3" t="s">
        <v>5647</v>
      </c>
      <c r="D3360" s="6">
        <v>12000</v>
      </c>
      <c r="E3360" s="6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>
        <f>ROUND(E3360/D3360*100,0)</f>
        <v>180</v>
      </c>
      <c r="P3360" s="8">
        <f>IFERROR(ROUND(E3360/L3360,2),"No donations")</f>
        <v>96.38</v>
      </c>
      <c r="Q3360" s="10" t="s">
        <v>8336</v>
      </c>
      <c r="R3360" t="s">
        <v>8337</v>
      </c>
      <c r="S3360" s="14">
        <f>(((J3360/60)/60)/24)+DATE(1970,1,1)</f>
        <v>42552.315127314811</v>
      </c>
      <c r="T3360" s="14">
        <f>(((I3360/60)/60)/24)+DATE(1970,1,1)</f>
        <v>42588.75</v>
      </c>
      <c r="U3360">
        <f xml:space="preserve"> YEAR(S3360)</f>
        <v>2016</v>
      </c>
    </row>
    <row r="3361" spans="1:21" ht="48" x14ac:dyDescent="0.2">
      <c r="A3361">
        <v>1763</v>
      </c>
      <c r="B3361" s="3" t="s">
        <v>1764</v>
      </c>
      <c r="C3361" s="3" t="s">
        <v>5873</v>
      </c>
      <c r="D3361" s="6">
        <v>12000</v>
      </c>
      <c r="E3361" s="6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>
        <f>ROUND(E3361/D3361*100,0)</f>
        <v>102</v>
      </c>
      <c r="P3361" s="8">
        <f>IFERROR(ROUND(E3361/L3361,2),"No donations")</f>
        <v>103.64</v>
      </c>
      <c r="Q3361" s="10" t="s">
        <v>8336</v>
      </c>
      <c r="R3361" t="s">
        <v>8337</v>
      </c>
      <c r="S3361" s="14">
        <f>(((J3361/60)/60)/24)+DATE(1970,1,1)</f>
        <v>42636.868518518517</v>
      </c>
      <c r="T3361" s="14">
        <f>(((I3361/60)/60)/24)+DATE(1970,1,1)</f>
        <v>42666.868518518517</v>
      </c>
      <c r="U3361">
        <f xml:space="preserve"> YEAR(S3361)</f>
        <v>2016</v>
      </c>
    </row>
    <row r="3362" spans="1:21" ht="48" x14ac:dyDescent="0.2">
      <c r="A3362">
        <v>1890</v>
      </c>
      <c r="B3362" s="3" t="s">
        <v>1891</v>
      </c>
      <c r="C3362" s="3" t="s">
        <v>6000</v>
      </c>
      <c r="D3362" s="6">
        <v>12000</v>
      </c>
      <c r="E3362" s="6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>
        <f>ROUND(E3362/D3362*100,0)</f>
        <v>145</v>
      </c>
      <c r="P3362" s="8">
        <f>IFERROR(ROUND(E3362/L3362,2),"No donations")</f>
        <v>70.53</v>
      </c>
      <c r="Q3362" s="10" t="s">
        <v>8323</v>
      </c>
      <c r="R3362" t="s">
        <v>8327</v>
      </c>
      <c r="S3362" s="14">
        <f>(((J3362/60)/60)/24)+DATE(1970,1,1)</f>
        <v>41228.786203703705</v>
      </c>
      <c r="T3362" s="14">
        <f>(((I3362/60)/60)/24)+DATE(1970,1,1)</f>
        <v>41258.786203703705</v>
      </c>
      <c r="U3362">
        <f xml:space="preserve"> YEAR(S3362)</f>
        <v>2012</v>
      </c>
    </row>
    <row r="3363" spans="1:21" ht="48" x14ac:dyDescent="0.2">
      <c r="A3363">
        <v>2192</v>
      </c>
      <c r="B3363" s="3" t="s">
        <v>2193</v>
      </c>
      <c r="C3363" s="3" t="s">
        <v>6302</v>
      </c>
      <c r="D3363" s="6">
        <v>12000</v>
      </c>
      <c r="E3363" s="6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>
        <f>ROUND(E3363/D3363*100,0)</f>
        <v>1081</v>
      </c>
      <c r="P3363" s="8">
        <f>IFERROR(ROUND(E3363/L3363,2),"No donations")</f>
        <v>40.07</v>
      </c>
      <c r="Q3363" s="10" t="s">
        <v>8331</v>
      </c>
      <c r="R3363" t="s">
        <v>8349</v>
      </c>
      <c r="S3363" s="14">
        <f>(((J3363/60)/60)/24)+DATE(1970,1,1)</f>
        <v>42691.8512037037</v>
      </c>
      <c r="T3363" s="14">
        <f>(((I3363/60)/60)/24)+DATE(1970,1,1)</f>
        <v>42719.958333333328</v>
      </c>
      <c r="U3363">
        <f xml:space="preserve"> YEAR(S3363)</f>
        <v>2016</v>
      </c>
    </row>
    <row r="3364" spans="1:21" ht="32" x14ac:dyDescent="0.2">
      <c r="A3364">
        <v>2337</v>
      </c>
      <c r="B3364" s="3" t="s">
        <v>2338</v>
      </c>
      <c r="C3364" s="3" t="s">
        <v>6447</v>
      </c>
      <c r="D3364" s="6">
        <v>12000</v>
      </c>
      <c r="E3364" s="6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>
        <f>ROUND(E3364/D3364*100,0)</f>
        <v>111</v>
      </c>
      <c r="P3364" s="8">
        <f>IFERROR(ROUND(E3364/L3364,2),"No donations")</f>
        <v>74.180000000000007</v>
      </c>
      <c r="Q3364" s="10" t="s">
        <v>8334</v>
      </c>
      <c r="R3364" t="s">
        <v>8350</v>
      </c>
      <c r="S3364" s="14">
        <f>(((J3364/60)/60)/24)+DATE(1970,1,1)</f>
        <v>41786.640543981484</v>
      </c>
      <c r="T3364" s="14">
        <f>(((I3364/60)/60)/24)+DATE(1970,1,1)</f>
        <v>41816.640543981484</v>
      </c>
      <c r="U3364">
        <f xml:space="preserve"> YEAR(S3364)</f>
        <v>2014</v>
      </c>
    </row>
    <row r="3365" spans="1:21" ht="48" x14ac:dyDescent="0.2">
      <c r="A3365">
        <v>2602</v>
      </c>
      <c r="B3365" s="3" t="s">
        <v>2602</v>
      </c>
      <c r="C3365" s="3" t="s">
        <v>6712</v>
      </c>
      <c r="D3365" s="6">
        <v>12000</v>
      </c>
      <c r="E3365" s="6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>
        <f>ROUND(E3365/D3365*100,0)</f>
        <v>326</v>
      </c>
      <c r="P3365" s="8">
        <f>IFERROR(ROUND(E3365/L3365,2),"No donations")</f>
        <v>80.02</v>
      </c>
      <c r="Q3365" s="10" t="s">
        <v>8317</v>
      </c>
      <c r="R3365" t="s">
        <v>8353</v>
      </c>
      <c r="S3365" s="14">
        <f>(((J3365/60)/60)/24)+DATE(1970,1,1)</f>
        <v>41915.747314814813</v>
      </c>
      <c r="T3365" s="14">
        <f>(((I3365/60)/60)/24)+DATE(1970,1,1)</f>
        <v>41955.888888888891</v>
      </c>
      <c r="U3365">
        <f xml:space="preserve"> YEAR(S3365)</f>
        <v>2014</v>
      </c>
    </row>
    <row r="3366" spans="1:21" ht="48" x14ac:dyDescent="0.2">
      <c r="A3366">
        <v>2715</v>
      </c>
      <c r="B3366" s="3" t="s">
        <v>2715</v>
      </c>
      <c r="C3366" s="3" t="s">
        <v>6825</v>
      </c>
      <c r="D3366" s="6">
        <v>12000</v>
      </c>
      <c r="E3366" s="6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>
        <f>ROUND(E3366/D3366*100,0)</f>
        <v>265</v>
      </c>
      <c r="P3366" s="8">
        <f>IFERROR(ROUND(E3366/L3366,2),"No donations")</f>
        <v>57.63</v>
      </c>
      <c r="Q3366" s="10" t="s">
        <v>8315</v>
      </c>
      <c r="R3366" t="s">
        <v>8355</v>
      </c>
      <c r="S3366" s="14">
        <f>(((J3366/60)/60)/24)+DATE(1970,1,1)</f>
        <v>42387.398472222223</v>
      </c>
      <c r="T3366" s="14">
        <f>(((I3366/60)/60)/24)+DATE(1970,1,1)</f>
        <v>42421.398472222223</v>
      </c>
      <c r="U3366">
        <f xml:space="preserve"> YEAR(S3366)</f>
        <v>2016</v>
      </c>
    </row>
    <row r="3367" spans="1:21" ht="48" x14ac:dyDescent="0.2">
      <c r="A3367">
        <v>2723</v>
      </c>
      <c r="B3367" s="3" t="s">
        <v>2723</v>
      </c>
      <c r="C3367" s="3" t="s">
        <v>6833</v>
      </c>
      <c r="D3367" s="6">
        <v>12000</v>
      </c>
      <c r="E3367" s="6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>
        <f>ROUND(E3367/D3367*100,0)</f>
        <v>140</v>
      </c>
      <c r="P3367" s="8">
        <f>IFERROR(ROUND(E3367/L3367,2),"No donations")</f>
        <v>95.49</v>
      </c>
      <c r="Q3367" s="10" t="s">
        <v>8317</v>
      </c>
      <c r="R3367" t="s">
        <v>8347</v>
      </c>
      <c r="S3367" s="14">
        <f>(((J3367/60)/60)/24)+DATE(1970,1,1)</f>
        <v>41944.83898148148</v>
      </c>
      <c r="T3367" s="14">
        <f>(((I3367/60)/60)/24)+DATE(1970,1,1)</f>
        <v>42004.880648148144</v>
      </c>
      <c r="U3367">
        <f xml:space="preserve"> YEAR(S3367)</f>
        <v>2014</v>
      </c>
    </row>
    <row r="3368" spans="1:21" ht="48" x14ac:dyDescent="0.2">
      <c r="A3368">
        <v>2732</v>
      </c>
      <c r="B3368" s="3" t="s">
        <v>2732</v>
      </c>
      <c r="C3368" s="3" t="s">
        <v>6842</v>
      </c>
      <c r="D3368" s="6">
        <v>12000</v>
      </c>
      <c r="E3368" s="6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>
        <f>ROUND(E3368/D3368*100,0)</f>
        <v>118</v>
      </c>
      <c r="P3368" s="8">
        <f>IFERROR(ROUND(E3368/L3368,2),"No donations")</f>
        <v>97.19</v>
      </c>
      <c r="Q3368" s="10" t="s">
        <v>8317</v>
      </c>
      <c r="R3368" t="s">
        <v>8347</v>
      </c>
      <c r="S3368" s="14">
        <f>(((J3368/60)/60)/24)+DATE(1970,1,1)</f>
        <v>41389.808194444442</v>
      </c>
      <c r="T3368" s="14">
        <f>(((I3368/60)/60)/24)+DATE(1970,1,1)</f>
        <v>41422</v>
      </c>
      <c r="U3368">
        <f xml:space="preserve"> YEAR(S3368)</f>
        <v>2013</v>
      </c>
    </row>
    <row r="3369" spans="1:21" ht="48" x14ac:dyDescent="0.2">
      <c r="A3369">
        <v>3044</v>
      </c>
      <c r="B3369" s="3" t="s">
        <v>3044</v>
      </c>
      <c r="C3369" s="3" t="s">
        <v>7154</v>
      </c>
      <c r="D3369" s="6">
        <v>12000</v>
      </c>
      <c r="E3369" s="6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>
        <f>ROUND(E3369/D3369*100,0)</f>
        <v>109</v>
      </c>
      <c r="P3369" s="8">
        <f>IFERROR(ROUND(E3369/L3369,2),"No donations")</f>
        <v>84.11</v>
      </c>
      <c r="Q3369" s="10" t="s">
        <v>8315</v>
      </c>
      <c r="R3369" t="s">
        <v>8355</v>
      </c>
      <c r="S3369" s="14">
        <f>(((J3369/60)/60)/24)+DATE(1970,1,1)</f>
        <v>42387.7268287037</v>
      </c>
      <c r="T3369" s="14">
        <f>(((I3369/60)/60)/24)+DATE(1970,1,1)</f>
        <v>42402.7268287037</v>
      </c>
      <c r="U3369">
        <f xml:space="preserve"> YEAR(S3369)</f>
        <v>2016</v>
      </c>
    </row>
    <row r="3370" spans="1:21" ht="48" x14ac:dyDescent="0.2">
      <c r="A3370">
        <v>3214</v>
      </c>
      <c r="B3370" s="3" t="s">
        <v>3214</v>
      </c>
      <c r="C3370" s="3" t="s">
        <v>7324</v>
      </c>
      <c r="D3370" s="6">
        <v>12000</v>
      </c>
      <c r="E3370" s="6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>
        <f>ROUND(E3370/D3370*100,0)</f>
        <v>102</v>
      </c>
      <c r="P3370" s="8">
        <f>IFERROR(ROUND(E3370/L3370,2),"No donations")</f>
        <v>106.57</v>
      </c>
      <c r="Q3370" s="10" t="s">
        <v>8315</v>
      </c>
      <c r="R3370" t="s">
        <v>8316</v>
      </c>
      <c r="S3370" s="14">
        <f>(((J3370/60)/60)/24)+DATE(1970,1,1)</f>
        <v>42337.792511574073</v>
      </c>
      <c r="T3370" s="14">
        <f>(((I3370/60)/60)/24)+DATE(1970,1,1)</f>
        <v>42374.996527777781</v>
      </c>
      <c r="U3370">
        <f xml:space="preserve"> YEAR(S3370)</f>
        <v>2015</v>
      </c>
    </row>
    <row r="3371" spans="1:21" ht="48" x14ac:dyDescent="0.2">
      <c r="A3371">
        <v>3218</v>
      </c>
      <c r="B3371" s="3" t="s">
        <v>3218</v>
      </c>
      <c r="C3371" s="3" t="s">
        <v>7328</v>
      </c>
      <c r="D3371" s="6">
        <v>12000</v>
      </c>
      <c r="E3371" s="6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>
        <f>ROUND(E3371/D3371*100,0)</f>
        <v>102</v>
      </c>
      <c r="P3371" s="8">
        <f>IFERROR(ROUND(E3371/L3371,2),"No donations")</f>
        <v>66.59</v>
      </c>
      <c r="Q3371" s="10" t="s">
        <v>8315</v>
      </c>
      <c r="R3371" t="s">
        <v>8316</v>
      </c>
      <c r="S3371" s="14">
        <f>(((J3371/60)/60)/24)+DATE(1970,1,1)</f>
        <v>41971.002152777779</v>
      </c>
      <c r="T3371" s="14">
        <f>(((I3371/60)/60)/24)+DATE(1970,1,1)</f>
        <v>42004</v>
      </c>
      <c r="U3371">
        <f xml:space="preserve"> YEAR(S3371)</f>
        <v>2014</v>
      </c>
    </row>
    <row r="3372" spans="1:21" ht="32" x14ac:dyDescent="0.2">
      <c r="A3372">
        <v>3248</v>
      </c>
      <c r="B3372" s="3" t="s">
        <v>3248</v>
      </c>
      <c r="C3372" s="3" t="s">
        <v>7358</v>
      </c>
      <c r="D3372" s="6">
        <v>12000</v>
      </c>
      <c r="E3372" s="6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>
        <f>ROUND(E3372/D3372*100,0)</f>
        <v>101</v>
      </c>
      <c r="P3372" s="8">
        <f>IFERROR(ROUND(E3372/L3372,2),"No donations")</f>
        <v>60.48</v>
      </c>
      <c r="Q3372" s="10" t="s">
        <v>8315</v>
      </c>
      <c r="R3372" t="s">
        <v>8316</v>
      </c>
      <c r="S3372" s="14">
        <f>(((J3372/60)/60)/24)+DATE(1970,1,1)</f>
        <v>42068.888391203705</v>
      </c>
      <c r="T3372" s="14">
        <f>(((I3372/60)/60)/24)+DATE(1970,1,1)</f>
        <v>42098.846724537041</v>
      </c>
      <c r="U3372">
        <f xml:space="preserve"> YEAR(S3372)</f>
        <v>2015</v>
      </c>
    </row>
    <row r="3373" spans="1:21" ht="32" x14ac:dyDescent="0.2">
      <c r="A3373">
        <v>3677</v>
      </c>
      <c r="B3373" s="3" t="s">
        <v>3674</v>
      </c>
      <c r="C3373" s="3" t="s">
        <v>7787</v>
      </c>
      <c r="D3373" s="6">
        <v>12000</v>
      </c>
      <c r="E3373" s="6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>ROUND(E3373/D3373*100,0)</f>
        <v>103</v>
      </c>
      <c r="P3373" s="8">
        <f>IFERROR(ROUND(E3373/L3373,2),"No donations")</f>
        <v>62.05</v>
      </c>
      <c r="Q3373" s="10" t="s">
        <v>8315</v>
      </c>
      <c r="R3373" t="s">
        <v>8316</v>
      </c>
      <c r="S3373" s="14">
        <f>(((J3373/60)/60)/24)+DATE(1970,1,1)</f>
        <v>41802.574282407404</v>
      </c>
      <c r="T3373" s="14">
        <f>(((I3373/60)/60)/24)+DATE(1970,1,1)</f>
        <v>41823.165972222225</v>
      </c>
      <c r="U3373">
        <f xml:space="preserve"> YEAR(S3373)</f>
        <v>2014</v>
      </c>
    </row>
    <row r="3374" spans="1:21" ht="32" x14ac:dyDescent="0.2">
      <c r="A3374">
        <v>3262</v>
      </c>
      <c r="B3374" s="3" t="s">
        <v>3262</v>
      </c>
      <c r="C3374" s="3" t="s">
        <v>7372</v>
      </c>
      <c r="D3374" s="6">
        <v>12200</v>
      </c>
      <c r="E3374" s="6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>
        <f>ROUND(E3374/D3374*100,0)</f>
        <v>103</v>
      </c>
      <c r="P3374" s="8">
        <f>IFERROR(ROUND(E3374/L3374,2),"No donations")</f>
        <v>93.81</v>
      </c>
      <c r="Q3374" s="10" t="s">
        <v>8315</v>
      </c>
      <c r="R3374" t="s">
        <v>8316</v>
      </c>
      <c r="S3374" s="14">
        <f>(((J3374/60)/60)/24)+DATE(1970,1,1)</f>
        <v>41964.315532407403</v>
      </c>
      <c r="T3374" s="14">
        <f>(((I3374/60)/60)/24)+DATE(1970,1,1)</f>
        <v>41995.166666666672</v>
      </c>
      <c r="U3374">
        <f xml:space="preserve"> YEAR(S3374)</f>
        <v>2014</v>
      </c>
    </row>
    <row r="3375" spans="1:21" ht="64" x14ac:dyDescent="0.2">
      <c r="A3375">
        <v>397</v>
      </c>
      <c r="B3375" s="3" t="s">
        <v>398</v>
      </c>
      <c r="C3375" s="3" t="s">
        <v>4507</v>
      </c>
      <c r="D3375" s="6">
        <v>12444</v>
      </c>
      <c r="E3375" s="6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>
        <f>ROUND(E3375/D3375*100,0)</f>
        <v>104</v>
      </c>
      <c r="P3375" s="8">
        <f>IFERROR(ROUND(E3375/L3375,2),"No donations")</f>
        <v>56.46</v>
      </c>
      <c r="Q3375" s="10" t="s">
        <v>8308</v>
      </c>
      <c r="R3375" t="s">
        <v>8313</v>
      </c>
      <c r="S3375" s="14">
        <f>(((J3375/60)/60)/24)+DATE(1970,1,1)</f>
        <v>40379.776435185187</v>
      </c>
      <c r="T3375" s="14">
        <f>(((I3375/60)/60)/24)+DATE(1970,1,1)</f>
        <v>40422.155555555553</v>
      </c>
      <c r="U3375">
        <f xml:space="preserve"> YEAR(S3375)</f>
        <v>2010</v>
      </c>
    </row>
    <row r="3376" spans="1:21" ht="48" x14ac:dyDescent="0.2">
      <c r="A3376">
        <v>368</v>
      </c>
      <c r="B3376" s="3" t="s">
        <v>369</v>
      </c>
      <c r="C3376" s="3" t="s">
        <v>4478</v>
      </c>
      <c r="D3376" s="6">
        <v>12500</v>
      </c>
      <c r="E3376" s="6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>
        <f>ROUND(E3376/D3376*100,0)</f>
        <v>104</v>
      </c>
      <c r="P3376" s="8">
        <f>IFERROR(ROUND(E3376/L3376,2),"No donations")</f>
        <v>81.849999999999994</v>
      </c>
      <c r="Q3376" s="10" t="s">
        <v>8308</v>
      </c>
      <c r="R3376" t="s">
        <v>8313</v>
      </c>
      <c r="S3376" s="14">
        <f>(((J3376/60)/60)/24)+DATE(1970,1,1)</f>
        <v>42043.605578703704</v>
      </c>
      <c r="T3376" s="14">
        <f>(((I3376/60)/60)/24)+DATE(1970,1,1)</f>
        <v>42078.563912037032</v>
      </c>
      <c r="U3376">
        <f xml:space="preserve"> YEAR(S3376)</f>
        <v>2015</v>
      </c>
    </row>
    <row r="3377" spans="1:21" ht="32" x14ac:dyDescent="0.2">
      <c r="A3377">
        <v>825</v>
      </c>
      <c r="B3377" s="3" t="s">
        <v>826</v>
      </c>
      <c r="C3377" s="3" t="s">
        <v>4935</v>
      </c>
      <c r="D3377" s="6">
        <v>12500</v>
      </c>
      <c r="E3377" s="6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>
        <f>ROUND(E3377/D3377*100,0)</f>
        <v>100</v>
      </c>
      <c r="P3377" s="8">
        <f>IFERROR(ROUND(E3377/L3377,2),"No donations")</f>
        <v>126.81</v>
      </c>
      <c r="Q3377" s="10" t="s">
        <v>8323</v>
      </c>
      <c r="R3377" t="s">
        <v>8324</v>
      </c>
      <c r="S3377" s="14">
        <f>(((J3377/60)/60)/24)+DATE(1970,1,1)</f>
        <v>41186.306527777779</v>
      </c>
      <c r="T3377" s="14">
        <f>(((I3377/60)/60)/24)+DATE(1970,1,1)</f>
        <v>41211.306527777779</v>
      </c>
      <c r="U3377">
        <f xml:space="preserve"> YEAR(S3377)</f>
        <v>2012</v>
      </c>
    </row>
    <row r="3378" spans="1:21" ht="48" x14ac:dyDescent="0.2">
      <c r="A3378">
        <v>1185</v>
      </c>
      <c r="B3378" s="3" t="s">
        <v>1186</v>
      </c>
      <c r="C3378" s="3" t="s">
        <v>5295</v>
      </c>
      <c r="D3378" s="6">
        <v>12500</v>
      </c>
      <c r="E3378" s="6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>
        <f>ROUND(E3378/D3378*100,0)</f>
        <v>105</v>
      </c>
      <c r="P3378" s="8">
        <f>IFERROR(ROUND(E3378/L3378,2),"No donations")</f>
        <v>118.74</v>
      </c>
      <c r="Q3378" s="10" t="s">
        <v>8336</v>
      </c>
      <c r="R3378" t="s">
        <v>8337</v>
      </c>
      <c r="S3378" s="14">
        <f>(((J3378/60)/60)/24)+DATE(1970,1,1)</f>
        <v>42130.865150462967</v>
      </c>
      <c r="T3378" s="14">
        <f>(((I3378/60)/60)/24)+DATE(1970,1,1)</f>
        <v>42163.166666666672</v>
      </c>
      <c r="U3378">
        <f xml:space="preserve"> YEAR(S3378)</f>
        <v>2015</v>
      </c>
    </row>
    <row r="3379" spans="1:21" ht="48" x14ac:dyDescent="0.2">
      <c r="A3379">
        <v>1194</v>
      </c>
      <c r="B3379" s="3" t="s">
        <v>1195</v>
      </c>
      <c r="C3379" s="3" t="s">
        <v>5304</v>
      </c>
      <c r="D3379" s="6">
        <v>12500</v>
      </c>
      <c r="E3379" s="6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>
        <f>ROUND(E3379/D3379*100,0)</f>
        <v>322</v>
      </c>
      <c r="P3379" s="8">
        <f>IFERROR(ROUND(E3379/L3379,2),"No donations")</f>
        <v>56.41</v>
      </c>
      <c r="Q3379" s="10" t="s">
        <v>8336</v>
      </c>
      <c r="R3379" t="s">
        <v>8337</v>
      </c>
      <c r="S3379" s="14">
        <f>(((J3379/60)/60)/24)+DATE(1970,1,1)</f>
        <v>42072.488182870366</v>
      </c>
      <c r="T3379" s="14">
        <f>(((I3379/60)/60)/24)+DATE(1970,1,1)</f>
        <v>42102.488182870366</v>
      </c>
      <c r="U3379">
        <f xml:space="preserve"> YEAR(S3379)</f>
        <v>2015</v>
      </c>
    </row>
    <row r="3380" spans="1:21" ht="48" x14ac:dyDescent="0.2">
      <c r="A3380">
        <v>2521</v>
      </c>
      <c r="B3380" s="3" t="s">
        <v>2521</v>
      </c>
      <c r="C3380" s="3" t="s">
        <v>6631</v>
      </c>
      <c r="D3380" s="6">
        <v>12500</v>
      </c>
      <c r="E3380" s="6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>
        <f>ROUND(E3380/D3380*100,0)</f>
        <v>109</v>
      </c>
      <c r="P3380" s="8">
        <f>IFERROR(ROUND(E3380/L3380,2),"No donations")</f>
        <v>103.68</v>
      </c>
      <c r="Q3380" s="10" t="s">
        <v>8323</v>
      </c>
      <c r="R3380" t="s">
        <v>8352</v>
      </c>
      <c r="S3380" s="14">
        <f>(((J3380/60)/60)/24)+DATE(1970,1,1)</f>
        <v>42269.967835648145</v>
      </c>
      <c r="T3380" s="14">
        <f>(((I3380/60)/60)/24)+DATE(1970,1,1)</f>
        <v>42290.967835648145</v>
      </c>
      <c r="U3380">
        <f xml:space="preserve"> YEAR(S3380)</f>
        <v>2015</v>
      </c>
    </row>
    <row r="3381" spans="1:21" ht="48" x14ac:dyDescent="0.2">
      <c r="A3381">
        <v>1279</v>
      </c>
      <c r="B3381" s="3" t="s">
        <v>1280</v>
      </c>
      <c r="C3381" s="3" t="s">
        <v>5389</v>
      </c>
      <c r="D3381" s="6">
        <v>12516</v>
      </c>
      <c r="E3381" s="6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>
        <f>ROUND(E3381/D3381*100,0)</f>
        <v>111</v>
      </c>
      <c r="P3381" s="8">
        <f>IFERROR(ROUND(E3381/L3381,2),"No donations")</f>
        <v>73.36</v>
      </c>
      <c r="Q3381" s="10" t="s">
        <v>8323</v>
      </c>
      <c r="R3381" t="s">
        <v>8324</v>
      </c>
      <c r="S3381" s="14">
        <f>(((J3381/60)/60)/24)+DATE(1970,1,1)</f>
        <v>41682.099189814813</v>
      </c>
      <c r="T3381" s="14">
        <f>(((I3381/60)/60)/24)+DATE(1970,1,1)</f>
        <v>41722.057523148149</v>
      </c>
      <c r="U3381">
        <f xml:space="preserve"> YEAR(S3381)</f>
        <v>2014</v>
      </c>
    </row>
    <row r="3382" spans="1:21" ht="48" x14ac:dyDescent="0.2">
      <c r="A3382">
        <v>413</v>
      </c>
      <c r="B3382" s="3" t="s">
        <v>414</v>
      </c>
      <c r="C3382" s="3" t="s">
        <v>4523</v>
      </c>
      <c r="D3382" s="6">
        <v>12800</v>
      </c>
      <c r="E3382" s="6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>
        <f>ROUND(E3382/D3382*100,0)</f>
        <v>105</v>
      </c>
      <c r="P3382" s="8">
        <f>IFERROR(ROUND(E3382/L3382,2),"No donations")</f>
        <v>78.66</v>
      </c>
      <c r="Q3382" s="10" t="s">
        <v>8308</v>
      </c>
      <c r="R3382" t="s">
        <v>8313</v>
      </c>
      <c r="S3382" s="14">
        <f>(((J3382/60)/60)/24)+DATE(1970,1,1)</f>
        <v>41079.877442129626</v>
      </c>
      <c r="T3382" s="14">
        <f>(((I3382/60)/60)/24)+DATE(1970,1,1)</f>
        <v>41109.877442129626</v>
      </c>
      <c r="U3382">
        <f xml:space="preserve"> YEAR(S3382)</f>
        <v>2012</v>
      </c>
    </row>
    <row r="3383" spans="1:21" ht="48" x14ac:dyDescent="0.2">
      <c r="A3383">
        <v>242</v>
      </c>
      <c r="B3383" s="3" t="s">
        <v>244</v>
      </c>
      <c r="C3383" s="3" t="s">
        <v>4352</v>
      </c>
      <c r="D3383" s="6">
        <v>13000</v>
      </c>
      <c r="E3383" s="6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>
        <f>ROUND(E3383/D3383*100,0)</f>
        <v>113</v>
      </c>
      <c r="P3383" s="8">
        <f>IFERROR(ROUND(E3383/L3383,2),"No donations")</f>
        <v>73.02</v>
      </c>
      <c r="Q3383" s="10" t="s">
        <v>8308</v>
      </c>
      <c r="R3383" t="s">
        <v>8313</v>
      </c>
      <c r="S3383" s="14">
        <f>(((J3383/60)/60)/24)+DATE(1970,1,1)</f>
        <v>40862.492939814816</v>
      </c>
      <c r="T3383" s="14">
        <f>(((I3383/60)/60)/24)+DATE(1970,1,1)</f>
        <v>40897.492939814816</v>
      </c>
      <c r="U3383">
        <f xml:space="preserve"> YEAR(S3383)</f>
        <v>2011</v>
      </c>
    </row>
    <row r="3384" spans="1:21" ht="48" x14ac:dyDescent="0.2">
      <c r="A3384">
        <v>256</v>
      </c>
      <c r="B3384" s="3" t="s">
        <v>257</v>
      </c>
      <c r="C3384" s="3" t="s">
        <v>4366</v>
      </c>
      <c r="D3384" s="6">
        <v>13000</v>
      </c>
      <c r="E3384" s="6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>
        <f>ROUND(E3384/D3384*100,0)</f>
        <v>139</v>
      </c>
      <c r="P3384" s="8">
        <f>IFERROR(ROUND(E3384/L3384,2),"No donations")</f>
        <v>65.760000000000005</v>
      </c>
      <c r="Q3384" s="10" t="s">
        <v>8308</v>
      </c>
      <c r="R3384" t="s">
        <v>8313</v>
      </c>
      <c r="S3384" s="14">
        <f>(((J3384/60)/60)/24)+DATE(1970,1,1)</f>
        <v>41319.769293981481</v>
      </c>
      <c r="T3384" s="14">
        <f>(((I3384/60)/60)/24)+DATE(1970,1,1)</f>
        <v>41349.769293981481</v>
      </c>
      <c r="U3384">
        <f xml:space="preserve"> YEAR(S3384)</f>
        <v>2013</v>
      </c>
    </row>
    <row r="3385" spans="1:21" ht="48" x14ac:dyDescent="0.2">
      <c r="A3385">
        <v>301</v>
      </c>
      <c r="B3385" s="3" t="s">
        <v>302</v>
      </c>
      <c r="C3385" s="3" t="s">
        <v>4411</v>
      </c>
      <c r="D3385" s="6">
        <v>13000</v>
      </c>
      <c r="E3385" s="6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>
        <f>ROUND(E3385/D3385*100,0)</f>
        <v>119</v>
      </c>
      <c r="P3385" s="8">
        <f>IFERROR(ROUND(E3385/L3385,2),"No donations")</f>
        <v>61.5</v>
      </c>
      <c r="Q3385" s="10" t="s">
        <v>8308</v>
      </c>
      <c r="R3385" t="s">
        <v>8313</v>
      </c>
      <c r="S3385" s="14">
        <f>(((J3385/60)/60)/24)+DATE(1970,1,1)</f>
        <v>41312.737673611111</v>
      </c>
      <c r="T3385" s="14">
        <f>(((I3385/60)/60)/24)+DATE(1970,1,1)</f>
        <v>41352.696006944447</v>
      </c>
      <c r="U3385">
        <f xml:space="preserve"> YEAR(S3385)</f>
        <v>2013</v>
      </c>
    </row>
    <row r="3386" spans="1:21" ht="32" x14ac:dyDescent="0.2">
      <c r="A3386">
        <v>741</v>
      </c>
      <c r="B3386" s="3" t="s">
        <v>742</v>
      </c>
      <c r="C3386" s="3" t="s">
        <v>4851</v>
      </c>
      <c r="D3386" s="6">
        <v>13000</v>
      </c>
      <c r="E3386" s="6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>
        <f>ROUND(E3386/D3386*100,0)</f>
        <v>102</v>
      </c>
      <c r="P3386" s="8">
        <f>IFERROR(ROUND(E3386/L3386,2),"No donations")</f>
        <v>141.41999999999999</v>
      </c>
      <c r="Q3386" s="10" t="s">
        <v>8320</v>
      </c>
      <c r="R3386" t="s">
        <v>8321</v>
      </c>
      <c r="S3386" s="14">
        <f>(((J3386/60)/60)/24)+DATE(1970,1,1)</f>
        <v>41401.648217592592</v>
      </c>
      <c r="T3386" s="14">
        <f>(((I3386/60)/60)/24)+DATE(1970,1,1)</f>
        <v>41436.648217592592</v>
      </c>
      <c r="U3386">
        <f xml:space="preserve"> YEAR(S3386)</f>
        <v>2013</v>
      </c>
    </row>
    <row r="3387" spans="1:21" ht="48" x14ac:dyDescent="0.2">
      <c r="A3387">
        <v>1204</v>
      </c>
      <c r="B3387" s="3" t="s">
        <v>1205</v>
      </c>
      <c r="C3387" s="3" t="s">
        <v>5314</v>
      </c>
      <c r="D3387" s="6">
        <v>13000</v>
      </c>
      <c r="E3387" s="6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>
        <f>ROUND(E3387/D3387*100,0)</f>
        <v>103</v>
      </c>
      <c r="P3387" s="8">
        <f>IFERROR(ROUND(E3387/L3387,2),"No donations")</f>
        <v>234.79</v>
      </c>
      <c r="Q3387" s="10" t="s">
        <v>8336</v>
      </c>
      <c r="R3387" t="s">
        <v>8337</v>
      </c>
      <c r="S3387" s="14">
        <f>(((J3387/60)/60)/24)+DATE(1970,1,1)</f>
        <v>42297.748067129629</v>
      </c>
      <c r="T3387" s="14">
        <f>(((I3387/60)/60)/24)+DATE(1970,1,1)</f>
        <v>42342.208333333328</v>
      </c>
      <c r="U3387">
        <f xml:space="preserve"> YEAR(S3387)</f>
        <v>2015</v>
      </c>
    </row>
    <row r="3388" spans="1:21" ht="48" x14ac:dyDescent="0.2">
      <c r="A3388">
        <v>1205</v>
      </c>
      <c r="B3388" s="3" t="s">
        <v>1206</v>
      </c>
      <c r="C3388" s="3" t="s">
        <v>5315</v>
      </c>
      <c r="D3388" s="6">
        <v>13000</v>
      </c>
      <c r="E3388" s="6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>
        <f>ROUND(E3388/D3388*100,0)</f>
        <v>101</v>
      </c>
      <c r="P3388" s="8">
        <f>IFERROR(ROUND(E3388/L3388,2),"No donations")</f>
        <v>211.48</v>
      </c>
      <c r="Q3388" s="10" t="s">
        <v>8336</v>
      </c>
      <c r="R3388" t="s">
        <v>8337</v>
      </c>
      <c r="S3388" s="14">
        <f>(((J3388/60)/60)/24)+DATE(1970,1,1)</f>
        <v>42138.506377314814</v>
      </c>
      <c r="T3388" s="14">
        <f>(((I3388/60)/60)/24)+DATE(1970,1,1)</f>
        <v>42168.506377314814</v>
      </c>
      <c r="U3388">
        <f xml:space="preserve"> YEAR(S3388)</f>
        <v>2015</v>
      </c>
    </row>
    <row r="3389" spans="1:21" ht="48" x14ac:dyDescent="0.2">
      <c r="A3389">
        <v>2227</v>
      </c>
      <c r="B3389" s="3" t="s">
        <v>2228</v>
      </c>
      <c r="C3389" s="3" t="s">
        <v>6337</v>
      </c>
      <c r="D3389" s="6">
        <v>13000</v>
      </c>
      <c r="E3389" s="6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>
        <f>ROUND(E3389/D3389*100,0)</f>
        <v>157</v>
      </c>
      <c r="P3389" s="8">
        <f>IFERROR(ROUND(E3389/L3389,2),"No donations")</f>
        <v>67.97</v>
      </c>
      <c r="Q3389" s="10" t="s">
        <v>8331</v>
      </c>
      <c r="R3389" t="s">
        <v>8349</v>
      </c>
      <c r="S3389" s="14">
        <f>(((J3389/60)/60)/24)+DATE(1970,1,1)</f>
        <v>41561.807349537034</v>
      </c>
      <c r="T3389" s="14">
        <f>(((I3389/60)/60)/24)+DATE(1970,1,1)</f>
        <v>41591.849016203705</v>
      </c>
      <c r="U3389">
        <f xml:space="preserve"> YEAR(S3389)</f>
        <v>2013</v>
      </c>
    </row>
    <row r="3390" spans="1:21" ht="32" x14ac:dyDescent="0.2">
      <c r="A3390">
        <v>2235</v>
      </c>
      <c r="B3390" s="3" t="s">
        <v>2236</v>
      </c>
      <c r="C3390" s="3" t="s">
        <v>6345</v>
      </c>
      <c r="D3390" s="6">
        <v>13000</v>
      </c>
      <c r="E3390" s="6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>
        <f>ROUND(E3390/D3390*100,0)</f>
        <v>153</v>
      </c>
      <c r="P3390" s="8">
        <f>IFERROR(ROUND(E3390/L3390,2),"No donations")</f>
        <v>135.59</v>
      </c>
      <c r="Q3390" s="10" t="s">
        <v>8331</v>
      </c>
      <c r="R3390" t="s">
        <v>8349</v>
      </c>
      <c r="S3390" s="14">
        <f>(((J3390/60)/60)/24)+DATE(1970,1,1)</f>
        <v>42062.022118055553</v>
      </c>
      <c r="T3390" s="14">
        <f>(((I3390/60)/60)/24)+DATE(1970,1,1)</f>
        <v>42091.980451388896</v>
      </c>
      <c r="U3390">
        <f xml:space="preserve"> YEAR(S3390)</f>
        <v>2015</v>
      </c>
    </row>
    <row r="3391" spans="1:21" ht="48" x14ac:dyDescent="0.2">
      <c r="A3391">
        <v>3163</v>
      </c>
      <c r="B3391" s="3" t="s">
        <v>3163</v>
      </c>
      <c r="C3391" s="3" t="s">
        <v>7273</v>
      </c>
      <c r="D3391" s="6">
        <v>13000</v>
      </c>
      <c r="E3391" s="6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>
        <f>ROUND(E3391/D3391*100,0)</f>
        <v>111</v>
      </c>
      <c r="P3391" s="8">
        <f>IFERROR(ROUND(E3391/L3391,2),"No donations")</f>
        <v>200.69</v>
      </c>
      <c r="Q3391" s="10" t="s">
        <v>8315</v>
      </c>
      <c r="R3391" t="s">
        <v>8316</v>
      </c>
      <c r="S3391" s="14">
        <f>(((J3391/60)/60)/24)+DATE(1970,1,1)</f>
        <v>41775.753761574073</v>
      </c>
      <c r="T3391" s="14">
        <f>(((I3391/60)/60)/24)+DATE(1970,1,1)</f>
        <v>41805.753761574073</v>
      </c>
      <c r="U3391">
        <f xml:space="preserve"> YEAR(S3391)</f>
        <v>2014</v>
      </c>
    </row>
    <row r="3392" spans="1:21" ht="48" x14ac:dyDescent="0.2">
      <c r="A3392">
        <v>3254</v>
      </c>
      <c r="B3392" s="3" t="s">
        <v>3254</v>
      </c>
      <c r="C3392" s="3" t="s">
        <v>7364</v>
      </c>
      <c r="D3392" s="6">
        <v>13000</v>
      </c>
      <c r="E3392" s="6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>
        <f>ROUND(E3392/D3392*100,0)</f>
        <v>101</v>
      </c>
      <c r="P3392" s="8">
        <f>IFERROR(ROUND(E3392/L3392,2),"No donations")</f>
        <v>70.77</v>
      </c>
      <c r="Q3392" s="10" t="s">
        <v>8315</v>
      </c>
      <c r="R3392" t="s">
        <v>8316</v>
      </c>
      <c r="S3392" s="14">
        <f>(((J3392/60)/60)/24)+DATE(1970,1,1)</f>
        <v>42059.085752314815</v>
      </c>
      <c r="T3392" s="14">
        <f>(((I3392/60)/60)/24)+DATE(1970,1,1)</f>
        <v>42089.044085648144</v>
      </c>
      <c r="U3392">
        <f xml:space="preserve"> YEAR(S3392)</f>
        <v>2015</v>
      </c>
    </row>
    <row r="3393" spans="1:21" ht="48" x14ac:dyDescent="0.2">
      <c r="A3393">
        <v>42</v>
      </c>
      <c r="B3393" s="3" t="s">
        <v>44</v>
      </c>
      <c r="C3393" s="3" t="s">
        <v>4153</v>
      </c>
      <c r="D3393" s="6">
        <v>14000</v>
      </c>
      <c r="E3393" s="6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>
        <f>ROUND(E3393/D3393*100,0)</f>
        <v>142</v>
      </c>
      <c r="P3393" s="8">
        <f>IFERROR(ROUND(E3393/L3393,2),"No donations")</f>
        <v>117.51</v>
      </c>
      <c r="Q3393" s="10" t="s">
        <v>8308</v>
      </c>
      <c r="R3393" t="s">
        <v>8309</v>
      </c>
      <c r="S3393" s="14">
        <f>(((J3393/60)/60)/24)+DATE(1970,1,1)</f>
        <v>41971.639189814814</v>
      </c>
      <c r="T3393" s="14">
        <f>(((I3393/60)/60)/24)+DATE(1970,1,1)</f>
        <v>42001.639189814814</v>
      </c>
      <c r="U3393">
        <f xml:space="preserve"> YEAR(S3393)</f>
        <v>2014</v>
      </c>
    </row>
    <row r="3394" spans="1:21" ht="48" x14ac:dyDescent="0.2">
      <c r="A3394">
        <v>285</v>
      </c>
      <c r="B3394" s="3" t="s">
        <v>286</v>
      </c>
      <c r="C3394" s="3" t="s">
        <v>4395</v>
      </c>
      <c r="D3394" s="6">
        <v>14000</v>
      </c>
      <c r="E3394" s="6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>
        <f>ROUND(E3394/D3394*100,0)</f>
        <v>229</v>
      </c>
      <c r="P3394" s="8">
        <f>IFERROR(ROUND(E3394/L3394,2),"No donations")</f>
        <v>56.9</v>
      </c>
      <c r="Q3394" s="10" t="s">
        <v>8308</v>
      </c>
      <c r="R3394" t="s">
        <v>8313</v>
      </c>
      <c r="S3394" s="14">
        <f>(((J3394/60)/60)/24)+DATE(1970,1,1)</f>
        <v>41506.756111111114</v>
      </c>
      <c r="T3394" s="14">
        <f>(((I3394/60)/60)/24)+DATE(1970,1,1)</f>
        <v>41536.756111111114</v>
      </c>
      <c r="U3394">
        <f xml:space="preserve"> YEAR(S3394)</f>
        <v>2013</v>
      </c>
    </row>
    <row r="3395" spans="1:21" ht="48" x14ac:dyDescent="0.2">
      <c r="A3395">
        <v>795</v>
      </c>
      <c r="B3395" s="3" t="s">
        <v>796</v>
      </c>
      <c r="C3395" s="3" t="s">
        <v>4905</v>
      </c>
      <c r="D3395" s="6">
        <v>14000</v>
      </c>
      <c r="E3395" s="6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>
        <f>ROUND(E3395/D3395*100,0)</f>
        <v>112</v>
      </c>
      <c r="P3395" s="8">
        <f>IFERROR(ROUND(E3395/L3395,2),"No donations")</f>
        <v>85.05</v>
      </c>
      <c r="Q3395" s="10" t="s">
        <v>8323</v>
      </c>
      <c r="R3395" t="s">
        <v>8324</v>
      </c>
      <c r="S3395" s="14">
        <f>(((J3395/60)/60)/24)+DATE(1970,1,1)</f>
        <v>40963.613032407404</v>
      </c>
      <c r="T3395" s="14">
        <f>(((I3395/60)/60)/24)+DATE(1970,1,1)</f>
        <v>41006.207638888889</v>
      </c>
      <c r="U3395">
        <f xml:space="preserve"> YEAR(S3395)</f>
        <v>2012</v>
      </c>
    </row>
    <row r="3396" spans="1:21" ht="32" x14ac:dyDescent="0.2">
      <c r="A3396">
        <v>1216</v>
      </c>
      <c r="B3396" s="3" t="s">
        <v>1217</v>
      </c>
      <c r="C3396" s="3" t="s">
        <v>5326</v>
      </c>
      <c r="D3396" s="6">
        <v>14000</v>
      </c>
      <c r="E3396" s="6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>
        <f>ROUND(E3396/D3396*100,0)</f>
        <v>146</v>
      </c>
      <c r="P3396" s="8">
        <f>IFERROR(ROUND(E3396/L3396,2),"No donations")</f>
        <v>91.88</v>
      </c>
      <c r="Q3396" s="10" t="s">
        <v>8336</v>
      </c>
      <c r="R3396" t="s">
        <v>8337</v>
      </c>
      <c r="S3396" s="14">
        <f>(((J3396/60)/60)/24)+DATE(1970,1,1)</f>
        <v>42247.616400462968</v>
      </c>
      <c r="T3396" s="14">
        <f>(((I3396/60)/60)/24)+DATE(1970,1,1)</f>
        <v>42279.960416666669</v>
      </c>
      <c r="U3396">
        <f xml:space="preserve"> YEAR(S3396)</f>
        <v>2015</v>
      </c>
    </row>
    <row r="3397" spans="1:21" ht="48" x14ac:dyDescent="0.2">
      <c r="A3397">
        <v>1511</v>
      </c>
      <c r="B3397" s="3" t="s">
        <v>1512</v>
      </c>
      <c r="C3397" s="3" t="s">
        <v>5621</v>
      </c>
      <c r="D3397" s="6">
        <v>14000</v>
      </c>
      <c r="E3397" s="6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>
        <f>ROUND(E3397/D3397*100,0)</f>
        <v>112</v>
      </c>
      <c r="P3397" s="8">
        <f>IFERROR(ROUND(E3397/L3397,2),"No donations")</f>
        <v>75.98</v>
      </c>
      <c r="Q3397" s="10" t="s">
        <v>8336</v>
      </c>
      <c r="R3397" t="s">
        <v>8337</v>
      </c>
      <c r="S3397" s="14">
        <f>(((J3397/60)/60)/24)+DATE(1970,1,1)</f>
        <v>42296.583379629628</v>
      </c>
      <c r="T3397" s="14">
        <f>(((I3397/60)/60)/24)+DATE(1970,1,1)</f>
        <v>42326.625046296293</v>
      </c>
      <c r="U3397">
        <f xml:space="preserve"> YEAR(S3397)</f>
        <v>2015</v>
      </c>
    </row>
    <row r="3398" spans="1:21" ht="32" x14ac:dyDescent="0.2">
      <c r="A3398">
        <v>2196</v>
      </c>
      <c r="B3398" s="3" t="s">
        <v>2197</v>
      </c>
      <c r="C3398" s="3" t="s">
        <v>6306</v>
      </c>
      <c r="D3398" s="6">
        <v>14000</v>
      </c>
      <c r="E3398" s="6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>
        <f>ROUND(E3398/D3398*100,0)</f>
        <v>114</v>
      </c>
      <c r="P3398" s="8">
        <f>IFERROR(ROUND(E3398/L3398,2),"No donations")</f>
        <v>68.11</v>
      </c>
      <c r="Q3398" s="10" t="s">
        <v>8331</v>
      </c>
      <c r="R3398" t="s">
        <v>8349</v>
      </c>
      <c r="S3398" s="14">
        <f>(((J3398/60)/60)/24)+DATE(1970,1,1)</f>
        <v>42675.487291666665</v>
      </c>
      <c r="T3398" s="14">
        <f>(((I3398/60)/60)/24)+DATE(1970,1,1)</f>
        <v>42706.291666666672</v>
      </c>
      <c r="U3398">
        <f xml:space="preserve"> YEAR(S3398)</f>
        <v>2016</v>
      </c>
    </row>
    <row r="3399" spans="1:21" ht="48" x14ac:dyDescent="0.2">
      <c r="A3399">
        <v>345</v>
      </c>
      <c r="B3399" s="3" t="s">
        <v>346</v>
      </c>
      <c r="C3399" s="3" t="s">
        <v>4455</v>
      </c>
      <c r="D3399" s="6">
        <v>14500</v>
      </c>
      <c r="E3399" s="6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>
        <f>ROUND(E3399/D3399*100,0)</f>
        <v>123</v>
      </c>
      <c r="P3399" s="8">
        <f>IFERROR(ROUND(E3399/L3399,2),"No donations")</f>
        <v>99.86</v>
      </c>
      <c r="Q3399" s="10" t="s">
        <v>8308</v>
      </c>
      <c r="R3399" t="s">
        <v>8313</v>
      </c>
      <c r="S3399" s="14">
        <f>(((J3399/60)/60)/24)+DATE(1970,1,1)</f>
        <v>42114.944328703699</v>
      </c>
      <c r="T3399" s="14">
        <f>(((I3399/60)/60)/24)+DATE(1970,1,1)</f>
        <v>42144.944328703699</v>
      </c>
      <c r="U3399">
        <f xml:space="preserve"> YEAR(S3399)</f>
        <v>2015</v>
      </c>
    </row>
    <row r="3400" spans="1:21" ht="32" x14ac:dyDescent="0.2">
      <c r="A3400">
        <v>1196</v>
      </c>
      <c r="B3400" s="3" t="s">
        <v>1197</v>
      </c>
      <c r="C3400" s="3" t="s">
        <v>5306</v>
      </c>
      <c r="D3400" s="6">
        <v>14500</v>
      </c>
      <c r="E3400" s="6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>
        <f>ROUND(E3400/D3400*100,0)</f>
        <v>270</v>
      </c>
      <c r="P3400" s="8">
        <f>IFERROR(ROUND(E3400/L3400,2),"No donations")</f>
        <v>76.44</v>
      </c>
      <c r="Q3400" s="10" t="s">
        <v>8336</v>
      </c>
      <c r="R3400" t="s">
        <v>8337</v>
      </c>
      <c r="S3400" s="14">
        <f>(((J3400/60)/60)/24)+DATE(1970,1,1)</f>
        <v>42326.818738425922</v>
      </c>
      <c r="T3400" s="14">
        <f>(((I3400/60)/60)/24)+DATE(1970,1,1)</f>
        <v>42356.818738425922</v>
      </c>
      <c r="U3400">
        <f xml:space="preserve"> YEAR(S3400)</f>
        <v>2015</v>
      </c>
    </row>
    <row r="3401" spans="1:21" ht="48" x14ac:dyDescent="0.2">
      <c r="A3401">
        <v>57</v>
      </c>
      <c r="B3401" s="3" t="s">
        <v>59</v>
      </c>
      <c r="C3401" s="3" t="s">
        <v>4168</v>
      </c>
      <c r="D3401" s="6">
        <v>15000</v>
      </c>
      <c r="E3401" s="6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>
        <f>ROUND(E3401/D3401*100,0)</f>
        <v>102</v>
      </c>
      <c r="P3401" s="8">
        <f>IFERROR(ROUND(E3401/L3401,2),"No donations")</f>
        <v>221.52</v>
      </c>
      <c r="Q3401" s="10" t="s">
        <v>8308</v>
      </c>
      <c r="R3401" t="s">
        <v>8309</v>
      </c>
      <c r="S3401" s="14">
        <f>(((J3401/60)/60)/24)+DATE(1970,1,1)</f>
        <v>42089.83289351852</v>
      </c>
      <c r="T3401" s="14">
        <f>(((I3401/60)/60)/24)+DATE(1970,1,1)</f>
        <v>42119.83289351852</v>
      </c>
      <c r="U3401">
        <f xml:space="preserve"> YEAR(S3401)</f>
        <v>2015</v>
      </c>
    </row>
    <row r="3402" spans="1:21" ht="48" x14ac:dyDescent="0.2">
      <c r="A3402">
        <v>240</v>
      </c>
      <c r="B3402" s="3" t="s">
        <v>242</v>
      </c>
      <c r="C3402" s="3" t="s">
        <v>4350</v>
      </c>
      <c r="D3402" s="6">
        <v>15000</v>
      </c>
      <c r="E3402" s="6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>
        <f>ROUND(E3402/D3402*100,0)</f>
        <v>108</v>
      </c>
      <c r="P3402" s="8">
        <f>IFERROR(ROUND(E3402/L3402,2),"No donations")</f>
        <v>117.85</v>
      </c>
      <c r="Q3402" s="10" t="s">
        <v>8308</v>
      </c>
      <c r="R3402" t="s">
        <v>8313</v>
      </c>
      <c r="S3402" s="14">
        <f>(((J3402/60)/60)/24)+DATE(1970,1,1)</f>
        <v>41354.708460648151</v>
      </c>
      <c r="T3402" s="14">
        <f>(((I3402/60)/60)/24)+DATE(1970,1,1)</f>
        <v>41399.708460648151</v>
      </c>
      <c r="U3402">
        <f xml:space="preserve"> YEAR(S3402)</f>
        <v>2013</v>
      </c>
    </row>
    <row r="3403" spans="1:21" ht="48" x14ac:dyDescent="0.2">
      <c r="A3403">
        <v>286</v>
      </c>
      <c r="B3403" s="3" t="s">
        <v>287</v>
      </c>
      <c r="C3403" s="3" t="s">
        <v>4396</v>
      </c>
      <c r="D3403" s="6">
        <v>15000</v>
      </c>
      <c r="E3403" s="6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>
        <f>ROUND(E3403/D3403*100,0)</f>
        <v>109</v>
      </c>
      <c r="P3403" s="8">
        <f>IFERROR(ROUND(E3403/L3403,2),"No donations")</f>
        <v>121.28</v>
      </c>
      <c r="Q3403" s="10" t="s">
        <v>8308</v>
      </c>
      <c r="R3403" t="s">
        <v>8313</v>
      </c>
      <c r="S3403" s="14">
        <f>(((J3403/60)/60)/24)+DATE(1970,1,1)</f>
        <v>41313.816249999996</v>
      </c>
      <c r="T3403" s="14">
        <f>(((I3403/60)/60)/24)+DATE(1970,1,1)</f>
        <v>41358.774583333332</v>
      </c>
      <c r="U3403">
        <f xml:space="preserve"> YEAR(S3403)</f>
        <v>2013</v>
      </c>
    </row>
    <row r="3404" spans="1:21" ht="32" x14ac:dyDescent="0.2">
      <c r="A3404">
        <v>287</v>
      </c>
      <c r="B3404" s="3" t="s">
        <v>288</v>
      </c>
      <c r="C3404" s="3" t="s">
        <v>4397</v>
      </c>
      <c r="D3404" s="6">
        <v>15000</v>
      </c>
      <c r="E3404" s="6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>
        <f>ROUND(E3404/D3404*100,0)</f>
        <v>176</v>
      </c>
      <c r="P3404" s="8">
        <f>IFERROR(ROUND(E3404/L3404,2),"No donations")</f>
        <v>91.19</v>
      </c>
      <c r="Q3404" s="10" t="s">
        <v>8308</v>
      </c>
      <c r="R3404" t="s">
        <v>8313</v>
      </c>
      <c r="S3404" s="14">
        <f>(((J3404/60)/60)/24)+DATE(1970,1,1)</f>
        <v>41184.277986111112</v>
      </c>
      <c r="T3404" s="14">
        <f>(((I3404/60)/60)/24)+DATE(1970,1,1)</f>
        <v>41215.166666666664</v>
      </c>
      <c r="U3404">
        <f xml:space="preserve"> YEAR(S3404)</f>
        <v>2012</v>
      </c>
    </row>
    <row r="3405" spans="1:21" ht="48" x14ac:dyDescent="0.2">
      <c r="A3405">
        <v>289</v>
      </c>
      <c r="B3405" s="3" t="s">
        <v>290</v>
      </c>
      <c r="C3405" s="3" t="s">
        <v>4399</v>
      </c>
      <c r="D3405" s="6">
        <v>15000</v>
      </c>
      <c r="E3405" s="6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>
        <f>ROUND(E3405/D3405*100,0)</f>
        <v>105</v>
      </c>
      <c r="P3405" s="8">
        <f>IFERROR(ROUND(E3405/L3405,2),"No donations")</f>
        <v>67.77</v>
      </c>
      <c r="Q3405" s="10" t="s">
        <v>8308</v>
      </c>
      <c r="R3405" t="s">
        <v>8313</v>
      </c>
      <c r="S3405" s="14">
        <f>(((J3405/60)/60)/24)+DATE(1970,1,1)</f>
        <v>41550.456412037034</v>
      </c>
      <c r="T3405" s="14">
        <f>(((I3405/60)/60)/24)+DATE(1970,1,1)</f>
        <v>41580.456412037034</v>
      </c>
      <c r="U3405">
        <f xml:space="preserve"> YEAR(S3405)</f>
        <v>2013</v>
      </c>
    </row>
    <row r="3406" spans="1:21" ht="32" x14ac:dyDescent="0.2">
      <c r="A3406">
        <v>316</v>
      </c>
      <c r="B3406" s="3" t="s">
        <v>317</v>
      </c>
      <c r="C3406" s="3" t="s">
        <v>4426</v>
      </c>
      <c r="D3406" s="6">
        <v>15000</v>
      </c>
      <c r="E3406" s="6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>
        <f>ROUND(E3406/D3406*100,0)</f>
        <v>114</v>
      </c>
      <c r="P3406" s="8">
        <f>IFERROR(ROUND(E3406/L3406,2),"No donations")</f>
        <v>108.01</v>
      </c>
      <c r="Q3406" s="10" t="s">
        <v>8308</v>
      </c>
      <c r="R3406" t="s">
        <v>8313</v>
      </c>
      <c r="S3406" s="14">
        <f>(((J3406/60)/60)/24)+DATE(1970,1,1)</f>
        <v>41950.923576388886</v>
      </c>
      <c r="T3406" s="14">
        <f>(((I3406/60)/60)/24)+DATE(1970,1,1)</f>
        <v>41984.207638888889</v>
      </c>
      <c r="U3406">
        <f xml:space="preserve"> YEAR(S3406)</f>
        <v>2014</v>
      </c>
    </row>
    <row r="3407" spans="1:21" ht="48" x14ac:dyDescent="0.2">
      <c r="A3407">
        <v>338</v>
      </c>
      <c r="B3407" s="3" t="s">
        <v>339</v>
      </c>
      <c r="C3407" s="3" t="s">
        <v>4448</v>
      </c>
      <c r="D3407" s="6">
        <v>15000</v>
      </c>
      <c r="E3407" s="6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>
        <f>ROUND(E3407/D3407*100,0)</f>
        <v>110</v>
      </c>
      <c r="P3407" s="8">
        <f>IFERROR(ROUND(E3407/L3407,2),"No donations")</f>
        <v>70</v>
      </c>
      <c r="Q3407" s="10" t="s">
        <v>8308</v>
      </c>
      <c r="R3407" t="s">
        <v>8313</v>
      </c>
      <c r="S3407" s="14">
        <f>(((J3407/60)/60)/24)+DATE(1970,1,1)</f>
        <v>42559.755671296298</v>
      </c>
      <c r="T3407" s="14">
        <f>(((I3407/60)/60)/24)+DATE(1970,1,1)</f>
        <v>42616.041666666672</v>
      </c>
      <c r="U3407">
        <f xml:space="preserve"> YEAR(S3407)</f>
        <v>2016</v>
      </c>
    </row>
    <row r="3408" spans="1:21" ht="48" x14ac:dyDescent="0.2">
      <c r="A3408">
        <v>357</v>
      </c>
      <c r="B3408" s="3" t="s">
        <v>358</v>
      </c>
      <c r="C3408" s="3" t="s">
        <v>4467</v>
      </c>
      <c r="D3408" s="6">
        <v>15000</v>
      </c>
      <c r="E3408" s="6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>
        <f>ROUND(E3408/D3408*100,0)</f>
        <v>174</v>
      </c>
      <c r="P3408" s="8">
        <f>IFERROR(ROUND(E3408/L3408,2),"No donations")</f>
        <v>86.14</v>
      </c>
      <c r="Q3408" s="10" t="s">
        <v>8308</v>
      </c>
      <c r="R3408" t="s">
        <v>8313</v>
      </c>
      <c r="S3408" s="14">
        <f>(((J3408/60)/60)/24)+DATE(1970,1,1)</f>
        <v>42078.222187499996</v>
      </c>
      <c r="T3408" s="14">
        <f>(((I3408/60)/60)/24)+DATE(1970,1,1)</f>
        <v>42118.222187499996</v>
      </c>
      <c r="U3408">
        <f xml:space="preserve"> YEAR(S3408)</f>
        <v>2015</v>
      </c>
    </row>
    <row r="3409" spans="1:21" ht="48" x14ac:dyDescent="0.2">
      <c r="A3409">
        <v>365</v>
      </c>
      <c r="B3409" s="3" t="s">
        <v>366</v>
      </c>
      <c r="C3409" s="3" t="s">
        <v>4475</v>
      </c>
      <c r="D3409" s="6">
        <v>15000</v>
      </c>
      <c r="E3409" s="6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>
        <f>ROUND(E3409/D3409*100,0)</f>
        <v>104</v>
      </c>
      <c r="P3409" s="8">
        <f>IFERROR(ROUND(E3409/L3409,2),"No donations")</f>
        <v>239.94</v>
      </c>
      <c r="Q3409" s="10" t="s">
        <v>8308</v>
      </c>
      <c r="R3409" t="s">
        <v>8313</v>
      </c>
      <c r="S3409" s="14">
        <f>(((J3409/60)/60)/24)+DATE(1970,1,1)</f>
        <v>41668.606469907405</v>
      </c>
      <c r="T3409" s="14">
        <f>(((I3409/60)/60)/24)+DATE(1970,1,1)</f>
        <v>41698.606469907405</v>
      </c>
      <c r="U3409">
        <f xml:space="preserve"> YEAR(S3409)</f>
        <v>2014</v>
      </c>
    </row>
    <row r="3410" spans="1:21" ht="48" x14ac:dyDescent="0.2">
      <c r="A3410">
        <v>379</v>
      </c>
      <c r="B3410" s="3" t="s">
        <v>380</v>
      </c>
      <c r="C3410" s="3" t="s">
        <v>4489</v>
      </c>
      <c r="D3410" s="6">
        <v>15000</v>
      </c>
      <c r="E3410" s="6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>
        <f>ROUND(E3410/D3410*100,0)</f>
        <v>116</v>
      </c>
      <c r="P3410" s="8">
        <f>IFERROR(ROUND(E3410/L3410,2),"No donations")</f>
        <v>116.86</v>
      </c>
      <c r="Q3410" s="10" t="s">
        <v>8308</v>
      </c>
      <c r="R3410" t="s">
        <v>8313</v>
      </c>
      <c r="S3410" s="14">
        <f>(((J3410/60)/60)/24)+DATE(1970,1,1)</f>
        <v>40987.688333333332</v>
      </c>
      <c r="T3410" s="14">
        <f>(((I3410/60)/60)/24)+DATE(1970,1,1)</f>
        <v>41032.688333333332</v>
      </c>
      <c r="U3410">
        <f xml:space="preserve"> YEAR(S3410)</f>
        <v>2012</v>
      </c>
    </row>
    <row r="3411" spans="1:21" ht="48" x14ac:dyDescent="0.2">
      <c r="A3411">
        <v>396</v>
      </c>
      <c r="B3411" s="3" t="s">
        <v>397</v>
      </c>
      <c r="C3411" s="3" t="s">
        <v>4506</v>
      </c>
      <c r="D3411" s="6">
        <v>15000</v>
      </c>
      <c r="E3411" s="6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>
        <f>ROUND(E3411/D3411*100,0)</f>
        <v>107</v>
      </c>
      <c r="P3411" s="8">
        <f>IFERROR(ROUND(E3411/L3411,2),"No donations")</f>
        <v>81.63</v>
      </c>
      <c r="Q3411" s="10" t="s">
        <v>8308</v>
      </c>
      <c r="R3411" t="s">
        <v>8313</v>
      </c>
      <c r="S3411" s="14">
        <f>(((J3411/60)/60)/24)+DATE(1970,1,1)</f>
        <v>41082.564884259256</v>
      </c>
      <c r="T3411" s="14">
        <f>(((I3411/60)/60)/24)+DATE(1970,1,1)</f>
        <v>41097.564884259256</v>
      </c>
      <c r="U3411">
        <f xml:space="preserve"> YEAR(S3411)</f>
        <v>2012</v>
      </c>
    </row>
    <row r="3412" spans="1:21" ht="48" x14ac:dyDescent="0.2">
      <c r="A3412">
        <v>534</v>
      </c>
      <c r="B3412" s="3" t="s">
        <v>535</v>
      </c>
      <c r="C3412" s="3" t="s">
        <v>4644</v>
      </c>
      <c r="D3412" s="6">
        <v>15000</v>
      </c>
      <c r="E3412" s="6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>
        <f>ROUND(E3412/D3412*100,0)</f>
        <v>105</v>
      </c>
      <c r="P3412" s="8">
        <f>IFERROR(ROUND(E3412/L3412,2),"No donations")</f>
        <v>327.08</v>
      </c>
      <c r="Q3412" s="10" t="s">
        <v>8315</v>
      </c>
      <c r="R3412" t="s">
        <v>8316</v>
      </c>
      <c r="S3412" s="14">
        <f>(((J3412/60)/60)/24)+DATE(1970,1,1)</f>
        <v>42270.810995370368</v>
      </c>
      <c r="T3412" s="14">
        <f>(((I3412/60)/60)/24)+DATE(1970,1,1)</f>
        <v>42309.958333333328</v>
      </c>
      <c r="U3412">
        <f xml:space="preserve"> YEAR(S3412)</f>
        <v>2015</v>
      </c>
    </row>
    <row r="3413" spans="1:21" ht="48" x14ac:dyDescent="0.2">
      <c r="A3413">
        <v>657</v>
      </c>
      <c r="B3413" s="3" t="s">
        <v>658</v>
      </c>
      <c r="C3413" s="3" t="s">
        <v>4767</v>
      </c>
      <c r="D3413" s="6">
        <v>15000</v>
      </c>
      <c r="E3413" s="6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>
        <f>ROUND(E3413/D3413*100,0)</f>
        <v>126</v>
      </c>
      <c r="P3413" s="8">
        <f>IFERROR(ROUND(E3413/L3413,2),"No donations")</f>
        <v>190.45</v>
      </c>
      <c r="Q3413" s="10" t="s">
        <v>8317</v>
      </c>
      <c r="R3413" t="s">
        <v>8319</v>
      </c>
      <c r="S3413" s="14">
        <f>(((J3413/60)/60)/24)+DATE(1970,1,1)</f>
        <v>42331.84574074074</v>
      </c>
      <c r="T3413" s="14">
        <f>(((I3413/60)/60)/24)+DATE(1970,1,1)</f>
        <v>42361.84574074074</v>
      </c>
      <c r="U3413">
        <f xml:space="preserve"> YEAR(S3413)</f>
        <v>2015</v>
      </c>
    </row>
    <row r="3414" spans="1:21" ht="48" x14ac:dyDescent="0.2">
      <c r="A3414">
        <v>832</v>
      </c>
      <c r="B3414" s="3" t="s">
        <v>833</v>
      </c>
      <c r="C3414" s="3" t="s">
        <v>4942</v>
      </c>
      <c r="D3414" s="6">
        <v>15000</v>
      </c>
      <c r="E3414" s="6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>
        <f>ROUND(E3414/D3414*100,0)</f>
        <v>101</v>
      </c>
      <c r="P3414" s="8">
        <f>IFERROR(ROUND(E3414/L3414,2),"No donations")</f>
        <v>97.99</v>
      </c>
      <c r="Q3414" s="10" t="s">
        <v>8323</v>
      </c>
      <c r="R3414" t="s">
        <v>8324</v>
      </c>
      <c r="S3414" s="14">
        <f>(((J3414/60)/60)/24)+DATE(1970,1,1)</f>
        <v>40869.675173611111</v>
      </c>
      <c r="T3414" s="14">
        <f>(((I3414/60)/60)/24)+DATE(1970,1,1)</f>
        <v>40929.342361111114</v>
      </c>
      <c r="U3414">
        <f xml:space="preserve"> YEAR(S3414)</f>
        <v>2011</v>
      </c>
    </row>
    <row r="3415" spans="1:21" ht="48" x14ac:dyDescent="0.2">
      <c r="A3415">
        <v>1197</v>
      </c>
      <c r="B3415" s="3" t="s">
        <v>1198</v>
      </c>
      <c r="C3415" s="3" t="s">
        <v>5307</v>
      </c>
      <c r="D3415" s="6">
        <v>15000</v>
      </c>
      <c r="E3415" s="6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>
        <f>ROUND(E3415/D3415*100,0)</f>
        <v>253</v>
      </c>
      <c r="P3415" s="8">
        <f>IFERROR(ROUND(E3415/L3415,2),"No donations")</f>
        <v>121</v>
      </c>
      <c r="Q3415" s="10" t="s">
        <v>8336</v>
      </c>
      <c r="R3415" t="s">
        <v>8337</v>
      </c>
      <c r="S3415" s="14">
        <f>(((J3415/60)/60)/24)+DATE(1970,1,1)</f>
        <v>42503.66474537037</v>
      </c>
      <c r="T3415" s="14">
        <f>(((I3415/60)/60)/24)+DATE(1970,1,1)</f>
        <v>42534.249305555553</v>
      </c>
      <c r="U3415">
        <f xml:space="preserve"> YEAR(S3415)</f>
        <v>2016</v>
      </c>
    </row>
    <row r="3416" spans="1:21" ht="48" x14ac:dyDescent="0.2">
      <c r="A3416">
        <v>1220</v>
      </c>
      <c r="B3416" s="3" t="s">
        <v>1221</v>
      </c>
      <c r="C3416" s="3" t="s">
        <v>5330</v>
      </c>
      <c r="D3416" s="6">
        <v>15000</v>
      </c>
      <c r="E3416" s="6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>
        <f>ROUND(E3416/D3416*100,0)</f>
        <v>104</v>
      </c>
      <c r="P3416" s="8">
        <f>IFERROR(ROUND(E3416/L3416,2),"No donations")</f>
        <v>111.18</v>
      </c>
      <c r="Q3416" s="10" t="s">
        <v>8336</v>
      </c>
      <c r="R3416" t="s">
        <v>8337</v>
      </c>
      <c r="S3416" s="14">
        <f>(((J3416/60)/60)/24)+DATE(1970,1,1)</f>
        <v>42211.628611111111</v>
      </c>
      <c r="T3416" s="14">
        <f>(((I3416/60)/60)/24)+DATE(1970,1,1)</f>
        <v>42241.628611111111</v>
      </c>
      <c r="U3416">
        <f xml:space="preserve"> YEAR(S3416)</f>
        <v>2015</v>
      </c>
    </row>
    <row r="3417" spans="1:21" ht="48" x14ac:dyDescent="0.2">
      <c r="A3417">
        <v>1275</v>
      </c>
      <c r="B3417" s="3" t="s">
        <v>1276</v>
      </c>
      <c r="C3417" s="3" t="s">
        <v>5385</v>
      </c>
      <c r="D3417" s="6">
        <v>15000</v>
      </c>
      <c r="E3417" s="6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>
        <f>ROUND(E3417/D3417*100,0)</f>
        <v>162</v>
      </c>
      <c r="P3417" s="8">
        <f>IFERROR(ROUND(E3417/L3417,2),"No donations")</f>
        <v>62.52</v>
      </c>
      <c r="Q3417" s="10" t="s">
        <v>8323</v>
      </c>
      <c r="R3417" t="s">
        <v>8324</v>
      </c>
      <c r="S3417" s="14">
        <f>(((J3417/60)/60)/24)+DATE(1970,1,1)</f>
        <v>41458.867905092593</v>
      </c>
      <c r="T3417" s="14">
        <f>(((I3417/60)/60)/24)+DATE(1970,1,1)</f>
        <v>41493.867905092593</v>
      </c>
      <c r="U3417">
        <f xml:space="preserve"> YEAR(S3417)</f>
        <v>2013</v>
      </c>
    </row>
    <row r="3418" spans="1:21" ht="48" x14ac:dyDescent="0.2">
      <c r="A3418">
        <v>1277</v>
      </c>
      <c r="B3418" s="3" t="s">
        <v>1278</v>
      </c>
      <c r="C3418" s="3" t="s">
        <v>5387</v>
      </c>
      <c r="D3418" s="6">
        <v>15000</v>
      </c>
      <c r="E3418" s="6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>
        <f>ROUND(E3418/D3418*100,0)</f>
        <v>106</v>
      </c>
      <c r="P3418" s="8">
        <f>IFERROR(ROUND(E3418/L3418,2),"No donations")</f>
        <v>38.54</v>
      </c>
      <c r="Q3418" s="10" t="s">
        <v>8323</v>
      </c>
      <c r="R3418" t="s">
        <v>8324</v>
      </c>
      <c r="S3418" s="14">
        <f>(((J3418/60)/60)/24)+DATE(1970,1,1)</f>
        <v>41121.561886574076</v>
      </c>
      <c r="T3418" s="14">
        <f>(((I3418/60)/60)/24)+DATE(1970,1,1)</f>
        <v>41156.561886574076</v>
      </c>
      <c r="U3418">
        <f xml:space="preserve"> YEAR(S3418)</f>
        <v>2012</v>
      </c>
    </row>
    <row r="3419" spans="1:21" ht="48" x14ac:dyDescent="0.2">
      <c r="A3419">
        <v>1280</v>
      </c>
      <c r="B3419" s="3" t="s">
        <v>1281</v>
      </c>
      <c r="C3419" s="3" t="s">
        <v>5390</v>
      </c>
      <c r="D3419" s="6">
        <v>15000</v>
      </c>
      <c r="E3419" s="6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>
        <f>ROUND(E3419/D3419*100,0)</f>
        <v>111</v>
      </c>
      <c r="P3419" s="8">
        <f>IFERROR(ROUND(E3419/L3419,2),"No donations")</f>
        <v>127.98</v>
      </c>
      <c r="Q3419" s="10" t="s">
        <v>8323</v>
      </c>
      <c r="R3419" t="s">
        <v>8324</v>
      </c>
      <c r="S3419" s="14">
        <f>(((J3419/60)/60)/24)+DATE(1970,1,1)</f>
        <v>40513.757569444446</v>
      </c>
      <c r="T3419" s="14">
        <f>(((I3419/60)/60)/24)+DATE(1970,1,1)</f>
        <v>40603.757569444446</v>
      </c>
      <c r="U3419">
        <f xml:space="preserve"> YEAR(S3419)</f>
        <v>2010</v>
      </c>
    </row>
    <row r="3420" spans="1:21" ht="48" x14ac:dyDescent="0.2">
      <c r="A3420">
        <v>1282</v>
      </c>
      <c r="B3420" s="3" t="s">
        <v>1283</v>
      </c>
      <c r="C3420" s="3" t="s">
        <v>5392</v>
      </c>
      <c r="D3420" s="6">
        <v>15000</v>
      </c>
      <c r="E3420" s="6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>
        <f>ROUND(E3420/D3420*100,0)</f>
        <v>124</v>
      </c>
      <c r="P3420" s="8">
        <f>IFERROR(ROUND(E3420/L3420,2),"No donations")</f>
        <v>67.67</v>
      </c>
      <c r="Q3420" s="10" t="s">
        <v>8323</v>
      </c>
      <c r="R3420" t="s">
        <v>8324</v>
      </c>
      <c r="S3420" s="14">
        <f>(((J3420/60)/60)/24)+DATE(1970,1,1)</f>
        <v>41586.475173611114</v>
      </c>
      <c r="T3420" s="14">
        <f>(((I3420/60)/60)/24)+DATE(1970,1,1)</f>
        <v>41617.207638888889</v>
      </c>
      <c r="U3420">
        <f xml:space="preserve"> YEAR(S3420)</f>
        <v>2013</v>
      </c>
    </row>
    <row r="3421" spans="1:21" ht="48" x14ac:dyDescent="0.2">
      <c r="A3421">
        <v>1293</v>
      </c>
      <c r="B3421" s="3" t="s">
        <v>1294</v>
      </c>
      <c r="C3421" s="3" t="s">
        <v>5403</v>
      </c>
      <c r="D3421" s="6">
        <v>15000</v>
      </c>
      <c r="E3421" s="6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>
        <f>ROUND(E3421/D3421*100,0)</f>
        <v>102</v>
      </c>
      <c r="P3421" s="8">
        <f>IFERROR(ROUND(E3421/L3421,2),"No donations")</f>
        <v>127.79</v>
      </c>
      <c r="Q3421" s="10" t="s">
        <v>8315</v>
      </c>
      <c r="R3421" t="s">
        <v>8316</v>
      </c>
      <c r="S3421" s="14">
        <f>(((J3421/60)/60)/24)+DATE(1970,1,1)</f>
        <v>42292.701053240744</v>
      </c>
      <c r="T3421" s="14">
        <f>(((I3421/60)/60)/24)+DATE(1970,1,1)</f>
        <v>42322.742719907401</v>
      </c>
      <c r="U3421">
        <f xml:space="preserve"> YEAR(S3421)</f>
        <v>2015</v>
      </c>
    </row>
    <row r="3422" spans="1:21" ht="32" x14ac:dyDescent="0.2">
      <c r="A3422">
        <v>1461</v>
      </c>
      <c r="B3422" s="3" t="s">
        <v>1462</v>
      </c>
      <c r="C3422" s="3" t="s">
        <v>5571</v>
      </c>
      <c r="D3422" s="6">
        <v>15000</v>
      </c>
      <c r="E3422" s="6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>
        <f>ROUND(E3422/D3422*100,0)</f>
        <v>101</v>
      </c>
      <c r="P3422" s="8">
        <f>IFERROR(ROUND(E3422/L3422,2),"No donations")</f>
        <v>44.67</v>
      </c>
      <c r="Q3422" s="10" t="s">
        <v>8320</v>
      </c>
      <c r="R3422" t="s">
        <v>8340</v>
      </c>
      <c r="S3422" s="14">
        <f>(((J3422/60)/60)/24)+DATE(1970,1,1)</f>
        <v>41899.645300925928</v>
      </c>
      <c r="T3422" s="14">
        <f>(((I3422/60)/60)/24)+DATE(1970,1,1)</f>
        <v>41933</v>
      </c>
      <c r="U3422">
        <f xml:space="preserve"> YEAR(S3422)</f>
        <v>2014</v>
      </c>
    </row>
    <row r="3423" spans="1:21" ht="48" x14ac:dyDescent="0.2">
      <c r="A3423">
        <v>1475</v>
      </c>
      <c r="B3423" s="3" t="s">
        <v>1476</v>
      </c>
      <c r="C3423" s="3" t="s">
        <v>5585</v>
      </c>
      <c r="D3423" s="6">
        <v>15000</v>
      </c>
      <c r="E3423" s="6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>
        <f>ROUND(E3423/D3423*100,0)</f>
        <v>189</v>
      </c>
      <c r="P3423" s="8">
        <f>IFERROR(ROUND(E3423/L3423,2),"No donations")</f>
        <v>64.17</v>
      </c>
      <c r="Q3423" s="10" t="s">
        <v>8320</v>
      </c>
      <c r="R3423" t="s">
        <v>8340</v>
      </c>
      <c r="S3423" s="14">
        <f>(((J3423/60)/60)/24)+DATE(1970,1,1)</f>
        <v>41960.722951388889</v>
      </c>
      <c r="T3423" s="14">
        <f>(((I3423/60)/60)/24)+DATE(1970,1,1)</f>
        <v>41993.207638888889</v>
      </c>
      <c r="U3423">
        <f xml:space="preserve"> YEAR(S3423)</f>
        <v>2014</v>
      </c>
    </row>
    <row r="3424" spans="1:21" ht="48" x14ac:dyDescent="0.2">
      <c r="A3424">
        <v>1517</v>
      </c>
      <c r="B3424" s="3" t="s">
        <v>1518</v>
      </c>
      <c r="C3424" s="3" t="s">
        <v>5627</v>
      </c>
      <c r="D3424" s="6">
        <v>15000</v>
      </c>
      <c r="E3424" s="6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>
        <f>ROUND(E3424/D3424*100,0)</f>
        <v>162</v>
      </c>
      <c r="P3424" s="8">
        <f>IFERROR(ROUND(E3424/L3424,2),"No donations")</f>
        <v>39.51</v>
      </c>
      <c r="Q3424" s="10" t="s">
        <v>8336</v>
      </c>
      <c r="R3424" t="s">
        <v>8337</v>
      </c>
      <c r="S3424" s="14">
        <f>(((J3424/60)/60)/24)+DATE(1970,1,1)</f>
        <v>41948.56658564815</v>
      </c>
      <c r="T3424" s="14">
        <f>(((I3424/60)/60)/24)+DATE(1970,1,1)</f>
        <v>41979.25</v>
      </c>
      <c r="U3424">
        <f xml:space="preserve"> YEAR(S3424)</f>
        <v>2014</v>
      </c>
    </row>
    <row r="3425" spans="1:21" ht="32" x14ac:dyDescent="0.2">
      <c r="A3425">
        <v>1518</v>
      </c>
      <c r="B3425" s="3" t="s">
        <v>1519</v>
      </c>
      <c r="C3425" s="3" t="s">
        <v>5628</v>
      </c>
      <c r="D3425" s="6">
        <v>15000</v>
      </c>
      <c r="E3425" s="6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>
        <f>ROUND(E3425/D3425*100,0)</f>
        <v>205</v>
      </c>
      <c r="P3425" s="8">
        <f>IFERROR(ROUND(E3425/L3425,2),"No donations")</f>
        <v>130.53</v>
      </c>
      <c r="Q3425" s="10" t="s">
        <v>8336</v>
      </c>
      <c r="R3425" t="s">
        <v>8337</v>
      </c>
      <c r="S3425" s="14">
        <f>(((J3425/60)/60)/24)+DATE(1970,1,1)</f>
        <v>41760.8200462963</v>
      </c>
      <c r="T3425" s="14">
        <f>(((I3425/60)/60)/24)+DATE(1970,1,1)</f>
        <v>41790.8200462963</v>
      </c>
      <c r="U3425">
        <f xml:space="preserve"> YEAR(S3425)</f>
        <v>2014</v>
      </c>
    </row>
    <row r="3426" spans="1:21" ht="48" x14ac:dyDescent="0.2">
      <c r="A3426">
        <v>1540</v>
      </c>
      <c r="B3426" s="3" t="s">
        <v>1541</v>
      </c>
      <c r="C3426" s="3" t="s">
        <v>5650</v>
      </c>
      <c r="D3426" s="6">
        <v>15000</v>
      </c>
      <c r="E3426" s="6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>
        <f>ROUND(E3426/D3426*100,0)</f>
        <v>118</v>
      </c>
      <c r="P3426" s="8">
        <f>IFERROR(ROUND(E3426/L3426,2),"No donations")</f>
        <v>180.41</v>
      </c>
      <c r="Q3426" s="10" t="s">
        <v>8336</v>
      </c>
      <c r="R3426" t="s">
        <v>8337</v>
      </c>
      <c r="S3426" s="14">
        <f>(((J3426/60)/60)/24)+DATE(1970,1,1)</f>
        <v>41939.00712962963</v>
      </c>
      <c r="T3426" s="14">
        <f>(((I3426/60)/60)/24)+DATE(1970,1,1)</f>
        <v>41969.052083333328</v>
      </c>
      <c r="U3426">
        <f xml:space="preserve"> YEAR(S3426)</f>
        <v>2014</v>
      </c>
    </row>
    <row r="3427" spans="1:21" ht="48" x14ac:dyDescent="0.2">
      <c r="A3427">
        <v>1746</v>
      </c>
      <c r="B3427" s="3" t="s">
        <v>1747</v>
      </c>
      <c r="C3427" s="3" t="s">
        <v>5856</v>
      </c>
      <c r="D3427" s="6">
        <v>15000</v>
      </c>
      <c r="E3427" s="6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>
        <f>ROUND(E3427/D3427*100,0)</f>
        <v>148</v>
      </c>
      <c r="P3427" s="8">
        <f>IFERROR(ROUND(E3427/L3427,2),"No donations")</f>
        <v>207.62</v>
      </c>
      <c r="Q3427" s="10" t="s">
        <v>8336</v>
      </c>
      <c r="R3427" t="s">
        <v>8337</v>
      </c>
      <c r="S3427" s="14">
        <f>(((J3427/60)/60)/24)+DATE(1970,1,1)</f>
        <v>42668.176701388889</v>
      </c>
      <c r="T3427" s="14">
        <f>(((I3427/60)/60)/24)+DATE(1970,1,1)</f>
        <v>42698.083333333328</v>
      </c>
      <c r="U3427">
        <f xml:space="preserve"> YEAR(S3427)</f>
        <v>2016</v>
      </c>
    </row>
    <row r="3428" spans="1:21" ht="48" x14ac:dyDescent="0.2">
      <c r="A3428">
        <v>1753</v>
      </c>
      <c r="B3428" s="3" t="s">
        <v>1754</v>
      </c>
      <c r="C3428" s="3" t="s">
        <v>5863</v>
      </c>
      <c r="D3428" s="6">
        <v>15000</v>
      </c>
      <c r="E3428" s="6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>
        <f>ROUND(E3428/D3428*100,0)</f>
        <v>108</v>
      </c>
      <c r="P3428" s="8">
        <f>IFERROR(ROUND(E3428/L3428,2),"No donations")</f>
        <v>462.86</v>
      </c>
      <c r="Q3428" s="10" t="s">
        <v>8336</v>
      </c>
      <c r="R3428" t="s">
        <v>8337</v>
      </c>
      <c r="S3428" s="14">
        <f>(((J3428/60)/60)/24)+DATE(1970,1,1)</f>
        <v>42420.74962962963</v>
      </c>
      <c r="T3428" s="14">
        <f>(((I3428/60)/60)/24)+DATE(1970,1,1)</f>
        <v>42450.707962962959</v>
      </c>
      <c r="U3428">
        <f xml:space="preserve"> YEAR(S3428)</f>
        <v>2016</v>
      </c>
    </row>
    <row r="3429" spans="1:21" ht="48" x14ac:dyDescent="0.2">
      <c r="A3429">
        <v>1830</v>
      </c>
      <c r="B3429" s="3" t="s">
        <v>1831</v>
      </c>
      <c r="C3429" s="3" t="s">
        <v>5940</v>
      </c>
      <c r="D3429" s="6">
        <v>15000</v>
      </c>
      <c r="E3429" s="6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>
        <f>ROUND(E3429/D3429*100,0)</f>
        <v>102</v>
      </c>
      <c r="P3429" s="8">
        <f>IFERROR(ROUND(E3429/L3429,2),"No donations")</f>
        <v>67.39</v>
      </c>
      <c r="Q3429" s="10" t="s">
        <v>8323</v>
      </c>
      <c r="R3429" t="s">
        <v>8324</v>
      </c>
      <c r="S3429" s="14">
        <f>(((J3429/60)/60)/24)+DATE(1970,1,1)</f>
        <v>41664.684108796297</v>
      </c>
      <c r="T3429" s="14">
        <f>(((I3429/60)/60)/24)+DATE(1970,1,1)</f>
        <v>41694.684108796297</v>
      </c>
      <c r="U3429">
        <f xml:space="preserve"> YEAR(S3429)</f>
        <v>2014</v>
      </c>
    </row>
    <row r="3430" spans="1:21" ht="48" x14ac:dyDescent="0.2">
      <c r="A3430">
        <v>1846</v>
      </c>
      <c r="B3430" s="3" t="s">
        <v>1847</v>
      </c>
      <c r="C3430" s="3" t="s">
        <v>5956</v>
      </c>
      <c r="D3430" s="6">
        <v>15000</v>
      </c>
      <c r="E3430" s="6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>
        <f>ROUND(E3430/D3430*100,0)</f>
        <v>138</v>
      </c>
      <c r="P3430" s="8">
        <f>IFERROR(ROUND(E3430/L3430,2),"No donations")</f>
        <v>98.99</v>
      </c>
      <c r="Q3430" s="10" t="s">
        <v>8323</v>
      </c>
      <c r="R3430" t="s">
        <v>8324</v>
      </c>
      <c r="S3430" s="14">
        <f>(((J3430/60)/60)/24)+DATE(1970,1,1)</f>
        <v>41228.650196759263</v>
      </c>
      <c r="T3430" s="14">
        <f>(((I3430/60)/60)/24)+DATE(1970,1,1)</f>
        <v>41258.650196759263</v>
      </c>
      <c r="U3430">
        <f xml:space="preserve"> YEAR(S3430)</f>
        <v>2012</v>
      </c>
    </row>
    <row r="3431" spans="1:21" ht="48" x14ac:dyDescent="0.2">
      <c r="A3431">
        <v>1852</v>
      </c>
      <c r="B3431" s="3" t="s">
        <v>1853</v>
      </c>
      <c r="C3431" s="3" t="s">
        <v>5962</v>
      </c>
      <c r="D3431" s="6">
        <v>15000</v>
      </c>
      <c r="E3431" s="6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>
        <f>ROUND(E3431/D3431*100,0)</f>
        <v>117</v>
      </c>
      <c r="P3431" s="8">
        <f>IFERROR(ROUND(E3431/L3431,2),"No donations")</f>
        <v>133.93</v>
      </c>
      <c r="Q3431" s="10" t="s">
        <v>8323</v>
      </c>
      <c r="R3431" t="s">
        <v>8324</v>
      </c>
      <c r="S3431" s="14">
        <f>(((J3431/60)/60)/24)+DATE(1970,1,1)</f>
        <v>42081.77143518519</v>
      </c>
      <c r="T3431" s="14">
        <f>(((I3431/60)/60)/24)+DATE(1970,1,1)</f>
        <v>42119</v>
      </c>
      <c r="U3431">
        <f xml:space="preserve"> YEAR(S3431)</f>
        <v>2015</v>
      </c>
    </row>
    <row r="3432" spans="1:21" ht="48" x14ac:dyDescent="0.2">
      <c r="A3432">
        <v>1854</v>
      </c>
      <c r="B3432" s="3" t="s">
        <v>1855</v>
      </c>
      <c r="C3432" s="3" t="s">
        <v>5964</v>
      </c>
      <c r="D3432" s="6">
        <v>15000</v>
      </c>
      <c r="E3432" s="6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>
        <f>ROUND(E3432/D3432*100,0)</f>
        <v>102</v>
      </c>
      <c r="P3432" s="8">
        <f>IFERROR(ROUND(E3432/L3432,2),"No donations")</f>
        <v>88.04</v>
      </c>
      <c r="Q3432" s="10" t="s">
        <v>8323</v>
      </c>
      <c r="R3432" t="s">
        <v>8324</v>
      </c>
      <c r="S3432" s="14">
        <f>(((J3432/60)/60)/24)+DATE(1970,1,1)</f>
        <v>41388.021261574075</v>
      </c>
      <c r="T3432" s="14">
        <f>(((I3432/60)/60)/24)+DATE(1970,1,1)</f>
        <v>41418.021261574075</v>
      </c>
      <c r="U3432">
        <f xml:space="preserve"> YEAR(S3432)</f>
        <v>2013</v>
      </c>
    </row>
    <row r="3433" spans="1:21" ht="48" x14ac:dyDescent="0.2">
      <c r="A3433">
        <v>1938</v>
      </c>
      <c r="B3433" s="3" t="s">
        <v>1939</v>
      </c>
      <c r="C3433" s="3" t="s">
        <v>6048</v>
      </c>
      <c r="D3433" s="6">
        <v>15000</v>
      </c>
      <c r="E3433" s="6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>
        <f>ROUND(E3433/D3433*100,0)</f>
        <v>116</v>
      </c>
      <c r="P3433" s="8">
        <f>IFERROR(ROUND(E3433/L3433,2),"No donations")</f>
        <v>152.54</v>
      </c>
      <c r="Q3433" s="10" t="s">
        <v>8323</v>
      </c>
      <c r="R3433" t="s">
        <v>8327</v>
      </c>
      <c r="S3433" s="14">
        <f>(((J3433/60)/60)/24)+DATE(1970,1,1)</f>
        <v>41426.259618055556</v>
      </c>
      <c r="T3433" s="14">
        <f>(((I3433/60)/60)/24)+DATE(1970,1,1)</f>
        <v>41457.208333333336</v>
      </c>
      <c r="U3433">
        <f xml:space="preserve"> YEAR(S3433)</f>
        <v>2013</v>
      </c>
    </row>
    <row r="3434" spans="1:21" ht="48" x14ac:dyDescent="0.2">
      <c r="A3434">
        <v>1953</v>
      </c>
      <c r="B3434" s="3" t="s">
        <v>1954</v>
      </c>
      <c r="C3434" s="3" t="s">
        <v>6063</v>
      </c>
      <c r="D3434" s="6">
        <v>15000</v>
      </c>
      <c r="E3434" s="6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>
        <f>ROUND(E3434/D3434*100,0)</f>
        <v>226</v>
      </c>
      <c r="P3434" s="8">
        <f>IFERROR(ROUND(E3434/L3434,2),"No donations")</f>
        <v>230.56</v>
      </c>
      <c r="Q3434" s="10" t="s">
        <v>8317</v>
      </c>
      <c r="R3434" t="s">
        <v>8347</v>
      </c>
      <c r="S3434" s="14">
        <f>(((J3434/60)/60)/24)+DATE(1970,1,1)</f>
        <v>40941.199826388889</v>
      </c>
      <c r="T3434" s="14">
        <f>(((I3434/60)/60)/24)+DATE(1970,1,1)</f>
        <v>40970.125</v>
      </c>
      <c r="U3434">
        <f xml:space="preserve"> YEAR(S3434)</f>
        <v>2012</v>
      </c>
    </row>
    <row r="3435" spans="1:21" ht="48" x14ac:dyDescent="0.2">
      <c r="A3435">
        <v>2044</v>
      </c>
      <c r="B3435" s="3" t="s">
        <v>2045</v>
      </c>
      <c r="C3435" s="3" t="s">
        <v>6154</v>
      </c>
      <c r="D3435" s="6">
        <v>15000</v>
      </c>
      <c r="E3435" s="6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>
        <f>ROUND(E3435/D3435*100,0)</f>
        <v>108</v>
      </c>
      <c r="P3435" s="8">
        <f>IFERROR(ROUND(E3435/L3435,2),"No donations")</f>
        <v>90.18</v>
      </c>
      <c r="Q3435" s="10" t="s">
        <v>8317</v>
      </c>
      <c r="R3435" t="s">
        <v>8347</v>
      </c>
      <c r="S3435" s="14">
        <f>(((J3435/60)/60)/24)+DATE(1970,1,1)</f>
        <v>42138.684189814812</v>
      </c>
      <c r="T3435" s="14">
        <f>(((I3435/60)/60)/24)+DATE(1970,1,1)</f>
        <v>42168.684189814812</v>
      </c>
      <c r="U3435">
        <f xml:space="preserve"> YEAR(S3435)</f>
        <v>2015</v>
      </c>
    </row>
    <row r="3436" spans="1:21" ht="48" x14ac:dyDescent="0.2">
      <c r="A3436">
        <v>2057</v>
      </c>
      <c r="B3436" s="3" t="s">
        <v>2058</v>
      </c>
      <c r="C3436" s="3" t="s">
        <v>6167</v>
      </c>
      <c r="D3436" s="6">
        <v>15000</v>
      </c>
      <c r="E3436" s="6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>
        <f>ROUND(E3436/D3436*100,0)</f>
        <v>202</v>
      </c>
      <c r="P3436" s="8">
        <f>IFERROR(ROUND(E3436/L3436,2),"No donations")</f>
        <v>45.55</v>
      </c>
      <c r="Q3436" s="10" t="s">
        <v>8317</v>
      </c>
      <c r="R3436" t="s">
        <v>8347</v>
      </c>
      <c r="S3436" s="14">
        <f>(((J3436/60)/60)/24)+DATE(1970,1,1)</f>
        <v>42396.494583333333</v>
      </c>
      <c r="T3436" s="14">
        <f>(((I3436/60)/60)/24)+DATE(1970,1,1)</f>
        <v>42426.494583333333</v>
      </c>
      <c r="U3436">
        <f xml:space="preserve"> YEAR(S3436)</f>
        <v>2016</v>
      </c>
    </row>
    <row r="3437" spans="1:21" ht="48" x14ac:dyDescent="0.2">
      <c r="A3437">
        <v>2193</v>
      </c>
      <c r="B3437" s="3" t="s">
        <v>2194</v>
      </c>
      <c r="C3437" s="3" t="s">
        <v>6303</v>
      </c>
      <c r="D3437" s="6">
        <v>15000</v>
      </c>
      <c r="E3437" s="6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>
        <f>ROUND(E3437/D3437*100,0)</f>
        <v>452</v>
      </c>
      <c r="P3437" s="8">
        <f>IFERROR(ROUND(E3437/L3437,2),"No donations")</f>
        <v>75.650000000000006</v>
      </c>
      <c r="Q3437" s="10" t="s">
        <v>8331</v>
      </c>
      <c r="R3437" t="s">
        <v>8349</v>
      </c>
      <c r="S3437" s="14">
        <f>(((J3437/60)/60)/24)+DATE(1970,1,1)</f>
        <v>42664.405925925923</v>
      </c>
      <c r="T3437" s="14">
        <f>(((I3437/60)/60)/24)+DATE(1970,1,1)</f>
        <v>42695.207638888889</v>
      </c>
      <c r="U3437">
        <f xml:space="preserve"> YEAR(S3437)</f>
        <v>2016</v>
      </c>
    </row>
    <row r="3438" spans="1:21" ht="48" x14ac:dyDescent="0.2">
      <c r="A3438">
        <v>2316</v>
      </c>
      <c r="B3438" s="3" t="s">
        <v>2317</v>
      </c>
      <c r="C3438" s="3" t="s">
        <v>6426</v>
      </c>
      <c r="D3438" s="6">
        <v>15000</v>
      </c>
      <c r="E3438" s="6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>
        <f>ROUND(E3438/D3438*100,0)</f>
        <v>104</v>
      </c>
      <c r="P3438" s="8">
        <f>IFERROR(ROUND(E3438/L3438,2),"No donations")</f>
        <v>78.03</v>
      </c>
      <c r="Q3438" s="10" t="s">
        <v>8323</v>
      </c>
      <c r="R3438" t="s">
        <v>8327</v>
      </c>
      <c r="S3438" s="14">
        <f>(((J3438/60)/60)/24)+DATE(1970,1,1)</f>
        <v>40079.725115740745</v>
      </c>
      <c r="T3438" s="14">
        <f>(((I3438/60)/60)/24)+DATE(1970,1,1)</f>
        <v>40156.76666666667</v>
      </c>
      <c r="U3438">
        <f xml:space="preserve"> YEAR(S3438)</f>
        <v>2009</v>
      </c>
    </row>
    <row r="3439" spans="1:21" ht="48" x14ac:dyDescent="0.2">
      <c r="A3439">
        <v>2338</v>
      </c>
      <c r="B3439" s="3" t="s">
        <v>2339</v>
      </c>
      <c r="C3439" s="3" t="s">
        <v>6448</v>
      </c>
      <c r="D3439" s="6">
        <v>15000</v>
      </c>
      <c r="E3439" s="6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>
        <f>ROUND(E3439/D3439*100,0)</f>
        <v>101</v>
      </c>
      <c r="P3439" s="8">
        <f>IFERROR(ROUND(E3439/L3439,2),"No donations")</f>
        <v>123.35</v>
      </c>
      <c r="Q3439" s="10" t="s">
        <v>8334</v>
      </c>
      <c r="R3439" t="s">
        <v>8350</v>
      </c>
      <c r="S3439" s="14">
        <f>(((J3439/60)/60)/24)+DATE(1970,1,1)</f>
        <v>41789.896805555552</v>
      </c>
      <c r="T3439" s="14">
        <f>(((I3439/60)/60)/24)+DATE(1970,1,1)</f>
        <v>41819.896805555552</v>
      </c>
      <c r="U3439">
        <f xml:space="preserve"> YEAR(S3439)</f>
        <v>2014</v>
      </c>
    </row>
    <row r="3440" spans="1:21" ht="48" x14ac:dyDescent="0.2">
      <c r="A3440">
        <v>2450</v>
      </c>
      <c r="B3440" s="3" t="s">
        <v>2451</v>
      </c>
      <c r="C3440" s="3" t="s">
        <v>6560</v>
      </c>
      <c r="D3440" s="6">
        <v>15000</v>
      </c>
      <c r="E3440" s="6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>
        <f>ROUND(E3440/D3440*100,0)</f>
        <v>102</v>
      </c>
      <c r="P3440" s="8">
        <f>IFERROR(ROUND(E3440/L3440,2),"No donations")</f>
        <v>149.31</v>
      </c>
      <c r="Q3440" s="10" t="s">
        <v>8334</v>
      </c>
      <c r="R3440" t="s">
        <v>8350</v>
      </c>
      <c r="S3440" s="14">
        <f>(((J3440/60)/60)/24)+DATE(1970,1,1)</f>
        <v>41902.07240740741</v>
      </c>
      <c r="T3440" s="14">
        <f>(((I3440/60)/60)/24)+DATE(1970,1,1)</f>
        <v>41940.132638888892</v>
      </c>
      <c r="U3440">
        <f xml:space="preserve"> YEAR(S3440)</f>
        <v>2014</v>
      </c>
    </row>
    <row r="3441" spans="1:21" ht="32" x14ac:dyDescent="0.2">
      <c r="A3441">
        <v>2618</v>
      </c>
      <c r="B3441" s="3" t="s">
        <v>2618</v>
      </c>
      <c r="C3441" s="3" t="s">
        <v>6728</v>
      </c>
      <c r="D3441" s="6">
        <v>15000</v>
      </c>
      <c r="E3441" s="6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>
        <f>ROUND(E3441/D3441*100,0)</f>
        <v>105</v>
      </c>
      <c r="P3441" s="8">
        <f>IFERROR(ROUND(E3441/L3441,2),"No donations")</f>
        <v>205.3</v>
      </c>
      <c r="Q3441" s="10" t="s">
        <v>8317</v>
      </c>
      <c r="R3441" t="s">
        <v>8353</v>
      </c>
      <c r="S3441" s="14">
        <f>(((J3441/60)/60)/24)+DATE(1970,1,1)</f>
        <v>42279.792372685188</v>
      </c>
      <c r="T3441" s="14">
        <f>(((I3441/60)/60)/24)+DATE(1970,1,1)</f>
        <v>42339.834039351852</v>
      </c>
      <c r="U3441">
        <f xml:space="preserve"> YEAR(S3441)</f>
        <v>2015</v>
      </c>
    </row>
    <row r="3442" spans="1:21" ht="48" x14ac:dyDescent="0.2">
      <c r="A3442">
        <v>2621</v>
      </c>
      <c r="B3442" s="3" t="s">
        <v>2621</v>
      </c>
      <c r="C3442" s="3" t="s">
        <v>6731</v>
      </c>
      <c r="D3442" s="6">
        <v>15000</v>
      </c>
      <c r="E3442" s="6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>
        <f>ROUND(E3442/D3442*100,0)</f>
        <v>146</v>
      </c>
      <c r="P3442" s="8">
        <f>IFERROR(ROUND(E3442/L3442,2),"No donations")</f>
        <v>47.06</v>
      </c>
      <c r="Q3442" s="10" t="s">
        <v>8317</v>
      </c>
      <c r="R3442" t="s">
        <v>8353</v>
      </c>
      <c r="S3442" s="14">
        <f>(((J3442/60)/60)/24)+DATE(1970,1,1)</f>
        <v>42115.74754629629</v>
      </c>
      <c r="T3442" s="14">
        <f>(((I3442/60)/60)/24)+DATE(1970,1,1)</f>
        <v>42145.74754629629</v>
      </c>
      <c r="U3442">
        <f xml:space="preserve"> YEAR(S3442)</f>
        <v>2015</v>
      </c>
    </row>
    <row r="3443" spans="1:21" ht="32" x14ac:dyDescent="0.2">
      <c r="A3443">
        <v>2728</v>
      </c>
      <c r="B3443" s="3" t="s">
        <v>2728</v>
      </c>
      <c r="C3443" s="3" t="s">
        <v>6838</v>
      </c>
      <c r="D3443" s="6">
        <v>15000</v>
      </c>
      <c r="E3443" s="6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>
        <f>ROUND(E3443/D3443*100,0)</f>
        <v>202</v>
      </c>
      <c r="P3443" s="8">
        <f>IFERROR(ROUND(E3443/L3443,2),"No donations")</f>
        <v>77.23</v>
      </c>
      <c r="Q3443" s="10" t="s">
        <v>8317</v>
      </c>
      <c r="R3443" t="s">
        <v>8347</v>
      </c>
      <c r="S3443" s="14">
        <f>(((J3443/60)/60)/24)+DATE(1970,1,1)</f>
        <v>42333.59993055556</v>
      </c>
      <c r="T3443" s="14">
        <f>(((I3443/60)/60)/24)+DATE(1970,1,1)</f>
        <v>42368.59993055556</v>
      </c>
      <c r="U3443">
        <f xml:space="preserve"> YEAR(S3443)</f>
        <v>2015</v>
      </c>
    </row>
    <row r="3444" spans="1:21" ht="48" x14ac:dyDescent="0.2">
      <c r="A3444">
        <v>2995</v>
      </c>
      <c r="B3444" s="3" t="s">
        <v>2995</v>
      </c>
      <c r="C3444" s="3" t="s">
        <v>7105</v>
      </c>
      <c r="D3444" s="6">
        <v>15000</v>
      </c>
      <c r="E3444" s="6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>
        <f>ROUND(E3444/D3444*100,0)</f>
        <v>105</v>
      </c>
      <c r="P3444" s="8">
        <f>IFERROR(ROUND(E3444/L3444,2),"No donations")</f>
        <v>63.23</v>
      </c>
      <c r="Q3444" s="10" t="s">
        <v>8315</v>
      </c>
      <c r="R3444" t="s">
        <v>8355</v>
      </c>
      <c r="S3444" s="14">
        <f>(((J3444/60)/60)/24)+DATE(1970,1,1)</f>
        <v>42724.665173611109</v>
      </c>
      <c r="T3444" s="14">
        <f>(((I3444/60)/60)/24)+DATE(1970,1,1)</f>
        <v>42754.665173611109</v>
      </c>
      <c r="U3444">
        <f xml:space="preserve"> YEAR(S3444)</f>
        <v>2016</v>
      </c>
    </row>
    <row r="3445" spans="1:21" ht="48" x14ac:dyDescent="0.2">
      <c r="A3445">
        <v>3019</v>
      </c>
      <c r="B3445" s="3" t="s">
        <v>3019</v>
      </c>
      <c r="C3445" s="3" t="s">
        <v>7129</v>
      </c>
      <c r="D3445" s="6">
        <v>15000</v>
      </c>
      <c r="E3445" s="6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>
        <f>ROUND(E3445/D3445*100,0)</f>
        <v>121</v>
      </c>
      <c r="P3445" s="8">
        <f>IFERROR(ROUND(E3445/L3445,2),"No donations")</f>
        <v>80.459999999999994</v>
      </c>
      <c r="Q3445" s="10" t="s">
        <v>8315</v>
      </c>
      <c r="R3445" t="s">
        <v>8355</v>
      </c>
      <c r="S3445" s="14">
        <f>(((J3445/60)/60)/24)+DATE(1970,1,1)</f>
        <v>41758.833564814813</v>
      </c>
      <c r="T3445" s="14">
        <f>(((I3445/60)/60)/24)+DATE(1970,1,1)</f>
        <v>41786.125</v>
      </c>
      <c r="U3445">
        <f xml:space="preserve"> YEAR(S3445)</f>
        <v>2014</v>
      </c>
    </row>
    <row r="3446" spans="1:21" ht="48" x14ac:dyDescent="0.2">
      <c r="A3446">
        <v>3043</v>
      </c>
      <c r="B3446" s="3" t="s">
        <v>3043</v>
      </c>
      <c r="C3446" s="3" t="s">
        <v>7153</v>
      </c>
      <c r="D3446" s="6">
        <v>15000</v>
      </c>
      <c r="E3446" s="6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>
        <f>ROUND(E3446/D3446*100,0)</f>
        <v>110</v>
      </c>
      <c r="P3446" s="8">
        <f>IFERROR(ROUND(E3446/L3446,2),"No donations")</f>
        <v>128.91</v>
      </c>
      <c r="Q3446" s="10" t="s">
        <v>8315</v>
      </c>
      <c r="R3446" t="s">
        <v>8355</v>
      </c>
      <c r="S3446" s="14">
        <f>(((J3446/60)/60)/24)+DATE(1970,1,1)</f>
        <v>42083.070590277777</v>
      </c>
      <c r="T3446" s="14">
        <f>(((I3446/60)/60)/24)+DATE(1970,1,1)</f>
        <v>42110.118055555555</v>
      </c>
      <c r="U3446">
        <f xml:space="preserve"> YEAR(S3446)</f>
        <v>2015</v>
      </c>
    </row>
    <row r="3447" spans="1:21" ht="48" x14ac:dyDescent="0.2">
      <c r="A3447">
        <v>3187</v>
      </c>
      <c r="B3447" s="3" t="s">
        <v>3187</v>
      </c>
      <c r="C3447" s="3" t="s">
        <v>7297</v>
      </c>
      <c r="D3447" s="6">
        <v>15000</v>
      </c>
      <c r="E3447" s="6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>
        <f>ROUND(E3447/D3447*100,0)</f>
        <v>116</v>
      </c>
      <c r="P3447" s="8">
        <f>IFERROR(ROUND(E3447/L3447,2),"No donations")</f>
        <v>71.489999999999995</v>
      </c>
      <c r="Q3447" s="10" t="s">
        <v>8315</v>
      </c>
      <c r="R3447" t="s">
        <v>8316</v>
      </c>
      <c r="S3447" s="14">
        <f>(((J3447/60)/60)/24)+DATE(1970,1,1)</f>
        <v>41835.666354166664</v>
      </c>
      <c r="T3447" s="14">
        <f>(((I3447/60)/60)/24)+DATE(1970,1,1)</f>
        <v>41855.666354166664</v>
      </c>
      <c r="U3447">
        <f xml:space="preserve"> YEAR(S3447)</f>
        <v>2014</v>
      </c>
    </row>
    <row r="3448" spans="1:21" ht="32" x14ac:dyDescent="0.2">
      <c r="A3448">
        <v>3220</v>
      </c>
      <c r="B3448" s="3" t="s">
        <v>3220</v>
      </c>
      <c r="C3448" s="3" t="s">
        <v>7330</v>
      </c>
      <c r="D3448" s="6">
        <v>15000</v>
      </c>
      <c r="E3448" s="6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>ROUND(E3448/D3448*100,0)</f>
        <v>101</v>
      </c>
      <c r="P3448" s="8">
        <f>IFERROR(ROUND(E3448/L3448,2),"No donations")</f>
        <v>256.37</v>
      </c>
      <c r="Q3448" s="10" t="s">
        <v>8315</v>
      </c>
      <c r="R3448" t="s">
        <v>8316</v>
      </c>
      <c r="S3448" s="14">
        <f>(((J3448/60)/60)/24)+DATE(1970,1,1)</f>
        <v>42772.833379629628</v>
      </c>
      <c r="T3448" s="14">
        <f>(((I3448/60)/60)/24)+DATE(1970,1,1)</f>
        <v>42806.875</v>
      </c>
      <c r="U3448">
        <f xml:space="preserve"> YEAR(S3448)</f>
        <v>2017</v>
      </c>
    </row>
    <row r="3449" spans="1:21" ht="48" x14ac:dyDescent="0.2">
      <c r="A3449">
        <v>3235</v>
      </c>
      <c r="B3449" s="3" t="s">
        <v>3235</v>
      </c>
      <c r="C3449" s="3" t="s">
        <v>7345</v>
      </c>
      <c r="D3449" s="6">
        <v>15000</v>
      </c>
      <c r="E3449" s="6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>
        <f>ROUND(E3449/D3449*100,0)</f>
        <v>103</v>
      </c>
      <c r="P3449" s="8">
        <f>IFERROR(ROUND(E3449/L3449,2),"No donations")</f>
        <v>85.53</v>
      </c>
      <c r="Q3449" s="10" t="s">
        <v>8315</v>
      </c>
      <c r="R3449" t="s">
        <v>8316</v>
      </c>
      <c r="S3449" s="14">
        <f>(((J3449/60)/60)/24)+DATE(1970,1,1)</f>
        <v>42522.347812499997</v>
      </c>
      <c r="T3449" s="14">
        <f>(((I3449/60)/60)/24)+DATE(1970,1,1)</f>
        <v>42552.347812499997</v>
      </c>
      <c r="U3449">
        <f xml:space="preserve"> YEAR(S3449)</f>
        <v>2016</v>
      </c>
    </row>
    <row r="3450" spans="1:21" ht="48" x14ac:dyDescent="0.2">
      <c r="A3450">
        <v>3267</v>
      </c>
      <c r="B3450" s="3" t="s">
        <v>3267</v>
      </c>
      <c r="C3450" s="3" t="s">
        <v>7377</v>
      </c>
      <c r="D3450" s="6">
        <v>15000</v>
      </c>
      <c r="E3450" s="6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>
        <f>ROUND(E3450/D3450*100,0)</f>
        <v>102</v>
      </c>
      <c r="P3450" s="8">
        <f>IFERROR(ROUND(E3450/L3450,2),"No donations")</f>
        <v>53.18</v>
      </c>
      <c r="Q3450" s="10" t="s">
        <v>8315</v>
      </c>
      <c r="R3450" t="s">
        <v>8316</v>
      </c>
      <c r="S3450" s="14">
        <f>(((J3450/60)/60)/24)+DATE(1970,1,1)</f>
        <v>42172.757638888885</v>
      </c>
      <c r="T3450" s="14">
        <f>(((I3450/60)/60)/24)+DATE(1970,1,1)</f>
        <v>42202.757638888885</v>
      </c>
      <c r="U3450">
        <f xml:space="preserve"> YEAR(S3450)</f>
        <v>2015</v>
      </c>
    </row>
    <row r="3451" spans="1:21" ht="48" x14ac:dyDescent="0.2">
      <c r="A3451">
        <v>3286</v>
      </c>
      <c r="B3451" s="3" t="s">
        <v>3286</v>
      </c>
      <c r="C3451" s="3" t="s">
        <v>7396</v>
      </c>
      <c r="D3451" s="6">
        <v>15000</v>
      </c>
      <c r="E3451" s="6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>
        <f>ROUND(E3451/D3451*100,0)</f>
        <v>102</v>
      </c>
      <c r="P3451" s="8">
        <f>IFERROR(ROUND(E3451/L3451,2),"No donations")</f>
        <v>125.12</v>
      </c>
      <c r="Q3451" s="10" t="s">
        <v>8315</v>
      </c>
      <c r="R3451" t="s">
        <v>8316</v>
      </c>
      <c r="S3451" s="14">
        <f>(((J3451/60)/60)/24)+DATE(1970,1,1)</f>
        <v>42567.840069444443</v>
      </c>
      <c r="T3451" s="14">
        <f>(((I3451/60)/60)/24)+DATE(1970,1,1)</f>
        <v>42597.840069444443</v>
      </c>
      <c r="U3451">
        <f xml:space="preserve"> YEAR(S3451)</f>
        <v>2016</v>
      </c>
    </row>
    <row r="3452" spans="1:21" ht="48" x14ac:dyDescent="0.2">
      <c r="A3452">
        <v>3304</v>
      </c>
      <c r="B3452" s="3" t="s">
        <v>3304</v>
      </c>
      <c r="C3452" s="3" t="s">
        <v>7414</v>
      </c>
      <c r="D3452" s="6">
        <v>15000</v>
      </c>
      <c r="E3452" s="6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>
        <f>ROUND(E3452/D3452*100,0)</f>
        <v>105</v>
      </c>
      <c r="P3452" s="8">
        <f>IFERROR(ROUND(E3452/L3452,2),"No donations")</f>
        <v>89.59</v>
      </c>
      <c r="Q3452" s="10" t="s">
        <v>8315</v>
      </c>
      <c r="R3452" t="s">
        <v>8316</v>
      </c>
      <c r="S3452" s="14">
        <f>(((J3452/60)/60)/24)+DATE(1970,1,1)</f>
        <v>42696.624444444446</v>
      </c>
      <c r="T3452" s="14">
        <f>(((I3452/60)/60)/24)+DATE(1970,1,1)</f>
        <v>42726.624444444446</v>
      </c>
      <c r="U3452">
        <f xml:space="preserve"> YEAR(S3452)</f>
        <v>2016</v>
      </c>
    </row>
    <row r="3453" spans="1:21" ht="32" x14ac:dyDescent="0.2">
      <c r="A3453">
        <v>3338</v>
      </c>
      <c r="B3453" s="3" t="s">
        <v>3338</v>
      </c>
      <c r="C3453" s="3" t="s">
        <v>7448</v>
      </c>
      <c r="D3453" s="6">
        <v>15000</v>
      </c>
      <c r="E3453" s="6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>
        <f>ROUND(E3453/D3453*100,0)</f>
        <v>102</v>
      </c>
      <c r="P3453" s="8">
        <f>IFERROR(ROUND(E3453/L3453,2),"No donations")</f>
        <v>136.85</v>
      </c>
      <c r="Q3453" s="10" t="s">
        <v>8315</v>
      </c>
      <c r="R3453" t="s">
        <v>8316</v>
      </c>
      <c r="S3453" s="14">
        <f>(((J3453/60)/60)/24)+DATE(1970,1,1)</f>
        <v>42769.574999999997</v>
      </c>
      <c r="T3453" s="14">
        <f>(((I3453/60)/60)/24)+DATE(1970,1,1)</f>
        <v>42790.574999999997</v>
      </c>
      <c r="U3453">
        <f xml:space="preserve"> YEAR(S3453)</f>
        <v>2017</v>
      </c>
    </row>
    <row r="3454" spans="1:21" ht="48" x14ac:dyDescent="0.2">
      <c r="A3454">
        <v>3402</v>
      </c>
      <c r="B3454" s="3" t="s">
        <v>3401</v>
      </c>
      <c r="C3454" s="3" t="s">
        <v>7512</v>
      </c>
      <c r="D3454" s="6">
        <v>15000</v>
      </c>
      <c r="E3454" s="6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>
        <f>ROUND(E3454/D3454*100,0)</f>
        <v>110</v>
      </c>
      <c r="P3454" s="8">
        <f>IFERROR(ROUND(E3454/L3454,2),"No donations")</f>
        <v>99.79</v>
      </c>
      <c r="Q3454" s="10" t="s">
        <v>8315</v>
      </c>
      <c r="R3454" t="s">
        <v>8316</v>
      </c>
      <c r="S3454" s="14">
        <f>(((J3454/60)/60)/24)+DATE(1970,1,1)</f>
        <v>42290.61855324074</v>
      </c>
      <c r="T3454" s="14">
        <f>(((I3454/60)/60)/24)+DATE(1970,1,1)</f>
        <v>42320.104861111111</v>
      </c>
      <c r="U3454">
        <f xml:space="preserve"> YEAR(S3454)</f>
        <v>2015</v>
      </c>
    </row>
    <row r="3455" spans="1:21" ht="48" x14ac:dyDescent="0.2">
      <c r="A3455">
        <v>3411</v>
      </c>
      <c r="B3455" s="3" t="s">
        <v>3410</v>
      </c>
      <c r="C3455" s="3" t="s">
        <v>7521</v>
      </c>
      <c r="D3455" s="6">
        <v>15000</v>
      </c>
      <c r="E3455" s="6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>
        <f>ROUND(E3455/D3455*100,0)</f>
        <v>104</v>
      </c>
      <c r="P3455" s="8">
        <f>IFERROR(ROUND(E3455/L3455,2),"No donations")</f>
        <v>199.17</v>
      </c>
      <c r="Q3455" s="10" t="s">
        <v>8315</v>
      </c>
      <c r="R3455" t="s">
        <v>8316</v>
      </c>
      <c r="S3455" s="14">
        <f>(((J3455/60)/60)/24)+DATE(1970,1,1)</f>
        <v>42265.022824074069</v>
      </c>
      <c r="T3455" s="14">
        <f>(((I3455/60)/60)/24)+DATE(1970,1,1)</f>
        <v>42285.022824074069</v>
      </c>
      <c r="U3455">
        <f xml:space="preserve"> YEAR(S3455)</f>
        <v>2015</v>
      </c>
    </row>
    <row r="3456" spans="1:21" ht="32" x14ac:dyDescent="0.2">
      <c r="A3456">
        <v>3779</v>
      </c>
      <c r="B3456" s="3" t="s">
        <v>3776</v>
      </c>
      <c r="C3456" s="3" t="s">
        <v>7889</v>
      </c>
      <c r="D3456" s="6">
        <v>15000</v>
      </c>
      <c r="E3456" s="6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>
        <f>ROUND(E3456/D3456*100,0)</f>
        <v>104</v>
      </c>
      <c r="P3456" s="8">
        <f>IFERROR(ROUND(E3456/L3456,2),"No donations")</f>
        <v>135.63</v>
      </c>
      <c r="Q3456" s="10" t="s">
        <v>8315</v>
      </c>
      <c r="R3456" t="s">
        <v>8357</v>
      </c>
      <c r="S3456" s="14">
        <f>(((J3456/60)/60)/24)+DATE(1970,1,1)</f>
        <v>42425.735416666663</v>
      </c>
      <c r="T3456" s="14">
        <f>(((I3456/60)/60)/24)+DATE(1970,1,1)</f>
        <v>42455.693750000006</v>
      </c>
      <c r="U3456">
        <f xml:space="preserve"> YEAR(S3456)</f>
        <v>2016</v>
      </c>
    </row>
    <row r="3457" spans="1:21" ht="48" x14ac:dyDescent="0.2">
      <c r="A3457">
        <v>3274</v>
      </c>
      <c r="B3457" s="3" t="s">
        <v>3274</v>
      </c>
      <c r="C3457" s="3" t="s">
        <v>7384</v>
      </c>
      <c r="D3457" s="6">
        <v>15500</v>
      </c>
      <c r="E3457" s="6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>
        <f>ROUND(E3457/D3457*100,0)</f>
        <v>101</v>
      </c>
      <c r="P3457" s="8">
        <f>IFERROR(ROUND(E3457/L3457,2),"No donations")</f>
        <v>54.91</v>
      </c>
      <c r="Q3457" s="10" t="s">
        <v>8315</v>
      </c>
      <c r="R3457" t="s">
        <v>8316</v>
      </c>
      <c r="S3457" s="14">
        <f>(((J3457/60)/60)/24)+DATE(1970,1,1)</f>
        <v>42400.704537037032</v>
      </c>
      <c r="T3457" s="14">
        <f>(((I3457/60)/60)/24)+DATE(1970,1,1)</f>
        <v>42444.875</v>
      </c>
      <c r="U3457">
        <f xml:space="preserve"> YEAR(S3457)</f>
        <v>2016</v>
      </c>
    </row>
    <row r="3458" spans="1:21" ht="48" x14ac:dyDescent="0.2">
      <c r="A3458">
        <v>1466</v>
      </c>
      <c r="B3458" s="3" t="s">
        <v>1467</v>
      </c>
      <c r="C3458" s="3" t="s">
        <v>5576</v>
      </c>
      <c r="D3458" s="6">
        <v>16000</v>
      </c>
      <c r="E3458" s="6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>
        <f>ROUND(E3458/D3458*100,0)</f>
        <v>108</v>
      </c>
      <c r="P3458" s="8">
        <f>IFERROR(ROUND(E3458/L3458,2),"No donations")</f>
        <v>69.599999999999994</v>
      </c>
      <c r="Q3458" s="10" t="s">
        <v>8320</v>
      </c>
      <c r="R3458" t="s">
        <v>8340</v>
      </c>
      <c r="S3458" s="14">
        <f>(((J3458/60)/60)/24)+DATE(1970,1,1)</f>
        <v>42340.172060185185</v>
      </c>
      <c r="T3458" s="14">
        <f>(((I3458/60)/60)/24)+DATE(1970,1,1)</f>
        <v>42381.208333333328</v>
      </c>
      <c r="U3458">
        <f xml:space="preserve"> YEAR(S3458)</f>
        <v>2015</v>
      </c>
    </row>
    <row r="3459" spans="1:21" ht="48" x14ac:dyDescent="0.2">
      <c r="A3459">
        <v>1505</v>
      </c>
      <c r="B3459" s="3" t="s">
        <v>1506</v>
      </c>
      <c r="C3459" s="3" t="s">
        <v>5615</v>
      </c>
      <c r="D3459" s="6">
        <v>16000</v>
      </c>
      <c r="E3459" s="6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>
        <f>ROUND(E3459/D3459*100,0)</f>
        <v>104</v>
      </c>
      <c r="P3459" s="8">
        <f>IFERROR(ROUND(E3459/L3459,2),"No donations")</f>
        <v>48.04</v>
      </c>
      <c r="Q3459" s="10" t="s">
        <v>8336</v>
      </c>
      <c r="R3459" t="s">
        <v>8337</v>
      </c>
      <c r="S3459" s="14">
        <f>(((J3459/60)/60)/24)+DATE(1970,1,1)</f>
        <v>42414.44332175926</v>
      </c>
      <c r="T3459" s="14">
        <f>(((I3459/60)/60)/24)+DATE(1970,1,1)</f>
        <v>42451.834027777775</v>
      </c>
      <c r="U3459">
        <f xml:space="preserve"> YEAR(S3459)</f>
        <v>2016</v>
      </c>
    </row>
    <row r="3460" spans="1:21" ht="48" x14ac:dyDescent="0.2">
      <c r="A3460">
        <v>1510</v>
      </c>
      <c r="B3460" s="3" t="s">
        <v>1511</v>
      </c>
      <c r="C3460" s="3" t="s">
        <v>5620</v>
      </c>
      <c r="D3460" s="6">
        <v>16000</v>
      </c>
      <c r="E3460" s="6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>
        <f>ROUND(E3460/D3460*100,0)</f>
        <v>101</v>
      </c>
      <c r="P3460" s="8">
        <f>IFERROR(ROUND(E3460/L3460,2),"No donations")</f>
        <v>39.92</v>
      </c>
      <c r="Q3460" s="10" t="s">
        <v>8336</v>
      </c>
      <c r="R3460" t="s">
        <v>8337</v>
      </c>
      <c r="S3460" s="14">
        <f>(((J3460/60)/60)/24)+DATE(1970,1,1)</f>
        <v>41809.385162037033</v>
      </c>
      <c r="T3460" s="14">
        <f>(((I3460/60)/60)/24)+DATE(1970,1,1)</f>
        <v>41839.385162037033</v>
      </c>
      <c r="U3460">
        <f xml:space="preserve"> YEAR(S3460)</f>
        <v>2014</v>
      </c>
    </row>
    <row r="3461" spans="1:21" ht="32" x14ac:dyDescent="0.2">
      <c r="A3461">
        <v>1975</v>
      </c>
      <c r="B3461" s="3" t="s">
        <v>1976</v>
      </c>
      <c r="C3461" s="3" t="s">
        <v>6085</v>
      </c>
      <c r="D3461" s="6">
        <v>16000</v>
      </c>
      <c r="E3461" s="6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>
        <f>ROUND(E3461/D3461*100,0)</f>
        <v>209</v>
      </c>
      <c r="P3461" s="8">
        <f>IFERROR(ROUND(E3461/L3461,2),"No donations")</f>
        <v>131.99</v>
      </c>
      <c r="Q3461" s="10" t="s">
        <v>8317</v>
      </c>
      <c r="R3461" t="s">
        <v>8347</v>
      </c>
      <c r="S3461" s="14">
        <f>(((J3461/60)/60)/24)+DATE(1970,1,1)</f>
        <v>41313.755219907405</v>
      </c>
      <c r="T3461" s="14">
        <f>(((I3461/60)/60)/24)+DATE(1970,1,1)</f>
        <v>41343.755219907405</v>
      </c>
      <c r="U3461">
        <f xml:space="preserve"> YEAR(S3461)</f>
        <v>2013</v>
      </c>
    </row>
    <row r="3462" spans="1:21" ht="48" x14ac:dyDescent="0.2">
      <c r="A3462">
        <v>2108</v>
      </c>
      <c r="B3462" s="3" t="s">
        <v>2109</v>
      </c>
      <c r="C3462" s="3" t="s">
        <v>6218</v>
      </c>
      <c r="D3462" s="6">
        <v>16000</v>
      </c>
      <c r="E3462" s="6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>
        <f>ROUND(E3462/D3462*100,0)</f>
        <v>107</v>
      </c>
      <c r="P3462" s="8">
        <f>IFERROR(ROUND(E3462/L3462,2),"No donations")</f>
        <v>89.9</v>
      </c>
      <c r="Q3462" s="10" t="s">
        <v>8323</v>
      </c>
      <c r="R3462" t="s">
        <v>8327</v>
      </c>
      <c r="S3462" s="14">
        <f>(((J3462/60)/60)/24)+DATE(1970,1,1)</f>
        <v>41135.175694444442</v>
      </c>
      <c r="T3462" s="14">
        <f>(((I3462/60)/60)/24)+DATE(1970,1,1)</f>
        <v>41162.163194444445</v>
      </c>
      <c r="U3462">
        <f xml:space="preserve"> YEAR(S3462)</f>
        <v>2012</v>
      </c>
    </row>
    <row r="3463" spans="1:21" ht="48" x14ac:dyDescent="0.2">
      <c r="A3463">
        <v>1203</v>
      </c>
      <c r="B3463" s="3" t="s">
        <v>1204</v>
      </c>
      <c r="C3463" s="3" t="s">
        <v>5313</v>
      </c>
      <c r="D3463" s="6">
        <v>16300</v>
      </c>
      <c r="E3463" s="6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>
        <f>ROUND(E3463/D3463*100,0)</f>
        <v>102</v>
      </c>
      <c r="P3463" s="8">
        <f>IFERROR(ROUND(E3463/L3463,2),"No donations")</f>
        <v>165.35</v>
      </c>
      <c r="Q3463" s="10" t="s">
        <v>8336</v>
      </c>
      <c r="R3463" t="s">
        <v>8337</v>
      </c>
      <c r="S3463" s="14">
        <f>(((J3463/60)/60)/24)+DATE(1970,1,1)</f>
        <v>42125.614895833336</v>
      </c>
      <c r="T3463" s="14">
        <f>(((I3463/60)/60)/24)+DATE(1970,1,1)</f>
        <v>42155.614895833336</v>
      </c>
      <c r="U3463">
        <f xml:space="preserve"> YEAR(S3463)</f>
        <v>2015</v>
      </c>
    </row>
    <row r="3464" spans="1:21" ht="32" x14ac:dyDescent="0.2">
      <c r="A3464">
        <v>1219</v>
      </c>
      <c r="B3464" s="3" t="s">
        <v>1220</v>
      </c>
      <c r="C3464" s="3" t="s">
        <v>5329</v>
      </c>
      <c r="D3464" s="6">
        <v>16350</v>
      </c>
      <c r="E3464" s="6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>
        <f>ROUND(E3464/D3464*100,0)</f>
        <v>159</v>
      </c>
      <c r="P3464" s="8">
        <f>IFERROR(ROUND(E3464/L3464,2),"No donations")</f>
        <v>102.86</v>
      </c>
      <c r="Q3464" s="10" t="s">
        <v>8336</v>
      </c>
      <c r="R3464" t="s">
        <v>8337</v>
      </c>
      <c r="S3464" s="14">
        <f>(((J3464/60)/60)/24)+DATE(1970,1,1)</f>
        <v>42633.461956018517</v>
      </c>
      <c r="T3464" s="14">
        <f>(((I3464/60)/60)/24)+DATE(1970,1,1)</f>
        <v>42663.461956018517</v>
      </c>
      <c r="U3464">
        <f xml:space="preserve"> YEAR(S3464)</f>
        <v>2016</v>
      </c>
    </row>
    <row r="3465" spans="1:21" ht="32" x14ac:dyDescent="0.2">
      <c r="A3465">
        <v>1207</v>
      </c>
      <c r="B3465" s="3" t="s">
        <v>1208</v>
      </c>
      <c r="C3465" s="3" t="s">
        <v>5317</v>
      </c>
      <c r="D3465" s="6">
        <v>16700</v>
      </c>
      <c r="E3465" s="6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>
        <f>ROUND(E3465/D3465*100,0)</f>
        <v>104</v>
      </c>
      <c r="P3465" s="8">
        <f>IFERROR(ROUND(E3465/L3465,2),"No donations")</f>
        <v>123.38</v>
      </c>
      <c r="Q3465" s="10" t="s">
        <v>8336</v>
      </c>
      <c r="R3465" t="s">
        <v>8337</v>
      </c>
      <c r="S3465" s="14">
        <f>(((J3465/60)/60)/24)+DATE(1970,1,1)</f>
        <v>42430.430243055554</v>
      </c>
      <c r="T3465" s="14">
        <f>(((I3465/60)/60)/24)+DATE(1970,1,1)</f>
        <v>42460.416666666672</v>
      </c>
      <c r="U3465">
        <f xml:space="preserve"> YEAR(S3465)</f>
        <v>2016</v>
      </c>
    </row>
    <row r="3466" spans="1:21" ht="48" x14ac:dyDescent="0.2">
      <c r="A3466">
        <v>279</v>
      </c>
      <c r="B3466" s="3" t="s">
        <v>280</v>
      </c>
      <c r="C3466" s="3" t="s">
        <v>4389</v>
      </c>
      <c r="D3466" s="6">
        <v>17000</v>
      </c>
      <c r="E3466" s="6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>
        <f>ROUND(E3466/D3466*100,0)</f>
        <v>157</v>
      </c>
      <c r="P3466" s="8">
        <f>IFERROR(ROUND(E3466/L3466,2),"No donations")</f>
        <v>87.69</v>
      </c>
      <c r="Q3466" s="10" t="s">
        <v>8308</v>
      </c>
      <c r="R3466" t="s">
        <v>8313</v>
      </c>
      <c r="S3466" s="14">
        <f>(((J3466/60)/60)/24)+DATE(1970,1,1)</f>
        <v>42759.244166666671</v>
      </c>
      <c r="T3466" s="14">
        <f>(((I3466/60)/60)/24)+DATE(1970,1,1)</f>
        <v>42793.084027777775</v>
      </c>
      <c r="U3466">
        <f xml:space="preserve"> YEAR(S3466)</f>
        <v>2017</v>
      </c>
    </row>
    <row r="3467" spans="1:21" ht="48" x14ac:dyDescent="0.2">
      <c r="A3467">
        <v>313</v>
      </c>
      <c r="B3467" s="3" t="s">
        <v>314</v>
      </c>
      <c r="C3467" s="3" t="s">
        <v>4423</v>
      </c>
      <c r="D3467" s="6">
        <v>17000</v>
      </c>
      <c r="E3467" s="6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>
        <f>ROUND(E3467/D3467*100,0)</f>
        <v>105</v>
      </c>
      <c r="P3467" s="8">
        <f>IFERROR(ROUND(E3467/L3467,2),"No donations")</f>
        <v>80.2</v>
      </c>
      <c r="Q3467" s="10" t="s">
        <v>8308</v>
      </c>
      <c r="R3467" t="s">
        <v>8313</v>
      </c>
      <c r="S3467" s="14">
        <f>(((J3467/60)/60)/24)+DATE(1970,1,1)</f>
        <v>40357.227939814817</v>
      </c>
      <c r="T3467" s="14">
        <f>(((I3467/60)/60)/24)+DATE(1970,1,1)</f>
        <v>40401.665972222225</v>
      </c>
      <c r="U3467">
        <f xml:space="preserve"> YEAR(S3467)</f>
        <v>2010</v>
      </c>
    </row>
    <row r="3468" spans="1:21" ht="48" x14ac:dyDescent="0.2">
      <c r="A3468">
        <v>1516</v>
      </c>
      <c r="B3468" s="3" t="s">
        <v>1517</v>
      </c>
      <c r="C3468" s="3" t="s">
        <v>5626</v>
      </c>
      <c r="D3468" s="6">
        <v>17000</v>
      </c>
      <c r="E3468" s="6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>
        <f>ROUND(E3468/D3468*100,0)</f>
        <v>109</v>
      </c>
      <c r="P3468" s="8">
        <f>IFERROR(ROUND(E3468/L3468,2),"No donations")</f>
        <v>159.24</v>
      </c>
      <c r="Q3468" s="10" t="s">
        <v>8336</v>
      </c>
      <c r="R3468" t="s">
        <v>8337</v>
      </c>
      <c r="S3468" s="14">
        <f>(((J3468/60)/60)/24)+DATE(1970,1,1)</f>
        <v>42619.466342592597</v>
      </c>
      <c r="T3468" s="14">
        <f>(((I3468/60)/60)/24)+DATE(1970,1,1)</f>
        <v>42649.583333333328</v>
      </c>
      <c r="U3468">
        <f xml:space="preserve"> YEAR(S3468)</f>
        <v>2016</v>
      </c>
    </row>
    <row r="3469" spans="1:21" ht="48" x14ac:dyDescent="0.2">
      <c r="A3469">
        <v>821</v>
      </c>
      <c r="B3469" s="3" t="s">
        <v>822</v>
      </c>
      <c r="C3469" s="3" t="s">
        <v>4931</v>
      </c>
      <c r="D3469" s="6">
        <v>17482</v>
      </c>
      <c r="E3469" s="6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>
        <f>ROUND(E3469/D3469*100,0)</f>
        <v>100</v>
      </c>
      <c r="P3469" s="8">
        <f>IFERROR(ROUND(E3469/L3469,2),"No donations")</f>
        <v>224.13</v>
      </c>
      <c r="Q3469" s="10" t="s">
        <v>8323</v>
      </c>
      <c r="R3469" t="s">
        <v>8324</v>
      </c>
      <c r="S3469" s="14">
        <f>(((J3469/60)/60)/24)+DATE(1970,1,1)</f>
        <v>42093.922048611115</v>
      </c>
      <c r="T3469" s="14">
        <f>(((I3469/60)/60)/24)+DATE(1970,1,1)</f>
        <v>42128.167361111111</v>
      </c>
      <c r="U3469">
        <f xml:space="preserve"> YEAR(S3469)</f>
        <v>2015</v>
      </c>
    </row>
    <row r="3470" spans="1:21" ht="48" x14ac:dyDescent="0.2">
      <c r="A3470">
        <v>1509</v>
      </c>
      <c r="B3470" s="3" t="s">
        <v>1510</v>
      </c>
      <c r="C3470" s="3" t="s">
        <v>5619</v>
      </c>
      <c r="D3470" s="6">
        <v>17500</v>
      </c>
      <c r="E3470" s="6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>
        <f>ROUND(E3470/D3470*100,0)</f>
        <v>124</v>
      </c>
      <c r="P3470" s="8">
        <f>IFERROR(ROUND(E3470/L3470,2),"No donations")</f>
        <v>110.39</v>
      </c>
      <c r="Q3470" s="10" t="s">
        <v>8336</v>
      </c>
      <c r="R3470" t="s">
        <v>8337</v>
      </c>
      <c r="S3470" s="14">
        <f>(((J3470/60)/60)/24)+DATE(1970,1,1)</f>
        <v>42751.533391203702</v>
      </c>
      <c r="T3470" s="14">
        <f>(((I3470/60)/60)/24)+DATE(1970,1,1)</f>
        <v>42780.957638888889</v>
      </c>
      <c r="U3470">
        <f xml:space="preserve"> YEAR(S3470)</f>
        <v>2017</v>
      </c>
    </row>
    <row r="3471" spans="1:21" ht="48" x14ac:dyDescent="0.2">
      <c r="A3471">
        <v>2664</v>
      </c>
      <c r="B3471" s="3" t="s">
        <v>2664</v>
      </c>
      <c r="C3471" s="3" t="s">
        <v>6774</v>
      </c>
      <c r="D3471" s="6">
        <v>17500</v>
      </c>
      <c r="E3471" s="6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>
        <f>ROUND(E3471/D3471*100,0)</f>
        <v>103</v>
      </c>
      <c r="P3471" s="8">
        <f>IFERROR(ROUND(E3471/L3471,2),"No donations")</f>
        <v>174.04</v>
      </c>
      <c r="Q3471" s="10" t="s">
        <v>8317</v>
      </c>
      <c r="R3471" t="s">
        <v>8354</v>
      </c>
      <c r="S3471" s="14">
        <f>(((J3471/60)/60)/24)+DATE(1970,1,1)</f>
        <v>42313.02542824074</v>
      </c>
      <c r="T3471" s="14">
        <f>(((I3471/60)/60)/24)+DATE(1970,1,1)</f>
        <v>42347.290972222225</v>
      </c>
      <c r="U3471">
        <f xml:space="preserve"> YEAR(S3471)</f>
        <v>2015</v>
      </c>
    </row>
    <row r="3472" spans="1:21" ht="32" x14ac:dyDescent="0.2">
      <c r="A3472">
        <v>283</v>
      </c>
      <c r="B3472" s="3" t="s">
        <v>284</v>
      </c>
      <c r="C3472" s="3" t="s">
        <v>4393</v>
      </c>
      <c r="D3472" s="6">
        <v>18000</v>
      </c>
      <c r="E3472" s="6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>
        <f>ROUND(E3472/D3472*100,0)</f>
        <v>114</v>
      </c>
      <c r="P3472" s="8">
        <f>IFERROR(ROUND(E3472/L3472,2),"No donations")</f>
        <v>101.83</v>
      </c>
      <c r="Q3472" s="10" t="s">
        <v>8308</v>
      </c>
      <c r="R3472" t="s">
        <v>8313</v>
      </c>
      <c r="S3472" s="14">
        <f>(((J3472/60)/60)/24)+DATE(1970,1,1)</f>
        <v>40675.71</v>
      </c>
      <c r="T3472" s="14">
        <f>(((I3472/60)/60)/24)+DATE(1970,1,1)</f>
        <v>40695.207638888889</v>
      </c>
      <c r="U3472">
        <f xml:space="preserve"> YEAR(S3472)</f>
        <v>2011</v>
      </c>
    </row>
    <row r="3473" spans="1:21" ht="48" x14ac:dyDescent="0.2">
      <c r="A3473">
        <v>309</v>
      </c>
      <c r="B3473" s="3" t="s">
        <v>310</v>
      </c>
      <c r="C3473" s="3" t="s">
        <v>4419</v>
      </c>
      <c r="D3473" s="6">
        <v>18000</v>
      </c>
      <c r="E3473" s="6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>
        <f>ROUND(E3473/D3473*100,0)</f>
        <v>119</v>
      </c>
      <c r="P3473" s="8">
        <f>IFERROR(ROUND(E3473/L3473,2),"No donations")</f>
        <v>89.96</v>
      </c>
      <c r="Q3473" s="10" t="s">
        <v>8308</v>
      </c>
      <c r="R3473" t="s">
        <v>8313</v>
      </c>
      <c r="S3473" s="14">
        <f>(((J3473/60)/60)/24)+DATE(1970,1,1)</f>
        <v>41134.751550925925</v>
      </c>
      <c r="T3473" s="14">
        <f>(((I3473/60)/60)/24)+DATE(1970,1,1)</f>
        <v>41155.751550925925</v>
      </c>
      <c r="U3473">
        <f xml:space="preserve"> YEAR(S3473)</f>
        <v>2012</v>
      </c>
    </row>
    <row r="3474" spans="1:21" ht="32" x14ac:dyDescent="0.2">
      <c r="A3474">
        <v>1520</v>
      </c>
      <c r="B3474" s="3" t="s">
        <v>1521</v>
      </c>
      <c r="C3474" s="3" t="s">
        <v>5630</v>
      </c>
      <c r="D3474" s="6">
        <v>18000</v>
      </c>
      <c r="E3474" s="6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>
        <f>ROUND(E3474/D3474*100,0)</f>
        <v>103</v>
      </c>
      <c r="P3474" s="8">
        <f>IFERROR(ROUND(E3474/L3474,2),"No donations")</f>
        <v>111.53</v>
      </c>
      <c r="Q3474" s="10" t="s">
        <v>8336</v>
      </c>
      <c r="R3474" t="s">
        <v>8337</v>
      </c>
      <c r="S3474" s="14">
        <f>(((J3474/60)/60)/24)+DATE(1970,1,1)</f>
        <v>41955.857789351852</v>
      </c>
      <c r="T3474" s="14">
        <f>(((I3474/60)/60)/24)+DATE(1970,1,1)</f>
        <v>41992.166666666672</v>
      </c>
      <c r="U3474">
        <f xml:space="preserve"> YEAR(S3474)</f>
        <v>2014</v>
      </c>
    </row>
    <row r="3475" spans="1:21" ht="48" x14ac:dyDescent="0.2">
      <c r="A3475">
        <v>2091</v>
      </c>
      <c r="B3475" s="3" t="s">
        <v>2092</v>
      </c>
      <c r="C3475" s="3" t="s">
        <v>6201</v>
      </c>
      <c r="D3475" s="6">
        <v>18000</v>
      </c>
      <c r="E3475" s="6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>
        <f>ROUND(E3475/D3475*100,0)</f>
        <v>120</v>
      </c>
      <c r="P3475" s="8">
        <f>IFERROR(ROUND(E3475/L3475,2),"No donations")</f>
        <v>88.15</v>
      </c>
      <c r="Q3475" s="10" t="s">
        <v>8323</v>
      </c>
      <c r="R3475" t="s">
        <v>8327</v>
      </c>
      <c r="S3475" s="14">
        <f>(((J3475/60)/60)/24)+DATE(1970,1,1)</f>
        <v>40555.322662037033</v>
      </c>
      <c r="T3475" s="14">
        <f>(((I3475/60)/60)/24)+DATE(1970,1,1)</f>
        <v>40603.833333333336</v>
      </c>
      <c r="U3475">
        <f xml:space="preserve"> YEAR(S3475)</f>
        <v>2011</v>
      </c>
    </row>
    <row r="3476" spans="1:21" ht="32" x14ac:dyDescent="0.2">
      <c r="A3476">
        <v>2168</v>
      </c>
      <c r="B3476" s="3" t="s">
        <v>2169</v>
      </c>
      <c r="C3476" s="3" t="s">
        <v>6278</v>
      </c>
      <c r="D3476" s="6">
        <v>18000</v>
      </c>
      <c r="E3476" s="6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>
        <f>ROUND(E3476/D3476*100,0)</f>
        <v>122</v>
      </c>
      <c r="P3476" s="8">
        <f>IFERROR(ROUND(E3476/L3476,2),"No donations")</f>
        <v>64.37</v>
      </c>
      <c r="Q3476" s="10" t="s">
        <v>8323</v>
      </c>
      <c r="R3476" t="s">
        <v>8324</v>
      </c>
      <c r="S3476" s="14">
        <f>(((J3476/60)/60)/24)+DATE(1970,1,1)</f>
        <v>42745.600243055553</v>
      </c>
      <c r="T3476" s="14">
        <f>(((I3476/60)/60)/24)+DATE(1970,1,1)</f>
        <v>42776.208333333328</v>
      </c>
      <c r="U3476">
        <f xml:space="preserve"> YEAR(S3476)</f>
        <v>2017</v>
      </c>
    </row>
    <row r="3477" spans="1:21" ht="48" x14ac:dyDescent="0.2">
      <c r="A3477">
        <v>2226</v>
      </c>
      <c r="B3477" s="3" t="s">
        <v>2227</v>
      </c>
      <c r="C3477" s="3" t="s">
        <v>6336</v>
      </c>
      <c r="D3477" s="6">
        <v>18000</v>
      </c>
      <c r="E3477" s="6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>
        <f>ROUND(E3477/D3477*100,0)</f>
        <v>108</v>
      </c>
      <c r="P3477" s="8">
        <f>IFERROR(ROUND(E3477/L3477,2),"No donations")</f>
        <v>60.82</v>
      </c>
      <c r="Q3477" s="10" t="s">
        <v>8331</v>
      </c>
      <c r="R3477" t="s">
        <v>8349</v>
      </c>
      <c r="S3477" s="14">
        <f>(((J3477/60)/60)/24)+DATE(1970,1,1)</f>
        <v>42381.79886574074</v>
      </c>
      <c r="T3477" s="14">
        <f>(((I3477/60)/60)/24)+DATE(1970,1,1)</f>
        <v>42412.207638888889</v>
      </c>
      <c r="U3477">
        <f xml:space="preserve"> YEAR(S3477)</f>
        <v>2016</v>
      </c>
    </row>
    <row r="3478" spans="1:21" ht="48" x14ac:dyDescent="0.2">
      <c r="A3478">
        <v>2237</v>
      </c>
      <c r="B3478" s="3" t="s">
        <v>2238</v>
      </c>
      <c r="C3478" s="3" t="s">
        <v>6347</v>
      </c>
      <c r="D3478" s="6">
        <v>18000</v>
      </c>
      <c r="E3478" s="6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>
        <f>ROUND(E3478/D3478*100,0)</f>
        <v>353</v>
      </c>
      <c r="P3478" s="8">
        <f>IFERROR(ROUND(E3478/L3478,2),"No donations")</f>
        <v>64.63</v>
      </c>
      <c r="Q3478" s="10" t="s">
        <v>8331</v>
      </c>
      <c r="R3478" t="s">
        <v>8349</v>
      </c>
      <c r="S3478" s="14">
        <f>(((J3478/60)/60)/24)+DATE(1970,1,1)</f>
        <v>41915.003275462965</v>
      </c>
      <c r="T3478" s="14">
        <f>(((I3478/60)/60)/24)+DATE(1970,1,1)</f>
        <v>41955.332638888889</v>
      </c>
      <c r="U3478">
        <f xml:space="preserve"> YEAR(S3478)</f>
        <v>2014</v>
      </c>
    </row>
    <row r="3479" spans="1:21" ht="48" x14ac:dyDescent="0.2">
      <c r="A3479">
        <v>2305</v>
      </c>
      <c r="B3479" s="3" t="s">
        <v>2306</v>
      </c>
      <c r="C3479" s="3" t="s">
        <v>6415</v>
      </c>
      <c r="D3479" s="6">
        <v>18000</v>
      </c>
      <c r="E3479" s="6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>
        <f>ROUND(E3479/D3479*100,0)</f>
        <v>101</v>
      </c>
      <c r="P3479" s="8">
        <f>IFERROR(ROUND(E3479/L3479,2),"No donations")</f>
        <v>109.11</v>
      </c>
      <c r="Q3479" s="10" t="s">
        <v>8323</v>
      </c>
      <c r="R3479" t="s">
        <v>8327</v>
      </c>
      <c r="S3479" s="14">
        <f>(((J3479/60)/60)/24)+DATE(1970,1,1)</f>
        <v>41834.695277777777</v>
      </c>
      <c r="T3479" s="14">
        <f>(((I3479/60)/60)/24)+DATE(1970,1,1)</f>
        <v>41859.75</v>
      </c>
      <c r="U3479">
        <f xml:space="preserve"> YEAR(S3479)</f>
        <v>2014</v>
      </c>
    </row>
    <row r="3480" spans="1:21" ht="32" x14ac:dyDescent="0.2">
      <c r="A3480">
        <v>2538</v>
      </c>
      <c r="B3480" s="3" t="s">
        <v>2538</v>
      </c>
      <c r="C3480" s="3" t="s">
        <v>6648</v>
      </c>
      <c r="D3480" s="6">
        <v>18000</v>
      </c>
      <c r="E3480" s="6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>
        <f>ROUND(E3480/D3480*100,0)</f>
        <v>113</v>
      </c>
      <c r="P3480" s="8">
        <f>IFERROR(ROUND(E3480/L3480,2),"No donations")</f>
        <v>109.96</v>
      </c>
      <c r="Q3480" s="10" t="s">
        <v>8323</v>
      </c>
      <c r="R3480" t="s">
        <v>8352</v>
      </c>
      <c r="S3480" s="14">
        <f>(((J3480/60)/60)/24)+DATE(1970,1,1)</f>
        <v>41298.509965277779</v>
      </c>
      <c r="T3480" s="14">
        <f>(((I3480/60)/60)/24)+DATE(1970,1,1)</f>
        <v>41329.207638888889</v>
      </c>
      <c r="U3480">
        <f xml:space="preserve"> YEAR(S3480)</f>
        <v>2013</v>
      </c>
    </row>
    <row r="3481" spans="1:21" ht="48" x14ac:dyDescent="0.2">
      <c r="A3481">
        <v>2718</v>
      </c>
      <c r="B3481" s="3" t="s">
        <v>2718</v>
      </c>
      <c r="C3481" s="3" t="s">
        <v>6828</v>
      </c>
      <c r="D3481" s="6">
        <v>18000</v>
      </c>
      <c r="E3481" s="6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>
        <f>ROUND(E3481/D3481*100,0)</f>
        <v>104</v>
      </c>
      <c r="P3481" s="8">
        <f>IFERROR(ROUND(E3481/L3481,2),"No donations")</f>
        <v>125.98</v>
      </c>
      <c r="Q3481" s="10" t="s">
        <v>8315</v>
      </c>
      <c r="R3481" t="s">
        <v>8355</v>
      </c>
      <c r="S3481" s="14">
        <f>(((J3481/60)/60)/24)+DATE(1970,1,1)</f>
        <v>42465.596585648149</v>
      </c>
      <c r="T3481" s="14">
        <f>(((I3481/60)/60)/24)+DATE(1970,1,1)</f>
        <v>42493.958333333328</v>
      </c>
      <c r="U3481">
        <f xml:space="preserve"> YEAR(S3481)</f>
        <v>2016</v>
      </c>
    </row>
    <row r="3482" spans="1:21" ht="48" x14ac:dyDescent="0.2">
      <c r="A3482">
        <v>21</v>
      </c>
      <c r="B3482" s="3" t="s">
        <v>23</v>
      </c>
      <c r="C3482" s="3" t="s">
        <v>4132</v>
      </c>
      <c r="D3482" s="6">
        <v>18500</v>
      </c>
      <c r="E3482" s="6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>
        <f>ROUND(E3482/D3482*100,0)</f>
        <v>109</v>
      </c>
      <c r="P3482" s="8">
        <f>IFERROR(ROUND(E3482/L3482,2),"No donations")</f>
        <v>199.9</v>
      </c>
      <c r="Q3482" s="10" t="s">
        <v>8308</v>
      </c>
      <c r="R3482" t="s">
        <v>8309</v>
      </c>
      <c r="S3482" s="14">
        <f>(((J3482/60)/60)/24)+DATE(1970,1,1)</f>
        <v>41878.627187500002</v>
      </c>
      <c r="T3482" s="14">
        <f>(((I3482/60)/60)/24)+DATE(1970,1,1)</f>
        <v>41908.627187500002</v>
      </c>
      <c r="U3482">
        <f xml:space="preserve"> YEAR(S3482)</f>
        <v>2014</v>
      </c>
    </row>
    <row r="3483" spans="1:21" ht="48" x14ac:dyDescent="0.2">
      <c r="A3483">
        <v>392</v>
      </c>
      <c r="B3483" s="3" t="s">
        <v>393</v>
      </c>
      <c r="C3483" s="3" t="s">
        <v>4502</v>
      </c>
      <c r="D3483" s="6">
        <v>18500</v>
      </c>
      <c r="E3483" s="6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>
        <f>ROUND(E3483/D3483*100,0)</f>
        <v>101</v>
      </c>
      <c r="P3483" s="8">
        <f>IFERROR(ROUND(E3483/L3483,2),"No donations")</f>
        <v>90.62</v>
      </c>
      <c r="Q3483" s="10" t="s">
        <v>8308</v>
      </c>
      <c r="R3483" t="s">
        <v>8313</v>
      </c>
      <c r="S3483" s="14">
        <f>(((J3483/60)/60)/24)+DATE(1970,1,1)</f>
        <v>40763.717256944445</v>
      </c>
      <c r="T3483" s="14">
        <f>(((I3483/60)/60)/24)+DATE(1970,1,1)</f>
        <v>40794.125</v>
      </c>
      <c r="U3483">
        <f xml:space="preserve"> YEAR(S3483)</f>
        <v>2011</v>
      </c>
    </row>
    <row r="3484" spans="1:21" ht="48" x14ac:dyDescent="0.2">
      <c r="A3484">
        <v>414</v>
      </c>
      <c r="B3484" s="3" t="s">
        <v>415</v>
      </c>
      <c r="C3484" s="3" t="s">
        <v>4524</v>
      </c>
      <c r="D3484" s="6">
        <v>18500</v>
      </c>
      <c r="E3484" s="6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>
        <f>ROUND(E3484/D3484*100,0)</f>
        <v>103</v>
      </c>
      <c r="P3484" s="8">
        <f>IFERROR(ROUND(E3484/L3484,2),"No donations")</f>
        <v>91.48</v>
      </c>
      <c r="Q3484" s="10" t="s">
        <v>8308</v>
      </c>
      <c r="R3484" t="s">
        <v>8313</v>
      </c>
      <c r="S3484" s="14">
        <f>(((J3484/60)/60)/24)+DATE(1970,1,1)</f>
        <v>41529.063252314816</v>
      </c>
      <c r="T3484" s="14">
        <f>(((I3484/60)/60)/24)+DATE(1970,1,1)</f>
        <v>41559.063252314816</v>
      </c>
      <c r="U3484">
        <f xml:space="preserve"> YEAR(S3484)</f>
        <v>2013</v>
      </c>
    </row>
    <row r="3485" spans="1:21" ht="48" x14ac:dyDescent="0.2">
      <c r="A3485">
        <v>1508</v>
      </c>
      <c r="B3485" s="3" t="s">
        <v>1509</v>
      </c>
      <c r="C3485" s="3" t="s">
        <v>5618</v>
      </c>
      <c r="D3485" s="6">
        <v>18500</v>
      </c>
      <c r="E3485" s="6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>
        <f>ROUND(E3485/D3485*100,0)</f>
        <v>111</v>
      </c>
      <c r="P3485" s="8">
        <f>IFERROR(ROUND(E3485/L3485,2),"No donations")</f>
        <v>97.11</v>
      </c>
      <c r="Q3485" s="10" t="s">
        <v>8336</v>
      </c>
      <c r="R3485" t="s">
        <v>8337</v>
      </c>
      <c r="S3485" s="14">
        <f>(((J3485/60)/60)/24)+DATE(1970,1,1)</f>
        <v>41786.614363425928</v>
      </c>
      <c r="T3485" s="14">
        <f>(((I3485/60)/60)/24)+DATE(1970,1,1)</f>
        <v>41817.614363425928</v>
      </c>
      <c r="U3485">
        <f xml:space="preserve"> YEAR(S3485)</f>
        <v>2014</v>
      </c>
    </row>
    <row r="3486" spans="1:21" ht="48" x14ac:dyDescent="0.2">
      <c r="A3486">
        <v>1523</v>
      </c>
      <c r="B3486" s="3" t="s">
        <v>1524</v>
      </c>
      <c r="C3486" s="3" t="s">
        <v>5633</v>
      </c>
      <c r="D3486" s="6">
        <v>18500</v>
      </c>
      <c r="E3486" s="6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>
        <f>ROUND(E3486/D3486*100,0)</f>
        <v>125</v>
      </c>
      <c r="P3486" s="8">
        <f>IFERROR(ROUND(E3486/L3486,2),"No donations")</f>
        <v>95.83</v>
      </c>
      <c r="Q3486" s="10" t="s">
        <v>8336</v>
      </c>
      <c r="R3486" t="s">
        <v>8337</v>
      </c>
      <c r="S3486" s="14">
        <f>(((J3486/60)/60)/24)+DATE(1970,1,1)</f>
        <v>41964.751342592594</v>
      </c>
      <c r="T3486" s="14">
        <f>(((I3486/60)/60)/24)+DATE(1970,1,1)</f>
        <v>41996</v>
      </c>
      <c r="U3486">
        <f xml:space="preserve"> YEAR(S3486)</f>
        <v>2014</v>
      </c>
    </row>
    <row r="3487" spans="1:21" ht="32" x14ac:dyDescent="0.2">
      <c r="A3487">
        <v>2247</v>
      </c>
      <c r="B3487" s="3" t="s">
        <v>2248</v>
      </c>
      <c r="C3487" s="3" t="s">
        <v>6357</v>
      </c>
      <c r="D3487" s="6">
        <v>18500</v>
      </c>
      <c r="E3487" s="6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>
        <f>ROUND(E3487/D3487*100,0)</f>
        <v>104</v>
      </c>
      <c r="P3487" s="8">
        <f>IFERROR(ROUND(E3487/L3487,2),"No donations")</f>
        <v>50.85</v>
      </c>
      <c r="Q3487" s="10" t="s">
        <v>8331</v>
      </c>
      <c r="R3487" t="s">
        <v>8349</v>
      </c>
      <c r="S3487" s="14">
        <f>(((J3487/60)/60)/24)+DATE(1970,1,1)</f>
        <v>42200.666261574079</v>
      </c>
      <c r="T3487" s="14">
        <f>(((I3487/60)/60)/24)+DATE(1970,1,1)</f>
        <v>42214.666261574079</v>
      </c>
      <c r="U3487">
        <f xml:space="preserve"> YEAR(S3487)</f>
        <v>2015</v>
      </c>
    </row>
    <row r="3488" spans="1:21" ht="48" x14ac:dyDescent="0.2">
      <c r="A3488">
        <v>2310</v>
      </c>
      <c r="B3488" s="3" t="s">
        <v>2311</v>
      </c>
      <c r="C3488" s="3" t="s">
        <v>6420</v>
      </c>
      <c r="D3488" s="6">
        <v>18500</v>
      </c>
      <c r="E3488" s="6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>
        <f>ROUND(E3488/D3488*100,0)</f>
        <v>429</v>
      </c>
      <c r="P3488" s="8">
        <f>IFERROR(ROUND(E3488/L3488,2),"No donations")</f>
        <v>64.819999999999993</v>
      </c>
      <c r="Q3488" s="10" t="s">
        <v>8323</v>
      </c>
      <c r="R3488" t="s">
        <v>8327</v>
      </c>
      <c r="S3488" s="14">
        <f>(((J3488/60)/60)/24)+DATE(1970,1,1)</f>
        <v>41324.79415509259</v>
      </c>
      <c r="T3488" s="14">
        <f>(((I3488/60)/60)/24)+DATE(1970,1,1)</f>
        <v>41354.752488425926</v>
      </c>
      <c r="U3488">
        <f xml:space="preserve"> YEAR(S3488)</f>
        <v>2013</v>
      </c>
    </row>
    <row r="3489" spans="1:21" ht="48" x14ac:dyDescent="0.2">
      <c r="A3489">
        <v>1269</v>
      </c>
      <c r="B3489" s="3" t="s">
        <v>1270</v>
      </c>
      <c r="C3489" s="3" t="s">
        <v>5379</v>
      </c>
      <c r="D3489" s="6">
        <v>18800</v>
      </c>
      <c r="E3489" s="6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>
        <f>ROUND(E3489/D3489*100,0)</f>
        <v>109</v>
      </c>
      <c r="P3489" s="8">
        <f>IFERROR(ROUND(E3489/L3489,2),"No donations")</f>
        <v>99.16</v>
      </c>
      <c r="Q3489" s="10" t="s">
        <v>8323</v>
      </c>
      <c r="R3489" t="s">
        <v>8324</v>
      </c>
      <c r="S3489" s="14">
        <f>(((J3489/60)/60)/24)+DATE(1970,1,1)</f>
        <v>42445.823055555549</v>
      </c>
      <c r="T3489" s="14">
        <f>(((I3489/60)/60)/24)+DATE(1970,1,1)</f>
        <v>42476</v>
      </c>
      <c r="U3489">
        <f xml:space="preserve"> YEAR(S3489)</f>
        <v>2016</v>
      </c>
    </row>
    <row r="3490" spans="1:21" ht="32" x14ac:dyDescent="0.2">
      <c r="A3490">
        <v>1529</v>
      </c>
      <c r="B3490" s="3" t="s">
        <v>1530</v>
      </c>
      <c r="C3490" s="3" t="s">
        <v>5639</v>
      </c>
      <c r="D3490" s="6">
        <v>19000</v>
      </c>
      <c r="E3490" s="6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>
        <f>ROUND(E3490/D3490*100,0)</f>
        <v>101</v>
      </c>
      <c r="P3490" s="8">
        <f>IFERROR(ROUND(E3490/L3490,2),"No donations")</f>
        <v>135.66999999999999</v>
      </c>
      <c r="Q3490" s="10" t="s">
        <v>8336</v>
      </c>
      <c r="R3490" t="s">
        <v>8337</v>
      </c>
      <c r="S3490" s="14">
        <f>(((J3490/60)/60)/24)+DATE(1970,1,1)</f>
        <v>42052.628703703704</v>
      </c>
      <c r="T3490" s="14">
        <f>(((I3490/60)/60)/24)+DATE(1970,1,1)</f>
        <v>42082.587037037039</v>
      </c>
      <c r="U3490">
        <f xml:space="preserve"> YEAR(S3490)</f>
        <v>2015</v>
      </c>
    </row>
    <row r="3491" spans="1:21" ht="48" x14ac:dyDescent="0.2">
      <c r="A3491">
        <v>1963</v>
      </c>
      <c r="B3491" s="3" t="s">
        <v>1964</v>
      </c>
      <c r="C3491" s="3" t="s">
        <v>6073</v>
      </c>
      <c r="D3491" s="6">
        <v>19000</v>
      </c>
      <c r="E3491" s="6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>
        <f>ROUND(E3491/D3491*100,0)</f>
        <v>127</v>
      </c>
      <c r="P3491" s="8">
        <f>IFERROR(ROUND(E3491/L3491,2),"No donations")</f>
        <v>117.6</v>
      </c>
      <c r="Q3491" s="10" t="s">
        <v>8317</v>
      </c>
      <c r="R3491" t="s">
        <v>8347</v>
      </c>
      <c r="S3491" s="14">
        <f>(((J3491/60)/60)/24)+DATE(1970,1,1)</f>
        <v>41863.429791666669</v>
      </c>
      <c r="T3491" s="14">
        <f>(((I3491/60)/60)/24)+DATE(1970,1,1)</f>
        <v>41898.429791666669</v>
      </c>
      <c r="U3491">
        <f xml:space="preserve"> YEAR(S3491)</f>
        <v>2014</v>
      </c>
    </row>
    <row r="3492" spans="1:21" ht="48" x14ac:dyDescent="0.2">
      <c r="A3492">
        <v>2190</v>
      </c>
      <c r="B3492" s="3" t="s">
        <v>2191</v>
      </c>
      <c r="C3492" s="3" t="s">
        <v>6300</v>
      </c>
      <c r="D3492" s="6">
        <v>19000</v>
      </c>
      <c r="E3492" s="6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>
        <f>ROUND(E3492/D3492*100,0)</f>
        <v>185</v>
      </c>
      <c r="P3492" s="8">
        <f>IFERROR(ROUND(E3492/L3492,2),"No donations")</f>
        <v>65.319999999999993</v>
      </c>
      <c r="Q3492" s="10" t="s">
        <v>8331</v>
      </c>
      <c r="R3492" t="s">
        <v>8349</v>
      </c>
      <c r="S3492" s="14">
        <f>(((J3492/60)/60)/24)+DATE(1970,1,1)</f>
        <v>42417.625046296293</v>
      </c>
      <c r="T3492" s="14">
        <f>(((I3492/60)/60)/24)+DATE(1970,1,1)</f>
        <v>42452.290972222225</v>
      </c>
      <c r="U3492">
        <f xml:space="preserve"> YEAR(S3492)</f>
        <v>2016</v>
      </c>
    </row>
    <row r="3493" spans="1:21" ht="48" x14ac:dyDescent="0.2">
      <c r="A3493">
        <v>2223</v>
      </c>
      <c r="B3493" s="3" t="s">
        <v>2224</v>
      </c>
      <c r="C3493" s="3" t="s">
        <v>6333</v>
      </c>
      <c r="D3493" s="6">
        <v>19500</v>
      </c>
      <c r="E3493" s="6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>
        <f>ROUND(E3493/D3493*100,0)</f>
        <v>106</v>
      </c>
      <c r="P3493" s="8">
        <f>IFERROR(ROUND(E3493/L3493,2),"No donations")</f>
        <v>206.31</v>
      </c>
      <c r="Q3493" s="10" t="s">
        <v>8331</v>
      </c>
      <c r="R3493" t="s">
        <v>8349</v>
      </c>
      <c r="S3493" s="14">
        <f>(((J3493/60)/60)/24)+DATE(1970,1,1)</f>
        <v>42152.640833333338</v>
      </c>
      <c r="T3493" s="14">
        <f>(((I3493/60)/60)/24)+DATE(1970,1,1)</f>
        <v>42182.640833333338</v>
      </c>
      <c r="U3493">
        <f xml:space="preserve"> YEAR(S3493)</f>
        <v>2015</v>
      </c>
    </row>
    <row r="3494" spans="1:21" ht="32" x14ac:dyDescent="0.2">
      <c r="A3494">
        <v>1223</v>
      </c>
      <c r="B3494" s="3" t="s">
        <v>1224</v>
      </c>
      <c r="C3494" s="3" t="s">
        <v>5333</v>
      </c>
      <c r="D3494" s="6">
        <v>19800</v>
      </c>
      <c r="E3494" s="6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>
        <f>ROUND(E3494/D3494*100,0)</f>
        <v>112</v>
      </c>
      <c r="P3494" s="8">
        <f>IFERROR(ROUND(E3494/L3494,2),"No donations")</f>
        <v>116.21</v>
      </c>
      <c r="Q3494" s="10" t="s">
        <v>8336</v>
      </c>
      <c r="R3494" t="s">
        <v>8337</v>
      </c>
      <c r="S3494" s="14">
        <f>(((J3494/60)/60)/24)+DATE(1970,1,1)</f>
        <v>42654.177187499998</v>
      </c>
      <c r="T3494" s="14">
        <f>(((I3494/60)/60)/24)+DATE(1970,1,1)</f>
        <v>42684.218854166669</v>
      </c>
      <c r="U3494">
        <f xml:space="preserve"> YEAR(S3494)</f>
        <v>2016</v>
      </c>
    </row>
    <row r="3495" spans="1:21" ht="48" x14ac:dyDescent="0.2">
      <c r="A3495">
        <v>27</v>
      </c>
      <c r="B3495" s="3" t="s">
        <v>29</v>
      </c>
      <c r="C3495" s="3" t="s">
        <v>4138</v>
      </c>
      <c r="D3495" s="6">
        <v>20000</v>
      </c>
      <c r="E3495" s="6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>
        <f>ROUND(E3495/D3495*100,0)</f>
        <v>112</v>
      </c>
      <c r="P3495" s="8">
        <f>IFERROR(ROUND(E3495/L3495,2),"No donations")</f>
        <v>148.97</v>
      </c>
      <c r="Q3495" s="10" t="s">
        <v>8308</v>
      </c>
      <c r="R3495" t="s">
        <v>8309</v>
      </c>
      <c r="S3495" s="14">
        <f>(((J3495/60)/60)/24)+DATE(1970,1,1)</f>
        <v>41929.164733796293</v>
      </c>
      <c r="T3495" s="14">
        <f>(((I3495/60)/60)/24)+DATE(1970,1,1)</f>
        <v>41959.206400462965</v>
      </c>
      <c r="U3495">
        <f xml:space="preserve"> YEAR(S3495)</f>
        <v>2014</v>
      </c>
    </row>
    <row r="3496" spans="1:21" ht="48" x14ac:dyDescent="0.2">
      <c r="A3496">
        <v>59</v>
      </c>
      <c r="B3496" s="3" t="s">
        <v>61</v>
      </c>
      <c r="C3496" s="3" t="s">
        <v>4170</v>
      </c>
      <c r="D3496" s="6">
        <v>20000</v>
      </c>
      <c r="E3496" s="6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>
        <f>ROUND(E3496/D3496*100,0)</f>
        <v>100</v>
      </c>
      <c r="P3496" s="8">
        <f>IFERROR(ROUND(E3496/L3496,2),"No donations")</f>
        <v>606.82000000000005</v>
      </c>
      <c r="Q3496" s="10" t="s">
        <v>8308</v>
      </c>
      <c r="R3496" t="s">
        <v>8309</v>
      </c>
      <c r="S3496" s="14">
        <f>(((J3496/60)/60)/24)+DATE(1970,1,1)</f>
        <v>42230.23583333334</v>
      </c>
      <c r="T3496" s="14">
        <f>(((I3496/60)/60)/24)+DATE(1970,1,1)</f>
        <v>42261.875</v>
      </c>
      <c r="U3496">
        <f xml:space="preserve"> YEAR(S3496)</f>
        <v>2015</v>
      </c>
    </row>
    <row r="3497" spans="1:21" ht="32" x14ac:dyDescent="0.2">
      <c r="A3497">
        <v>261</v>
      </c>
      <c r="B3497" s="3" t="s">
        <v>262</v>
      </c>
      <c r="C3497" s="3" t="s">
        <v>4371</v>
      </c>
      <c r="D3497" s="6">
        <v>20000</v>
      </c>
      <c r="E3497" s="6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>
        <f>ROUND(E3497/D3497*100,0)</f>
        <v>107</v>
      </c>
      <c r="P3497" s="8">
        <f>IFERROR(ROUND(E3497/L3497,2),"No donations")</f>
        <v>97.64</v>
      </c>
      <c r="Q3497" s="10" t="s">
        <v>8308</v>
      </c>
      <c r="R3497" t="s">
        <v>8313</v>
      </c>
      <c r="S3497" s="14">
        <f>(((J3497/60)/60)/24)+DATE(1970,1,1)</f>
        <v>41017.885462962964</v>
      </c>
      <c r="T3497" s="14">
        <f>(((I3497/60)/60)/24)+DATE(1970,1,1)</f>
        <v>41067.621527777781</v>
      </c>
      <c r="U3497">
        <f xml:space="preserve"> YEAR(S3497)</f>
        <v>2012</v>
      </c>
    </row>
    <row r="3498" spans="1:21" ht="48" x14ac:dyDescent="0.2">
      <c r="A3498">
        <v>275</v>
      </c>
      <c r="B3498" s="3" t="s">
        <v>276</v>
      </c>
      <c r="C3498" s="3" t="s">
        <v>4385</v>
      </c>
      <c r="D3498" s="6">
        <v>20000</v>
      </c>
      <c r="E3498" s="6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>
        <f>ROUND(E3498/D3498*100,0)</f>
        <v>108</v>
      </c>
      <c r="P3498" s="8">
        <f>IFERROR(ROUND(E3498/L3498,2),"No donations")</f>
        <v>65.3</v>
      </c>
      <c r="Q3498" s="10" t="s">
        <v>8308</v>
      </c>
      <c r="R3498" t="s">
        <v>8313</v>
      </c>
      <c r="S3498" s="14">
        <f>(((J3498/60)/60)/24)+DATE(1970,1,1)</f>
        <v>41193.032013888893</v>
      </c>
      <c r="T3498" s="14">
        <f>(((I3498/60)/60)/24)+DATE(1970,1,1)</f>
        <v>41223.073680555557</v>
      </c>
      <c r="U3498">
        <f xml:space="preserve"> YEAR(S3498)</f>
        <v>2012</v>
      </c>
    </row>
    <row r="3499" spans="1:21" ht="48" x14ac:dyDescent="0.2">
      <c r="A3499">
        <v>297</v>
      </c>
      <c r="B3499" s="3" t="s">
        <v>298</v>
      </c>
      <c r="C3499" s="3" t="s">
        <v>4407</v>
      </c>
      <c r="D3499" s="6">
        <v>20000</v>
      </c>
      <c r="E3499" s="6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>
        <f>ROUND(E3499/D3499*100,0)</f>
        <v>101</v>
      </c>
      <c r="P3499" s="8">
        <f>IFERROR(ROUND(E3499/L3499,2),"No donations")</f>
        <v>141.75</v>
      </c>
      <c r="Q3499" s="10" t="s">
        <v>8308</v>
      </c>
      <c r="R3499" t="s">
        <v>8313</v>
      </c>
      <c r="S3499" s="14">
        <f>(((J3499/60)/60)/24)+DATE(1970,1,1)</f>
        <v>42089.72802083334</v>
      </c>
      <c r="T3499" s="14">
        <f>(((I3499/60)/60)/24)+DATE(1970,1,1)</f>
        <v>42125.165972222225</v>
      </c>
      <c r="U3499">
        <f xml:space="preserve"> YEAR(S3499)</f>
        <v>2015</v>
      </c>
    </row>
    <row r="3500" spans="1:21" ht="48" x14ac:dyDescent="0.2">
      <c r="A3500">
        <v>311</v>
      </c>
      <c r="B3500" s="3" t="s">
        <v>312</v>
      </c>
      <c r="C3500" s="3" t="s">
        <v>4421</v>
      </c>
      <c r="D3500" s="6">
        <v>20000</v>
      </c>
      <c r="E3500" s="6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>
        <f>ROUND(E3500/D3500*100,0)</f>
        <v>104</v>
      </c>
      <c r="P3500" s="8">
        <f>IFERROR(ROUND(E3500/L3500,2),"No donations")</f>
        <v>138.80000000000001</v>
      </c>
      <c r="Q3500" s="10" t="s">
        <v>8308</v>
      </c>
      <c r="R3500" t="s">
        <v>8313</v>
      </c>
      <c r="S3500" s="14">
        <f>(((J3500/60)/60)/24)+DATE(1970,1,1)</f>
        <v>40868.219814814816</v>
      </c>
      <c r="T3500" s="14">
        <f>(((I3500/60)/60)/24)+DATE(1970,1,1)</f>
        <v>40909.332638888889</v>
      </c>
      <c r="U3500">
        <f xml:space="preserve"> YEAR(S3500)</f>
        <v>2011</v>
      </c>
    </row>
    <row r="3501" spans="1:21" ht="48" x14ac:dyDescent="0.2">
      <c r="A3501">
        <v>320</v>
      </c>
      <c r="B3501" s="3" t="s">
        <v>321</v>
      </c>
      <c r="C3501" s="3" t="s">
        <v>4430</v>
      </c>
      <c r="D3501" s="6">
        <v>20000</v>
      </c>
      <c r="E3501" s="6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>
        <f>ROUND(E3501/D3501*100,0)</f>
        <v>107</v>
      </c>
      <c r="P3501" s="8">
        <f>IFERROR(ROUND(E3501/L3501,2),"No donations")</f>
        <v>134.91</v>
      </c>
      <c r="Q3501" s="10" t="s">
        <v>8308</v>
      </c>
      <c r="R3501" t="s">
        <v>8313</v>
      </c>
      <c r="S3501" s="14">
        <f>(((J3501/60)/60)/24)+DATE(1970,1,1)</f>
        <v>42331.551307870366</v>
      </c>
      <c r="T3501" s="14">
        <f>(((I3501/60)/60)/24)+DATE(1970,1,1)</f>
        <v>42360.958333333328</v>
      </c>
      <c r="U3501">
        <f xml:space="preserve"> YEAR(S3501)</f>
        <v>2015</v>
      </c>
    </row>
    <row r="3502" spans="1:21" ht="48" x14ac:dyDescent="0.2">
      <c r="A3502">
        <v>384</v>
      </c>
      <c r="B3502" s="3" t="s">
        <v>385</v>
      </c>
      <c r="C3502" s="3" t="s">
        <v>4494</v>
      </c>
      <c r="D3502" s="6">
        <v>20000</v>
      </c>
      <c r="E3502" s="6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>
        <f>ROUND(E3502/D3502*100,0)</f>
        <v>112</v>
      </c>
      <c r="P3502" s="8">
        <f>IFERROR(ROUND(E3502/L3502,2),"No donations")</f>
        <v>58.54</v>
      </c>
      <c r="Q3502" s="10" t="s">
        <v>8308</v>
      </c>
      <c r="R3502" t="s">
        <v>8313</v>
      </c>
      <c r="S3502" s="14">
        <f>(((J3502/60)/60)/24)+DATE(1970,1,1)</f>
        <v>41980.781793981485</v>
      </c>
      <c r="T3502" s="14">
        <f>(((I3502/60)/60)/24)+DATE(1970,1,1)</f>
        <v>42010.781793981485</v>
      </c>
      <c r="U3502">
        <f xml:space="preserve"> YEAR(S3502)</f>
        <v>2014</v>
      </c>
    </row>
    <row r="3503" spans="1:21" ht="48" x14ac:dyDescent="0.2">
      <c r="A3503">
        <v>391</v>
      </c>
      <c r="B3503" s="3" t="s">
        <v>392</v>
      </c>
      <c r="C3503" s="3" t="s">
        <v>4501</v>
      </c>
      <c r="D3503" s="6">
        <v>20000</v>
      </c>
      <c r="E3503" s="6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>
        <f>ROUND(E3503/D3503*100,0)</f>
        <v>101</v>
      </c>
      <c r="P3503" s="8">
        <f>IFERROR(ROUND(E3503/L3503,2),"No donations")</f>
        <v>104.26</v>
      </c>
      <c r="Q3503" s="10" t="s">
        <v>8308</v>
      </c>
      <c r="R3503" t="s">
        <v>8313</v>
      </c>
      <c r="S3503" s="14">
        <f>(((J3503/60)/60)/24)+DATE(1970,1,1)</f>
        <v>40865.042256944449</v>
      </c>
      <c r="T3503" s="14">
        <f>(((I3503/60)/60)/24)+DATE(1970,1,1)</f>
        <v>40895.040972222225</v>
      </c>
      <c r="U3503">
        <f xml:space="preserve"> YEAR(S3503)</f>
        <v>2011</v>
      </c>
    </row>
    <row r="3504" spans="1:21" ht="48" x14ac:dyDescent="0.2">
      <c r="A3504">
        <v>399</v>
      </c>
      <c r="B3504" s="3" t="s">
        <v>400</v>
      </c>
      <c r="C3504" s="3" t="s">
        <v>4509</v>
      </c>
      <c r="D3504" s="6">
        <v>20000</v>
      </c>
      <c r="E3504" s="6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>
        <f>ROUND(E3504/D3504*100,0)</f>
        <v>107</v>
      </c>
      <c r="P3504" s="8">
        <f>IFERROR(ROUND(E3504/L3504,2),"No donations")</f>
        <v>224.85</v>
      </c>
      <c r="Q3504" s="10" t="s">
        <v>8308</v>
      </c>
      <c r="R3504" t="s">
        <v>8313</v>
      </c>
      <c r="S3504" s="14">
        <f>(((J3504/60)/60)/24)+DATE(1970,1,1)</f>
        <v>42687.875775462962</v>
      </c>
      <c r="T3504" s="14">
        <f>(((I3504/60)/60)/24)+DATE(1970,1,1)</f>
        <v>42718.5</v>
      </c>
      <c r="U3504">
        <f xml:space="preserve"> YEAR(S3504)</f>
        <v>2016</v>
      </c>
    </row>
    <row r="3505" spans="1:21" ht="48" x14ac:dyDescent="0.2">
      <c r="A3505">
        <v>642</v>
      </c>
      <c r="B3505" s="3" t="s">
        <v>643</v>
      </c>
      <c r="C3505" s="3" t="s">
        <v>4752</v>
      </c>
      <c r="D3505" s="6">
        <v>20000</v>
      </c>
      <c r="E3505" s="6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>
        <f>ROUND(E3505/D3505*100,0)</f>
        <v>1460</v>
      </c>
      <c r="P3505" s="8">
        <f>IFERROR(ROUND(E3505/L3505,2),"No donations")</f>
        <v>134.36000000000001</v>
      </c>
      <c r="Q3505" s="10" t="s">
        <v>8317</v>
      </c>
      <c r="R3505" t="s">
        <v>8319</v>
      </c>
      <c r="S3505" s="14">
        <f>(((J3505/60)/60)/24)+DATE(1970,1,1)</f>
        <v>42199.651319444441</v>
      </c>
      <c r="T3505" s="14">
        <f>(((I3505/60)/60)/24)+DATE(1970,1,1)</f>
        <v>42235.651319444441</v>
      </c>
      <c r="U3505">
        <f xml:space="preserve"> YEAR(S3505)</f>
        <v>2015</v>
      </c>
    </row>
    <row r="3506" spans="1:21" ht="48" x14ac:dyDescent="0.2">
      <c r="A3506">
        <v>725</v>
      </c>
      <c r="B3506" s="3" t="s">
        <v>726</v>
      </c>
      <c r="C3506" s="3" t="s">
        <v>4835</v>
      </c>
      <c r="D3506" s="6">
        <v>20000</v>
      </c>
      <c r="E3506" s="6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>
        <f>ROUND(E3506/D3506*100,0)</f>
        <v>100</v>
      </c>
      <c r="P3506" s="8">
        <f>IFERROR(ROUND(E3506/L3506,2),"No donations")</f>
        <v>143.36000000000001</v>
      </c>
      <c r="Q3506" s="10" t="s">
        <v>8320</v>
      </c>
      <c r="R3506" t="s">
        <v>8321</v>
      </c>
      <c r="S3506" s="14">
        <f>(((J3506/60)/60)/24)+DATE(1970,1,1)</f>
        <v>42321.626296296294</v>
      </c>
      <c r="T3506" s="14">
        <f>(((I3506/60)/60)/24)+DATE(1970,1,1)</f>
        <v>42351.626296296294</v>
      </c>
      <c r="U3506">
        <f xml:space="preserve"> YEAR(S3506)</f>
        <v>2015</v>
      </c>
    </row>
    <row r="3507" spans="1:21" ht="32" x14ac:dyDescent="0.2">
      <c r="A3507">
        <v>730</v>
      </c>
      <c r="B3507" s="3" t="s">
        <v>731</v>
      </c>
      <c r="C3507" s="3" t="s">
        <v>4840</v>
      </c>
      <c r="D3507" s="6">
        <v>20000</v>
      </c>
      <c r="E3507" s="6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>
        <f>ROUND(E3507/D3507*100,0)</f>
        <v>132</v>
      </c>
      <c r="P3507" s="8">
        <f>IFERROR(ROUND(E3507/L3507,2),"No donations")</f>
        <v>99.77</v>
      </c>
      <c r="Q3507" s="10" t="s">
        <v>8320</v>
      </c>
      <c r="R3507" t="s">
        <v>8321</v>
      </c>
      <c r="S3507" s="14">
        <f>(((J3507/60)/60)/24)+DATE(1970,1,1)</f>
        <v>40854.745266203703</v>
      </c>
      <c r="T3507" s="14">
        <f>(((I3507/60)/60)/24)+DATE(1970,1,1)</f>
        <v>40884.745266203703</v>
      </c>
      <c r="U3507">
        <f xml:space="preserve"> YEAR(S3507)</f>
        <v>2011</v>
      </c>
    </row>
    <row r="3508" spans="1:21" ht="48" x14ac:dyDescent="0.2">
      <c r="A3508">
        <v>1024</v>
      </c>
      <c r="B3508" s="3" t="s">
        <v>1025</v>
      </c>
      <c r="C3508" s="3" t="s">
        <v>5134</v>
      </c>
      <c r="D3508" s="6">
        <v>20000</v>
      </c>
      <c r="E3508" s="6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>
        <f>ROUND(E3508/D3508*100,0)</f>
        <v>119</v>
      </c>
      <c r="P3508" s="8">
        <f>IFERROR(ROUND(E3508/L3508,2),"No donations")</f>
        <v>388.98</v>
      </c>
      <c r="Q3508" s="10" t="s">
        <v>8323</v>
      </c>
      <c r="R3508" t="s">
        <v>8328</v>
      </c>
      <c r="S3508" s="14">
        <f>(((J3508/60)/60)/24)+DATE(1970,1,1)</f>
        <v>42370.580590277779</v>
      </c>
      <c r="T3508" s="14">
        <f>(((I3508/60)/60)/24)+DATE(1970,1,1)</f>
        <v>42400.580590277779</v>
      </c>
      <c r="U3508">
        <f xml:space="preserve"> YEAR(S3508)</f>
        <v>2016</v>
      </c>
    </row>
    <row r="3509" spans="1:21" ht="32" x14ac:dyDescent="0.2">
      <c r="A3509">
        <v>1210</v>
      </c>
      <c r="B3509" s="3" t="s">
        <v>1211</v>
      </c>
      <c r="C3509" s="3" t="s">
        <v>5320</v>
      </c>
      <c r="D3509" s="6">
        <v>20000</v>
      </c>
      <c r="E3509" s="6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>
        <f>ROUND(E3509/D3509*100,0)</f>
        <v>254</v>
      </c>
      <c r="P3509" s="8">
        <f>IFERROR(ROUND(E3509/L3509,2),"No donations")</f>
        <v>493.82</v>
      </c>
      <c r="Q3509" s="10" t="s">
        <v>8336</v>
      </c>
      <c r="R3509" t="s">
        <v>8337</v>
      </c>
      <c r="S3509" s="14">
        <f>(((J3509/60)/60)/24)+DATE(1970,1,1)</f>
        <v>42132.941805555558</v>
      </c>
      <c r="T3509" s="14">
        <f>(((I3509/60)/60)/24)+DATE(1970,1,1)</f>
        <v>42155.875</v>
      </c>
      <c r="U3509">
        <f xml:space="preserve"> YEAR(S3509)</f>
        <v>2015</v>
      </c>
    </row>
    <row r="3510" spans="1:21" ht="48" x14ac:dyDescent="0.2">
      <c r="A3510">
        <v>1297</v>
      </c>
      <c r="B3510" s="3" t="s">
        <v>1298</v>
      </c>
      <c r="C3510" s="3" t="s">
        <v>5407</v>
      </c>
      <c r="D3510" s="6">
        <v>20000</v>
      </c>
      <c r="E3510" s="6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>
        <f>ROUND(E3510/D3510*100,0)</f>
        <v>110</v>
      </c>
      <c r="P3510" s="8">
        <f>IFERROR(ROUND(E3510/L3510,2),"No donations")</f>
        <v>92.04</v>
      </c>
      <c r="Q3510" s="10" t="s">
        <v>8315</v>
      </c>
      <c r="R3510" t="s">
        <v>8316</v>
      </c>
      <c r="S3510" s="14">
        <f>(((J3510/60)/60)/24)+DATE(1970,1,1)</f>
        <v>42461.747199074074</v>
      </c>
      <c r="T3510" s="14">
        <f>(((I3510/60)/60)/24)+DATE(1970,1,1)</f>
        <v>42491.747199074074</v>
      </c>
      <c r="U3510">
        <f xml:space="preserve"> YEAR(S3510)</f>
        <v>2016</v>
      </c>
    </row>
    <row r="3511" spans="1:21" ht="32" x14ac:dyDescent="0.2">
      <c r="A3511">
        <v>1351</v>
      </c>
      <c r="B3511" s="3" t="s">
        <v>1352</v>
      </c>
      <c r="C3511" s="3" t="s">
        <v>5461</v>
      </c>
      <c r="D3511" s="6">
        <v>20000</v>
      </c>
      <c r="E3511" s="6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>
        <f>ROUND(E3511/D3511*100,0)</f>
        <v>101</v>
      </c>
      <c r="P3511" s="8">
        <f>IFERROR(ROUND(E3511/L3511,2),"No donations")</f>
        <v>168.78</v>
      </c>
      <c r="Q3511" s="10" t="s">
        <v>8320</v>
      </c>
      <c r="R3511" t="s">
        <v>8321</v>
      </c>
      <c r="S3511" s="14">
        <f>(((J3511/60)/60)/24)+DATE(1970,1,1)</f>
        <v>42382.74009259259</v>
      </c>
      <c r="T3511" s="14">
        <f>(((I3511/60)/60)/24)+DATE(1970,1,1)</f>
        <v>42412.74009259259</v>
      </c>
      <c r="U3511">
        <f xml:space="preserve"> YEAR(S3511)</f>
        <v>2016</v>
      </c>
    </row>
    <row r="3512" spans="1:21" ht="48" x14ac:dyDescent="0.2">
      <c r="A3512">
        <v>1539</v>
      </c>
      <c r="B3512" s="3" t="s">
        <v>1540</v>
      </c>
      <c r="C3512" s="3" t="s">
        <v>5649</v>
      </c>
      <c r="D3512" s="6">
        <v>20000</v>
      </c>
      <c r="E3512" s="6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>
        <f>ROUND(E3512/D3512*100,0)</f>
        <v>136</v>
      </c>
      <c r="P3512" s="8">
        <f>IFERROR(ROUND(E3512/L3512,2),"No donations")</f>
        <v>95.76</v>
      </c>
      <c r="Q3512" s="10" t="s">
        <v>8336</v>
      </c>
      <c r="R3512" t="s">
        <v>8337</v>
      </c>
      <c r="S3512" s="14">
        <f>(((J3512/60)/60)/24)+DATE(1970,1,1)</f>
        <v>42705.919201388882</v>
      </c>
      <c r="T3512" s="14">
        <f>(((I3512/60)/60)/24)+DATE(1970,1,1)</f>
        <v>42738.919201388882</v>
      </c>
      <c r="U3512">
        <f xml:space="preserve"> YEAR(S3512)</f>
        <v>2016</v>
      </c>
    </row>
    <row r="3513" spans="1:21" ht="48" x14ac:dyDescent="0.2">
      <c r="A3513">
        <v>1828</v>
      </c>
      <c r="B3513" s="3" t="s">
        <v>1829</v>
      </c>
      <c r="C3513" s="3" t="s">
        <v>5938</v>
      </c>
      <c r="D3513" s="6">
        <v>20000</v>
      </c>
      <c r="E3513" s="6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>
        <f>ROUND(E3513/D3513*100,0)</f>
        <v>100</v>
      </c>
      <c r="P3513" s="8">
        <f>IFERROR(ROUND(E3513/L3513,2),"No donations")</f>
        <v>417.33</v>
      </c>
      <c r="Q3513" s="10" t="s">
        <v>8323</v>
      </c>
      <c r="R3513" t="s">
        <v>8324</v>
      </c>
      <c r="S3513" s="14">
        <f>(((J3513/60)/60)/24)+DATE(1970,1,1)</f>
        <v>41736.899652777778</v>
      </c>
      <c r="T3513" s="14">
        <f>(((I3513/60)/60)/24)+DATE(1970,1,1)</f>
        <v>41768.916666666664</v>
      </c>
      <c r="U3513">
        <f xml:space="preserve"> YEAR(S3513)</f>
        <v>2014</v>
      </c>
    </row>
    <row r="3514" spans="1:21" ht="48" x14ac:dyDescent="0.2">
      <c r="A3514">
        <v>1967</v>
      </c>
      <c r="B3514" s="3" t="s">
        <v>1968</v>
      </c>
      <c r="C3514" s="3" t="s">
        <v>6077</v>
      </c>
      <c r="D3514" s="6">
        <v>20000</v>
      </c>
      <c r="E3514" s="6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>
        <f>ROUND(E3514/D3514*100,0)</f>
        <v>370</v>
      </c>
      <c r="P3514" s="8">
        <f>IFERROR(ROUND(E3514/L3514,2),"No donations")</f>
        <v>182.78</v>
      </c>
      <c r="Q3514" s="10" t="s">
        <v>8317</v>
      </c>
      <c r="R3514" t="s">
        <v>8347</v>
      </c>
      <c r="S3514" s="14">
        <f>(((J3514/60)/60)/24)+DATE(1970,1,1)</f>
        <v>41730.663530092592</v>
      </c>
      <c r="T3514" s="14">
        <f>(((I3514/60)/60)/24)+DATE(1970,1,1)</f>
        <v>41760.663530092592</v>
      </c>
      <c r="U3514">
        <f xml:space="preserve"> YEAR(S3514)</f>
        <v>2014</v>
      </c>
    </row>
    <row r="3515" spans="1:21" ht="48" x14ac:dyDescent="0.2">
      <c r="A3515">
        <v>1969</v>
      </c>
      <c r="B3515" s="3" t="s">
        <v>1970</v>
      </c>
      <c r="C3515" s="3" t="s">
        <v>6079</v>
      </c>
      <c r="D3515" s="6">
        <v>20000</v>
      </c>
      <c r="E3515" s="6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>
        <f>ROUND(E3515/D3515*100,0)</f>
        <v>579</v>
      </c>
      <c r="P3515" s="8">
        <f>IFERROR(ROUND(E3515/L3515,2),"No donations")</f>
        <v>61.38</v>
      </c>
      <c r="Q3515" s="10" t="s">
        <v>8317</v>
      </c>
      <c r="R3515" t="s">
        <v>8347</v>
      </c>
      <c r="S3515" s="14">
        <f>(((J3515/60)/60)/24)+DATE(1970,1,1)</f>
        <v>42557.792453703703</v>
      </c>
      <c r="T3515" s="14">
        <f>(((I3515/60)/60)/24)+DATE(1970,1,1)</f>
        <v>42587.792453703703</v>
      </c>
      <c r="U3515">
        <f xml:space="preserve"> YEAR(S3515)</f>
        <v>2016</v>
      </c>
    </row>
    <row r="3516" spans="1:21" ht="48" x14ac:dyDescent="0.2">
      <c r="A3516">
        <v>1974</v>
      </c>
      <c r="B3516" s="3" t="s">
        <v>1975</v>
      </c>
      <c r="C3516" s="3" t="s">
        <v>6084</v>
      </c>
      <c r="D3516" s="6">
        <v>20000</v>
      </c>
      <c r="E3516" s="6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>
        <f>ROUND(E3516/D3516*100,0)</f>
        <v>375</v>
      </c>
      <c r="P3516" s="8">
        <f>IFERROR(ROUND(E3516/L3516,2),"No donations")</f>
        <v>186.81</v>
      </c>
      <c r="Q3516" s="10" t="s">
        <v>8317</v>
      </c>
      <c r="R3516" t="s">
        <v>8347</v>
      </c>
      <c r="S3516" s="14">
        <f>(((J3516/60)/60)/24)+DATE(1970,1,1)</f>
        <v>41445.334131944444</v>
      </c>
      <c r="T3516" s="14">
        <f>(((I3516/60)/60)/24)+DATE(1970,1,1)</f>
        <v>41505.334131944444</v>
      </c>
      <c r="U3516">
        <f xml:space="preserve"> YEAR(S3516)</f>
        <v>2013</v>
      </c>
    </row>
    <row r="3517" spans="1:21" ht="48" x14ac:dyDescent="0.2">
      <c r="A3517">
        <v>2071</v>
      </c>
      <c r="B3517" s="3" t="s">
        <v>2072</v>
      </c>
      <c r="C3517" s="3" t="s">
        <v>6181</v>
      </c>
      <c r="D3517" s="6">
        <v>20000</v>
      </c>
      <c r="E3517" s="6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>
        <f>ROUND(E3517/D3517*100,0)</f>
        <v>281</v>
      </c>
      <c r="P3517" s="8">
        <f>IFERROR(ROUND(E3517/L3517,2),"No donations")</f>
        <v>201.96</v>
      </c>
      <c r="Q3517" s="10" t="s">
        <v>8317</v>
      </c>
      <c r="R3517" t="s">
        <v>8347</v>
      </c>
      <c r="S3517" s="14">
        <f>(((J3517/60)/60)/24)+DATE(1970,1,1)</f>
        <v>42600.278749999998</v>
      </c>
      <c r="T3517" s="14">
        <f>(((I3517/60)/60)/24)+DATE(1970,1,1)</f>
        <v>42645.278749999998</v>
      </c>
      <c r="U3517">
        <f xml:space="preserve"> YEAR(S3517)</f>
        <v>2016</v>
      </c>
    </row>
    <row r="3518" spans="1:21" ht="48" x14ac:dyDescent="0.2">
      <c r="A3518">
        <v>2078</v>
      </c>
      <c r="B3518" s="3" t="s">
        <v>2079</v>
      </c>
      <c r="C3518" s="3" t="s">
        <v>6188</v>
      </c>
      <c r="D3518" s="6">
        <v>20000</v>
      </c>
      <c r="E3518" s="6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>
        <f>ROUND(E3518/D3518*100,0)</f>
        <v>131</v>
      </c>
      <c r="P3518" s="8">
        <f>IFERROR(ROUND(E3518/L3518,2),"No donations")</f>
        <v>546.69000000000005</v>
      </c>
      <c r="Q3518" s="10" t="s">
        <v>8317</v>
      </c>
      <c r="R3518" t="s">
        <v>8347</v>
      </c>
      <c r="S3518" s="14">
        <f>(((J3518/60)/60)/24)+DATE(1970,1,1)</f>
        <v>42692.771493055552</v>
      </c>
      <c r="T3518" s="14">
        <f>(((I3518/60)/60)/24)+DATE(1970,1,1)</f>
        <v>42722.771493055552</v>
      </c>
      <c r="U3518">
        <f xml:space="preserve"> YEAR(S3518)</f>
        <v>2016</v>
      </c>
    </row>
    <row r="3519" spans="1:21" ht="32" x14ac:dyDescent="0.2">
      <c r="A3519">
        <v>2186</v>
      </c>
      <c r="B3519" s="3" t="s">
        <v>2187</v>
      </c>
      <c r="C3519" s="3" t="s">
        <v>6296</v>
      </c>
      <c r="D3519" s="6">
        <v>20000</v>
      </c>
      <c r="E3519" s="6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>
        <f>ROUND(E3519/D3519*100,0)</f>
        <v>110</v>
      </c>
      <c r="P3519" s="8">
        <f>IFERROR(ROUND(E3519/L3519,2),"No donations")</f>
        <v>55.96</v>
      </c>
      <c r="Q3519" s="10" t="s">
        <v>8331</v>
      </c>
      <c r="R3519" t="s">
        <v>8349</v>
      </c>
      <c r="S3519" s="14">
        <f>(((J3519/60)/60)/24)+DATE(1970,1,1)</f>
        <v>42583.615081018521</v>
      </c>
      <c r="T3519" s="14">
        <f>(((I3519/60)/60)/24)+DATE(1970,1,1)</f>
        <v>42620.083333333328</v>
      </c>
      <c r="U3519">
        <f xml:space="preserve"> YEAR(S3519)</f>
        <v>2016</v>
      </c>
    </row>
    <row r="3520" spans="1:21" ht="48" x14ac:dyDescent="0.2">
      <c r="A3520">
        <v>2187</v>
      </c>
      <c r="B3520" s="3" t="s">
        <v>2188</v>
      </c>
      <c r="C3520" s="3" t="s">
        <v>6297</v>
      </c>
      <c r="D3520" s="6">
        <v>20000</v>
      </c>
      <c r="E3520" s="6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>
        <f>ROUND(E3520/D3520*100,0)</f>
        <v>1015</v>
      </c>
      <c r="P3520" s="8">
        <f>IFERROR(ROUND(E3520/L3520,2),"No donations")</f>
        <v>56.97</v>
      </c>
      <c r="Q3520" s="10" t="s">
        <v>8331</v>
      </c>
      <c r="R3520" t="s">
        <v>8349</v>
      </c>
      <c r="S3520" s="14">
        <f>(((J3520/60)/60)/24)+DATE(1970,1,1)</f>
        <v>42068.209097222221</v>
      </c>
      <c r="T3520" s="14">
        <f>(((I3520/60)/60)/24)+DATE(1970,1,1)</f>
        <v>42097.165972222225</v>
      </c>
      <c r="U3520">
        <f xml:space="preserve"> YEAR(S3520)</f>
        <v>2015</v>
      </c>
    </row>
    <row r="3521" spans="1:21" ht="48" x14ac:dyDescent="0.2">
      <c r="A3521">
        <v>2267</v>
      </c>
      <c r="B3521" s="3" t="s">
        <v>2268</v>
      </c>
      <c r="C3521" s="3" t="s">
        <v>6377</v>
      </c>
      <c r="D3521" s="6">
        <v>20000</v>
      </c>
      <c r="E3521" s="6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>
        <f>ROUND(E3521/D3521*100,0)</f>
        <v>381</v>
      </c>
      <c r="P3521" s="8">
        <f>IFERROR(ROUND(E3521/L3521,2),"No donations")</f>
        <v>188.38</v>
      </c>
      <c r="Q3521" s="10" t="s">
        <v>8331</v>
      </c>
      <c r="R3521" t="s">
        <v>8349</v>
      </c>
      <c r="S3521" s="14">
        <f>(((J3521/60)/60)/24)+DATE(1970,1,1)</f>
        <v>41968.829826388886</v>
      </c>
      <c r="T3521" s="14">
        <f>(((I3521/60)/60)/24)+DATE(1970,1,1)</f>
        <v>41994.041666666672</v>
      </c>
      <c r="U3521">
        <f xml:space="preserve"> YEAR(S3521)</f>
        <v>2014</v>
      </c>
    </row>
    <row r="3522" spans="1:21" ht="48" x14ac:dyDescent="0.2">
      <c r="A3522">
        <v>2271</v>
      </c>
      <c r="B3522" s="3" t="s">
        <v>2272</v>
      </c>
      <c r="C3522" s="3" t="s">
        <v>6381</v>
      </c>
      <c r="D3522" s="6">
        <v>20000</v>
      </c>
      <c r="E3522" s="6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>
        <f>ROUND(E3522/D3522*100,0)</f>
        <v>283</v>
      </c>
      <c r="P3522" s="8">
        <f>IFERROR(ROUND(E3522/L3522,2),"No donations")</f>
        <v>42.63</v>
      </c>
      <c r="Q3522" s="10" t="s">
        <v>8331</v>
      </c>
      <c r="R3522" t="s">
        <v>8349</v>
      </c>
      <c r="S3522" s="14">
        <f>(((J3522/60)/60)/24)+DATE(1970,1,1)</f>
        <v>42684.000046296293</v>
      </c>
      <c r="T3522" s="14">
        <f>(((I3522/60)/60)/24)+DATE(1970,1,1)</f>
        <v>42714.000046296293</v>
      </c>
      <c r="U3522">
        <f xml:space="preserve"> YEAR(S3522)</f>
        <v>2016</v>
      </c>
    </row>
    <row r="3523" spans="1:21" ht="48" x14ac:dyDescent="0.2">
      <c r="A3523">
        <v>2336</v>
      </c>
      <c r="B3523" s="3" t="s">
        <v>2337</v>
      </c>
      <c r="C3523" s="3" t="s">
        <v>6446</v>
      </c>
      <c r="D3523" s="6">
        <v>20000</v>
      </c>
      <c r="E3523" s="6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>
        <f>ROUND(E3523/D3523*100,0)</f>
        <v>521</v>
      </c>
      <c r="P3523" s="8">
        <f>IFERROR(ROUND(E3523/L3523,2),"No donations")</f>
        <v>48.1</v>
      </c>
      <c r="Q3523" s="10" t="s">
        <v>8334</v>
      </c>
      <c r="R3523" t="s">
        <v>8350</v>
      </c>
      <c r="S3523" s="14">
        <f>(((J3523/60)/60)/24)+DATE(1970,1,1)</f>
        <v>41666.924710648149</v>
      </c>
      <c r="T3523" s="14">
        <f>(((I3523/60)/60)/24)+DATE(1970,1,1)</f>
        <v>41706.924710648149</v>
      </c>
      <c r="U3523">
        <f xml:space="preserve"> YEAR(S3523)</f>
        <v>2014</v>
      </c>
    </row>
    <row r="3524" spans="1:21" ht="48" x14ac:dyDescent="0.2">
      <c r="A3524">
        <v>2443</v>
      </c>
      <c r="B3524" s="3" t="s">
        <v>2444</v>
      </c>
      <c r="C3524" s="3" t="s">
        <v>6553</v>
      </c>
      <c r="D3524" s="6">
        <v>20000</v>
      </c>
      <c r="E3524" s="6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>
        <f>ROUND(E3524/D3524*100,0)</f>
        <v>203</v>
      </c>
      <c r="P3524" s="8">
        <f>IFERROR(ROUND(E3524/L3524,2),"No donations")</f>
        <v>130.22999999999999</v>
      </c>
      <c r="Q3524" s="10" t="s">
        <v>8334</v>
      </c>
      <c r="R3524" t="s">
        <v>8350</v>
      </c>
      <c r="S3524" s="14">
        <f>(((J3524/60)/60)/24)+DATE(1970,1,1)</f>
        <v>41836.625254629631</v>
      </c>
      <c r="T3524" s="14">
        <f>(((I3524/60)/60)/24)+DATE(1970,1,1)</f>
        <v>41866.625254629631</v>
      </c>
      <c r="U3524">
        <f xml:space="preserve"> YEAR(S3524)</f>
        <v>2014</v>
      </c>
    </row>
    <row r="3525" spans="1:21" ht="48" x14ac:dyDescent="0.2">
      <c r="A3525">
        <v>2493</v>
      </c>
      <c r="B3525" s="3" t="s">
        <v>2493</v>
      </c>
      <c r="C3525" s="3" t="s">
        <v>6603</v>
      </c>
      <c r="D3525" s="6">
        <v>20000</v>
      </c>
      <c r="E3525" s="6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>
        <f>ROUND(E3525/D3525*100,0)</f>
        <v>129</v>
      </c>
      <c r="P3525" s="8">
        <f>IFERROR(ROUND(E3525/L3525,2),"No donations")</f>
        <v>99.38</v>
      </c>
      <c r="Q3525" s="10" t="s">
        <v>8323</v>
      </c>
      <c r="R3525" t="s">
        <v>8327</v>
      </c>
      <c r="S3525" s="14">
        <f>(((J3525/60)/60)/24)+DATE(1970,1,1)</f>
        <v>41348.168287037035</v>
      </c>
      <c r="T3525" s="14">
        <f>(((I3525/60)/60)/24)+DATE(1970,1,1)</f>
        <v>41393.168287037035</v>
      </c>
      <c r="U3525">
        <f xml:space="preserve"> YEAR(S3525)</f>
        <v>2013</v>
      </c>
    </row>
    <row r="3526" spans="1:21" ht="16" x14ac:dyDescent="0.2">
      <c r="A3526">
        <v>2535</v>
      </c>
      <c r="B3526" s="3" t="s">
        <v>2535</v>
      </c>
      <c r="C3526" s="3" t="s">
        <v>6645</v>
      </c>
      <c r="D3526" s="6">
        <v>20000</v>
      </c>
      <c r="E3526" s="6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>
        <f>ROUND(E3526/D3526*100,0)</f>
        <v>104</v>
      </c>
      <c r="P3526" s="8">
        <f>IFERROR(ROUND(E3526/L3526,2),"No donations")</f>
        <v>266.08999999999997</v>
      </c>
      <c r="Q3526" s="10" t="s">
        <v>8323</v>
      </c>
      <c r="R3526" t="s">
        <v>8352</v>
      </c>
      <c r="S3526" s="14">
        <f>(((J3526/60)/60)/24)+DATE(1970,1,1)</f>
        <v>41943.791030092594</v>
      </c>
      <c r="T3526" s="14">
        <f>(((I3526/60)/60)/24)+DATE(1970,1,1)</f>
        <v>41974.832696759258</v>
      </c>
      <c r="U3526">
        <f xml:space="preserve"> YEAR(S3526)</f>
        <v>2014</v>
      </c>
    </row>
    <row r="3527" spans="1:21" ht="48" x14ac:dyDescent="0.2">
      <c r="A3527">
        <v>2604</v>
      </c>
      <c r="B3527" s="3" t="s">
        <v>2604</v>
      </c>
      <c r="C3527" s="3" t="s">
        <v>6714</v>
      </c>
      <c r="D3527" s="6">
        <v>20000</v>
      </c>
      <c r="E3527" s="6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>
        <f>ROUND(E3527/D3527*100,0)</f>
        <v>104</v>
      </c>
      <c r="P3527" s="8">
        <f>IFERROR(ROUND(E3527/L3527,2),"No donations")</f>
        <v>64.930000000000007</v>
      </c>
      <c r="Q3527" s="10" t="s">
        <v>8317</v>
      </c>
      <c r="R3527" t="s">
        <v>8353</v>
      </c>
      <c r="S3527" s="14">
        <f>(((J3527/60)/60)/24)+DATE(1970,1,1)</f>
        <v>40998.051192129627</v>
      </c>
      <c r="T3527" s="14">
        <f>(((I3527/60)/60)/24)+DATE(1970,1,1)</f>
        <v>41028.051192129627</v>
      </c>
      <c r="U3527">
        <f xml:space="preserve"> YEAR(S3527)</f>
        <v>2012</v>
      </c>
    </row>
    <row r="3528" spans="1:21" ht="48" x14ac:dyDescent="0.2">
      <c r="A3528">
        <v>2631</v>
      </c>
      <c r="B3528" s="3" t="s">
        <v>2631</v>
      </c>
      <c r="C3528" s="3" t="s">
        <v>6741</v>
      </c>
      <c r="D3528" s="6">
        <v>20000</v>
      </c>
      <c r="E3528" s="6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>
        <f>ROUND(E3528/D3528*100,0)</f>
        <v>115</v>
      </c>
      <c r="P3528" s="8">
        <f>IFERROR(ROUND(E3528/L3528,2),"No donations")</f>
        <v>80.19</v>
      </c>
      <c r="Q3528" s="10" t="s">
        <v>8317</v>
      </c>
      <c r="R3528" t="s">
        <v>8353</v>
      </c>
      <c r="S3528" s="14">
        <f>(((J3528/60)/60)/24)+DATE(1970,1,1)</f>
        <v>42218.169293981482</v>
      </c>
      <c r="T3528" s="14">
        <f>(((I3528/60)/60)/24)+DATE(1970,1,1)</f>
        <v>42246.169293981482</v>
      </c>
      <c r="U3528">
        <f xml:space="preserve"> YEAR(S3528)</f>
        <v>2015</v>
      </c>
    </row>
    <row r="3529" spans="1:21" ht="48" x14ac:dyDescent="0.2">
      <c r="A3529">
        <v>2662</v>
      </c>
      <c r="B3529" s="3" t="s">
        <v>2662</v>
      </c>
      <c r="C3529" s="3" t="s">
        <v>6772</v>
      </c>
      <c r="D3529" s="6">
        <v>20000</v>
      </c>
      <c r="E3529" s="6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>
        <f>ROUND(E3529/D3529*100,0)</f>
        <v>107</v>
      </c>
      <c r="P3529" s="8">
        <f>IFERROR(ROUND(E3529/L3529,2),"No donations")</f>
        <v>267</v>
      </c>
      <c r="Q3529" s="10" t="s">
        <v>8317</v>
      </c>
      <c r="R3529" t="s">
        <v>8354</v>
      </c>
      <c r="S3529" s="14">
        <f>(((J3529/60)/60)/24)+DATE(1970,1,1)</f>
        <v>42207.746678240743</v>
      </c>
      <c r="T3529" s="14">
        <f>(((I3529/60)/60)/24)+DATE(1970,1,1)</f>
        <v>42237.746678240743</v>
      </c>
      <c r="U3529">
        <f xml:space="preserve"> YEAR(S3529)</f>
        <v>2015</v>
      </c>
    </row>
    <row r="3530" spans="1:21" ht="48" x14ac:dyDescent="0.2">
      <c r="A3530">
        <v>2663</v>
      </c>
      <c r="B3530" s="3" t="s">
        <v>2663</v>
      </c>
      <c r="C3530" s="3" t="s">
        <v>6773</v>
      </c>
      <c r="D3530" s="6">
        <v>20000</v>
      </c>
      <c r="E3530" s="6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>
        <f>ROUND(E3530/D3530*100,0)</f>
        <v>105</v>
      </c>
      <c r="P3530" s="8">
        <f>IFERROR(ROUND(E3530/L3530,2),"No donations")</f>
        <v>373.56</v>
      </c>
      <c r="Q3530" s="10" t="s">
        <v>8317</v>
      </c>
      <c r="R3530" t="s">
        <v>8354</v>
      </c>
      <c r="S3530" s="14">
        <f>(((J3530/60)/60)/24)+DATE(1970,1,1)</f>
        <v>42222.622766203705</v>
      </c>
      <c r="T3530" s="14">
        <f>(((I3530/60)/60)/24)+DATE(1970,1,1)</f>
        <v>42251.625</v>
      </c>
      <c r="U3530">
        <f xml:space="preserve"> YEAR(S3530)</f>
        <v>2015</v>
      </c>
    </row>
    <row r="3531" spans="1:21" ht="48" x14ac:dyDescent="0.2">
      <c r="A3531">
        <v>2708</v>
      </c>
      <c r="B3531" s="3" t="s">
        <v>2708</v>
      </c>
      <c r="C3531" s="3" t="s">
        <v>6818</v>
      </c>
      <c r="D3531" s="6">
        <v>20000</v>
      </c>
      <c r="E3531" s="6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>
        <f>ROUND(E3531/D3531*100,0)</f>
        <v>233</v>
      </c>
      <c r="P3531" s="8">
        <f>IFERROR(ROUND(E3531/L3531,2),"No donations")</f>
        <v>44.46</v>
      </c>
      <c r="Q3531" s="10" t="s">
        <v>8315</v>
      </c>
      <c r="R3531" t="s">
        <v>8355</v>
      </c>
      <c r="S3531" s="14">
        <f>(((J3531/60)/60)/24)+DATE(1970,1,1)</f>
        <v>42512.698217592595</v>
      </c>
      <c r="T3531" s="14">
        <f>(((I3531/60)/60)/24)+DATE(1970,1,1)</f>
        <v>42572.698217592595</v>
      </c>
      <c r="U3531">
        <f xml:space="preserve"> YEAR(S3531)</f>
        <v>2016</v>
      </c>
    </row>
    <row r="3532" spans="1:21" ht="16" x14ac:dyDescent="0.2">
      <c r="A3532">
        <v>2989</v>
      </c>
      <c r="B3532" s="3" t="s">
        <v>2989</v>
      </c>
      <c r="C3532" s="3" t="s">
        <v>7099</v>
      </c>
      <c r="D3532" s="6">
        <v>20000</v>
      </c>
      <c r="E3532" s="6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>
        <f>ROUND(E3532/D3532*100,0)</f>
        <v>177</v>
      </c>
      <c r="P3532" s="8">
        <f>IFERROR(ROUND(E3532/L3532,2),"No donations")</f>
        <v>97</v>
      </c>
      <c r="Q3532" s="10" t="s">
        <v>8315</v>
      </c>
      <c r="R3532" t="s">
        <v>8355</v>
      </c>
      <c r="S3532" s="14">
        <f>(((J3532/60)/60)/24)+DATE(1970,1,1)</f>
        <v>42337.02039351852</v>
      </c>
      <c r="T3532" s="14">
        <f>(((I3532/60)/60)/24)+DATE(1970,1,1)</f>
        <v>42359.207638888889</v>
      </c>
      <c r="U3532">
        <f xml:space="preserve"> YEAR(S3532)</f>
        <v>2015</v>
      </c>
    </row>
    <row r="3533" spans="1:21" ht="48" x14ac:dyDescent="0.2">
      <c r="A3533">
        <v>3039</v>
      </c>
      <c r="B3533" s="3" t="s">
        <v>3039</v>
      </c>
      <c r="C3533" s="3" t="s">
        <v>7149</v>
      </c>
      <c r="D3533" s="6">
        <v>20000</v>
      </c>
      <c r="E3533" s="6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>
        <f>ROUND(E3533/D3533*100,0)</f>
        <v>109</v>
      </c>
      <c r="P3533" s="8">
        <f>IFERROR(ROUND(E3533/L3533,2),"No donations")</f>
        <v>92.13</v>
      </c>
      <c r="Q3533" s="10" t="s">
        <v>8315</v>
      </c>
      <c r="R3533" t="s">
        <v>8355</v>
      </c>
      <c r="S3533" s="14">
        <f>(((J3533/60)/60)/24)+DATE(1970,1,1)</f>
        <v>41610.794421296298</v>
      </c>
      <c r="T3533" s="14">
        <f>(((I3533/60)/60)/24)+DATE(1970,1,1)</f>
        <v>41637.332638888889</v>
      </c>
      <c r="U3533">
        <f xml:space="preserve"> YEAR(S3533)</f>
        <v>2013</v>
      </c>
    </row>
    <row r="3534" spans="1:21" ht="48" x14ac:dyDescent="0.2">
      <c r="A3534">
        <v>3147</v>
      </c>
      <c r="B3534" s="3" t="s">
        <v>3147</v>
      </c>
      <c r="C3534" s="3" t="s">
        <v>7257</v>
      </c>
      <c r="D3534" s="6">
        <v>20000</v>
      </c>
      <c r="E3534" s="6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>
        <f>ROUND(E3534/D3534*100,0)</f>
        <v>118</v>
      </c>
      <c r="P3534" s="8">
        <f>IFERROR(ROUND(E3534/L3534,2),"No donations")</f>
        <v>110.35</v>
      </c>
      <c r="Q3534" s="10" t="s">
        <v>8315</v>
      </c>
      <c r="R3534" t="s">
        <v>8316</v>
      </c>
      <c r="S3534" s="14">
        <f>(((J3534/60)/60)/24)+DATE(1970,1,1)</f>
        <v>41909.969386574077</v>
      </c>
      <c r="T3534" s="14">
        <f>(((I3534/60)/60)/24)+DATE(1970,1,1)</f>
        <v>41950.011053240742</v>
      </c>
      <c r="U3534">
        <f xml:space="preserve"> YEAR(S3534)</f>
        <v>2014</v>
      </c>
    </row>
    <row r="3535" spans="1:21" ht="32" x14ac:dyDescent="0.2">
      <c r="A3535">
        <v>3219</v>
      </c>
      <c r="B3535" s="3" t="s">
        <v>3219</v>
      </c>
      <c r="C3535" s="3" t="s">
        <v>7329</v>
      </c>
      <c r="D3535" s="6">
        <v>20000</v>
      </c>
      <c r="E3535" s="6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>
        <f>ROUND(E3535/D3535*100,0)</f>
        <v>100</v>
      </c>
      <c r="P3535" s="8">
        <f>IFERROR(ROUND(E3535/L3535,2),"No donations")</f>
        <v>168.25</v>
      </c>
      <c r="Q3535" s="10" t="s">
        <v>8315</v>
      </c>
      <c r="R3535" t="s">
        <v>8316</v>
      </c>
      <c r="S3535" s="14">
        <f>(((J3535/60)/60)/24)+DATE(1970,1,1)</f>
        <v>42050.983182870375</v>
      </c>
      <c r="T3535" s="14">
        <f>(((I3535/60)/60)/24)+DATE(1970,1,1)</f>
        <v>42085.941516203704</v>
      </c>
      <c r="U3535">
        <f xml:space="preserve"> YEAR(S3535)</f>
        <v>2015</v>
      </c>
    </row>
    <row r="3536" spans="1:21" ht="48" x14ac:dyDescent="0.2">
      <c r="A3536">
        <v>3229</v>
      </c>
      <c r="B3536" s="3" t="s">
        <v>3229</v>
      </c>
      <c r="C3536" s="3" t="s">
        <v>7339</v>
      </c>
      <c r="D3536" s="6">
        <v>20000</v>
      </c>
      <c r="E3536" s="6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>
        <f>ROUND(E3536/D3536*100,0)</f>
        <v>108</v>
      </c>
      <c r="P3536" s="8">
        <f>IFERROR(ROUND(E3536/L3536,2),"No donations")</f>
        <v>106.8</v>
      </c>
      <c r="Q3536" s="10" t="s">
        <v>8315</v>
      </c>
      <c r="R3536" t="s">
        <v>8316</v>
      </c>
      <c r="S3536" s="14">
        <f>(((J3536/60)/60)/24)+DATE(1970,1,1)</f>
        <v>41933.291643518518</v>
      </c>
      <c r="T3536" s="14">
        <f>(((I3536/60)/60)/24)+DATE(1970,1,1)</f>
        <v>41963.333310185189</v>
      </c>
      <c r="U3536">
        <f xml:space="preserve"> YEAR(S3536)</f>
        <v>2014</v>
      </c>
    </row>
    <row r="3537" spans="1:21" ht="48" x14ac:dyDescent="0.2">
      <c r="A3537">
        <v>3236</v>
      </c>
      <c r="B3537" s="3" t="s">
        <v>3236</v>
      </c>
      <c r="C3537" s="3" t="s">
        <v>7346</v>
      </c>
      <c r="D3537" s="6">
        <v>20000</v>
      </c>
      <c r="E3537" s="6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>
        <f>ROUND(E3537/D3537*100,0)</f>
        <v>101</v>
      </c>
      <c r="P3537" s="8">
        <f>IFERROR(ROUND(E3537/L3537,2),"No donations")</f>
        <v>182.91</v>
      </c>
      <c r="Q3537" s="10" t="s">
        <v>8315</v>
      </c>
      <c r="R3537" t="s">
        <v>8316</v>
      </c>
      <c r="S3537" s="14">
        <f>(((J3537/60)/60)/24)+DATE(1970,1,1)</f>
        <v>42702.917048611111</v>
      </c>
      <c r="T3537" s="14">
        <f>(((I3537/60)/60)/24)+DATE(1970,1,1)</f>
        <v>42732.917048611111</v>
      </c>
      <c r="U3537">
        <f xml:space="preserve"> YEAR(S3537)</f>
        <v>2016</v>
      </c>
    </row>
    <row r="3538" spans="1:21" ht="48" x14ac:dyDescent="0.2">
      <c r="A3538">
        <v>3253</v>
      </c>
      <c r="B3538" s="3" t="s">
        <v>3253</v>
      </c>
      <c r="C3538" s="3" t="s">
        <v>7363</v>
      </c>
      <c r="D3538" s="6">
        <v>20000</v>
      </c>
      <c r="E3538" s="6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>
        <f>ROUND(E3538/D3538*100,0)</f>
        <v>102</v>
      </c>
      <c r="P3538" s="8">
        <f>IFERROR(ROUND(E3538/L3538,2),"No donations")</f>
        <v>177.09</v>
      </c>
      <c r="Q3538" s="10" t="s">
        <v>8315</v>
      </c>
      <c r="R3538" t="s">
        <v>8316</v>
      </c>
      <c r="S3538" s="14">
        <f>(((J3538/60)/60)/24)+DATE(1970,1,1)</f>
        <v>42602.576712962968</v>
      </c>
      <c r="T3538" s="14">
        <f>(((I3538/60)/60)/24)+DATE(1970,1,1)</f>
        <v>42621.15625</v>
      </c>
      <c r="U3538">
        <f xml:space="preserve"> YEAR(S3538)</f>
        <v>2016</v>
      </c>
    </row>
    <row r="3539" spans="1:21" ht="48" x14ac:dyDescent="0.2">
      <c r="A3539">
        <v>1193</v>
      </c>
      <c r="B3539" s="3" t="s">
        <v>1194</v>
      </c>
      <c r="C3539" s="3" t="s">
        <v>5303</v>
      </c>
      <c r="D3539" s="6">
        <v>21000</v>
      </c>
      <c r="E3539" s="6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>
        <f>ROUND(E3539/D3539*100,0)</f>
        <v>104</v>
      </c>
      <c r="P3539" s="8">
        <f>IFERROR(ROUND(E3539/L3539,2),"No donations")</f>
        <v>79.97</v>
      </c>
      <c r="Q3539" s="10" t="s">
        <v>8336</v>
      </c>
      <c r="R3539" t="s">
        <v>8337</v>
      </c>
      <c r="S3539" s="14">
        <f>(((J3539/60)/60)/24)+DATE(1970,1,1)</f>
        <v>42409.776076388895</v>
      </c>
      <c r="T3539" s="14">
        <f>(((I3539/60)/60)/24)+DATE(1970,1,1)</f>
        <v>42469.734409722223</v>
      </c>
      <c r="U3539">
        <f xml:space="preserve"> YEAR(S3539)</f>
        <v>2016</v>
      </c>
    </row>
    <row r="3540" spans="1:21" ht="48" x14ac:dyDescent="0.2">
      <c r="A3540">
        <v>2225</v>
      </c>
      <c r="B3540" s="3" t="s">
        <v>2226</v>
      </c>
      <c r="C3540" s="3" t="s">
        <v>6335</v>
      </c>
      <c r="D3540" s="6">
        <v>21000</v>
      </c>
      <c r="E3540" s="6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>
        <f>ROUND(E3540/D3540*100,0)</f>
        <v>945</v>
      </c>
      <c r="P3540" s="8">
        <f>IFERROR(ROUND(E3540/L3540,2),"No donations")</f>
        <v>164.8</v>
      </c>
      <c r="Q3540" s="10" t="s">
        <v>8331</v>
      </c>
      <c r="R3540" t="s">
        <v>8349</v>
      </c>
      <c r="S3540" s="14">
        <f>(((J3540/60)/60)/24)+DATE(1970,1,1)</f>
        <v>41873.79184027778</v>
      </c>
      <c r="T3540" s="14">
        <f>(((I3540/60)/60)/24)+DATE(1970,1,1)</f>
        <v>41903.79184027778</v>
      </c>
      <c r="U3540">
        <f xml:space="preserve"> YEAR(S3540)</f>
        <v>2014</v>
      </c>
    </row>
    <row r="3541" spans="1:21" ht="48" x14ac:dyDescent="0.2">
      <c r="A3541">
        <v>3245</v>
      </c>
      <c r="B3541" s="3" t="s">
        <v>3245</v>
      </c>
      <c r="C3541" s="3" t="s">
        <v>7355</v>
      </c>
      <c r="D3541" s="6">
        <v>21000</v>
      </c>
      <c r="E3541" s="6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>
        <f>ROUND(E3541/D3541*100,0)</f>
        <v>104</v>
      </c>
      <c r="P3541" s="8">
        <f>IFERROR(ROUND(E3541/L3541,2),"No donations")</f>
        <v>81.13</v>
      </c>
      <c r="Q3541" s="10" t="s">
        <v>8315</v>
      </c>
      <c r="R3541" t="s">
        <v>8316</v>
      </c>
      <c r="S3541" s="14">
        <f>(((J3541/60)/60)/24)+DATE(1970,1,1)</f>
        <v>42135.60020833333</v>
      </c>
      <c r="T3541" s="14">
        <f>(((I3541/60)/60)/24)+DATE(1970,1,1)</f>
        <v>42167.083333333328</v>
      </c>
      <c r="U3541">
        <f xml:space="preserve"> YEAR(S3541)</f>
        <v>2015</v>
      </c>
    </row>
    <row r="3542" spans="1:21" ht="48" x14ac:dyDescent="0.2">
      <c r="A3542">
        <v>37</v>
      </c>
      <c r="B3542" s="3" t="s">
        <v>39</v>
      </c>
      <c r="C3542" s="3" t="s">
        <v>4148</v>
      </c>
      <c r="D3542" s="6">
        <v>22000</v>
      </c>
      <c r="E3542" s="6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>
        <f>ROUND(E3542/D3542*100,0)</f>
        <v>183</v>
      </c>
      <c r="P3542" s="8">
        <f>IFERROR(ROUND(E3542/L3542,2),"No donations")</f>
        <v>159.51</v>
      </c>
      <c r="Q3542" s="10" t="s">
        <v>8308</v>
      </c>
      <c r="R3542" t="s">
        <v>8309</v>
      </c>
      <c r="S3542" s="14">
        <f>(((J3542/60)/60)/24)+DATE(1970,1,1)</f>
        <v>42032.693043981482</v>
      </c>
      <c r="T3542" s="14">
        <f>(((I3542/60)/60)/24)+DATE(1970,1,1)</f>
        <v>42062.693043981482</v>
      </c>
      <c r="U3542">
        <f xml:space="preserve"> YEAR(S3542)</f>
        <v>2015</v>
      </c>
    </row>
    <row r="3543" spans="1:21" ht="16" x14ac:dyDescent="0.2">
      <c r="A3543">
        <v>307</v>
      </c>
      <c r="B3543" s="3" t="s">
        <v>308</v>
      </c>
      <c r="C3543" s="3" t="s">
        <v>4417</v>
      </c>
      <c r="D3543" s="6">
        <v>22000</v>
      </c>
      <c r="E3543" s="6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>
        <f>ROUND(E3543/D3543*100,0)</f>
        <v>111</v>
      </c>
      <c r="P3543" s="8">
        <f>IFERROR(ROUND(E3543/L3543,2),"No donations")</f>
        <v>42.52</v>
      </c>
      <c r="Q3543" s="10" t="s">
        <v>8308</v>
      </c>
      <c r="R3543" t="s">
        <v>8313</v>
      </c>
      <c r="S3543" s="14">
        <f>(((J3543/60)/60)/24)+DATE(1970,1,1)</f>
        <v>41282.944456018515</v>
      </c>
      <c r="T3543" s="14">
        <f>(((I3543/60)/60)/24)+DATE(1970,1,1)</f>
        <v>41312.944456018515</v>
      </c>
      <c r="U3543">
        <f xml:space="preserve"> YEAR(S3543)</f>
        <v>2013</v>
      </c>
    </row>
    <row r="3544" spans="1:21" ht="48" x14ac:dyDescent="0.2">
      <c r="A3544">
        <v>1184</v>
      </c>
      <c r="B3544" s="3" t="s">
        <v>1185</v>
      </c>
      <c r="C3544" s="3" t="s">
        <v>5294</v>
      </c>
      <c r="D3544" s="6">
        <v>22000</v>
      </c>
      <c r="E3544" s="6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>
        <f>ROUND(E3544/D3544*100,0)</f>
        <v>105</v>
      </c>
      <c r="P3544" s="8">
        <f>IFERROR(ROUND(E3544/L3544,2),"No donations")</f>
        <v>61.56</v>
      </c>
      <c r="Q3544" s="10" t="s">
        <v>8336</v>
      </c>
      <c r="R3544" t="s">
        <v>8337</v>
      </c>
      <c r="S3544" s="14">
        <f>(((J3544/60)/60)/24)+DATE(1970,1,1)</f>
        <v>42741.599664351852</v>
      </c>
      <c r="T3544" s="14">
        <f>(((I3544/60)/60)/24)+DATE(1970,1,1)</f>
        <v>42772.599664351852</v>
      </c>
      <c r="U3544">
        <f xml:space="preserve"> YEAR(S3544)</f>
        <v>2017</v>
      </c>
    </row>
    <row r="3545" spans="1:21" ht="48" x14ac:dyDescent="0.2">
      <c r="A3545">
        <v>1267</v>
      </c>
      <c r="B3545" s="3" t="s">
        <v>1268</v>
      </c>
      <c r="C3545" s="3" t="s">
        <v>5377</v>
      </c>
      <c r="D3545" s="6">
        <v>22000</v>
      </c>
      <c r="E3545" s="6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>
        <f>ROUND(E3545/D3545*100,0)</f>
        <v>102</v>
      </c>
      <c r="P3545" s="8">
        <f>IFERROR(ROUND(E3545/L3545,2),"No donations")</f>
        <v>140.86000000000001</v>
      </c>
      <c r="Q3545" s="10" t="s">
        <v>8323</v>
      </c>
      <c r="R3545" t="s">
        <v>8324</v>
      </c>
      <c r="S3545" s="14">
        <f>(((J3545/60)/60)/24)+DATE(1970,1,1)</f>
        <v>41449.585162037038</v>
      </c>
      <c r="T3545" s="14">
        <f>(((I3545/60)/60)/24)+DATE(1970,1,1)</f>
        <v>41479.585162037038</v>
      </c>
      <c r="U3545">
        <f xml:space="preserve"> YEAR(S3545)</f>
        <v>2013</v>
      </c>
    </row>
    <row r="3546" spans="1:21" ht="48" x14ac:dyDescent="0.2">
      <c r="A3546">
        <v>1502</v>
      </c>
      <c r="B3546" s="3" t="s">
        <v>1503</v>
      </c>
      <c r="C3546" s="3" t="s">
        <v>5612</v>
      </c>
      <c r="D3546" s="6">
        <v>22000</v>
      </c>
      <c r="E3546" s="6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>
        <f>ROUND(E3546/D3546*100,0)</f>
        <v>101</v>
      </c>
      <c r="P3546" s="8">
        <f>IFERROR(ROUND(E3546/L3546,2),"No donations")</f>
        <v>67.84</v>
      </c>
      <c r="Q3546" s="10" t="s">
        <v>8336</v>
      </c>
      <c r="R3546" t="s">
        <v>8337</v>
      </c>
      <c r="S3546" s="14">
        <f>(((J3546/60)/60)/24)+DATE(1970,1,1)</f>
        <v>42426.542592592596</v>
      </c>
      <c r="T3546" s="14">
        <f>(((I3546/60)/60)/24)+DATE(1970,1,1)</f>
        <v>42454.916666666672</v>
      </c>
      <c r="U3546">
        <f xml:space="preserve"> YEAR(S3546)</f>
        <v>2016</v>
      </c>
    </row>
    <row r="3547" spans="1:21" ht="48" x14ac:dyDescent="0.2">
      <c r="A3547">
        <v>3017</v>
      </c>
      <c r="B3547" s="3" t="s">
        <v>3017</v>
      </c>
      <c r="C3547" s="3" t="s">
        <v>7127</v>
      </c>
      <c r="D3547" s="6">
        <v>22000</v>
      </c>
      <c r="E3547" s="6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>
        <f>ROUND(E3547/D3547*100,0)</f>
        <v>106</v>
      </c>
      <c r="P3547" s="8">
        <f>IFERROR(ROUND(E3547/L3547,2),"No donations")</f>
        <v>146.44999999999999</v>
      </c>
      <c r="Q3547" s="10" t="s">
        <v>8315</v>
      </c>
      <c r="R3547" t="s">
        <v>8355</v>
      </c>
      <c r="S3547" s="14">
        <f>(((J3547/60)/60)/24)+DATE(1970,1,1)</f>
        <v>41841.850034722222</v>
      </c>
      <c r="T3547" s="14">
        <f>(((I3547/60)/60)/24)+DATE(1970,1,1)</f>
        <v>41871.850034722222</v>
      </c>
      <c r="U3547">
        <f xml:space="preserve"> YEAR(S3547)</f>
        <v>2014</v>
      </c>
    </row>
    <row r="3548" spans="1:21" ht="48" x14ac:dyDescent="0.2">
      <c r="A3548">
        <v>418</v>
      </c>
      <c r="B3548" s="3" t="s">
        <v>419</v>
      </c>
      <c r="C3548" s="3" t="s">
        <v>4528</v>
      </c>
      <c r="D3548" s="6">
        <v>22400</v>
      </c>
      <c r="E3548" s="6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>
        <f>ROUND(E3548/D3548*100,0)</f>
        <v>101</v>
      </c>
      <c r="P3548" s="8">
        <f>IFERROR(ROUND(E3548/L3548,2),"No donations")</f>
        <v>216.75</v>
      </c>
      <c r="Q3548" s="10" t="s">
        <v>8308</v>
      </c>
      <c r="R3548" t="s">
        <v>8313</v>
      </c>
      <c r="S3548" s="14">
        <f>(((J3548/60)/60)/24)+DATE(1970,1,1)</f>
        <v>42178.282372685186</v>
      </c>
      <c r="T3548" s="14">
        <f>(((I3548/60)/60)/24)+DATE(1970,1,1)</f>
        <v>42208.282372685186</v>
      </c>
      <c r="U3548">
        <f xml:space="preserve"> YEAR(S3548)</f>
        <v>2015</v>
      </c>
    </row>
    <row r="3549" spans="1:21" ht="32" x14ac:dyDescent="0.2">
      <c r="A3549">
        <v>2610</v>
      </c>
      <c r="B3549" s="3" t="s">
        <v>2610</v>
      </c>
      <c r="C3549" s="3" t="s">
        <v>6720</v>
      </c>
      <c r="D3549" s="6">
        <v>22765</v>
      </c>
      <c r="E3549" s="6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>
        <f>ROUND(E3549/D3549*100,0)</f>
        <v>141</v>
      </c>
      <c r="P3549" s="8">
        <f>IFERROR(ROUND(E3549/L3549,2),"No donations")</f>
        <v>55.76</v>
      </c>
      <c r="Q3549" s="10" t="s">
        <v>8317</v>
      </c>
      <c r="R3549" t="s">
        <v>8353</v>
      </c>
      <c r="S3549" s="14">
        <f>(((J3549/60)/60)/24)+DATE(1970,1,1)</f>
        <v>42564.881076388891</v>
      </c>
      <c r="T3549" s="14">
        <f>(((I3549/60)/60)/24)+DATE(1970,1,1)</f>
        <v>42604.290972222225</v>
      </c>
      <c r="U3549">
        <f xml:space="preserve"> YEAR(S3549)</f>
        <v>2016</v>
      </c>
    </row>
    <row r="3550" spans="1:21" ht="48" x14ac:dyDescent="0.2">
      <c r="A3550">
        <v>1526</v>
      </c>
      <c r="B3550" s="3" t="s">
        <v>1527</v>
      </c>
      <c r="C3550" s="3" t="s">
        <v>5636</v>
      </c>
      <c r="D3550" s="6">
        <v>23000</v>
      </c>
      <c r="E3550" s="6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>
        <f>ROUND(E3550/D3550*100,0)</f>
        <v>120</v>
      </c>
      <c r="P3550" s="8">
        <f>IFERROR(ROUND(E3550/L3550,2),"No donations")</f>
        <v>98.84</v>
      </c>
      <c r="Q3550" s="10" t="s">
        <v>8336</v>
      </c>
      <c r="R3550" t="s">
        <v>8337</v>
      </c>
      <c r="S3550" s="14">
        <f>(((J3550/60)/60)/24)+DATE(1970,1,1)</f>
        <v>42339.276006944448</v>
      </c>
      <c r="T3550" s="14">
        <f>(((I3550/60)/60)/24)+DATE(1970,1,1)</f>
        <v>42388.276006944448</v>
      </c>
      <c r="U3550">
        <f xml:space="preserve"> YEAR(S3550)</f>
        <v>2015</v>
      </c>
    </row>
    <row r="3551" spans="1:21" ht="48" x14ac:dyDescent="0.2">
      <c r="A3551">
        <v>2457</v>
      </c>
      <c r="B3551" s="3" t="s">
        <v>2458</v>
      </c>
      <c r="C3551" s="3" t="s">
        <v>6567</v>
      </c>
      <c r="D3551" s="6">
        <v>23000</v>
      </c>
      <c r="E3551" s="6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>
        <f>ROUND(E3551/D3551*100,0)</f>
        <v>102</v>
      </c>
      <c r="P3551" s="8">
        <f>IFERROR(ROUND(E3551/L3551,2),"No donations")</f>
        <v>189.76</v>
      </c>
      <c r="Q3551" s="10" t="s">
        <v>8334</v>
      </c>
      <c r="R3551" t="s">
        <v>8350</v>
      </c>
      <c r="S3551" s="14">
        <f>(((J3551/60)/60)/24)+DATE(1970,1,1)</f>
        <v>42423.602500000001</v>
      </c>
      <c r="T3551" s="14">
        <f>(((I3551/60)/60)/24)+DATE(1970,1,1)</f>
        <v>42453.560833333337</v>
      </c>
      <c r="U3551">
        <f xml:space="preserve"> YEAR(S3551)</f>
        <v>2016</v>
      </c>
    </row>
    <row r="3552" spans="1:21" ht="48" x14ac:dyDescent="0.2">
      <c r="A3552">
        <v>3211</v>
      </c>
      <c r="B3552" s="3" t="s">
        <v>3211</v>
      </c>
      <c r="C3552" s="3" t="s">
        <v>7321</v>
      </c>
      <c r="D3552" s="6">
        <v>23000</v>
      </c>
      <c r="E3552" s="6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>
        <f>ROUND(E3552/D3552*100,0)</f>
        <v>120</v>
      </c>
      <c r="P3552" s="8">
        <f>IFERROR(ROUND(E3552/L3552,2),"No donations")</f>
        <v>85.53</v>
      </c>
      <c r="Q3552" s="10" t="s">
        <v>8315</v>
      </c>
      <c r="R3552" t="s">
        <v>8316</v>
      </c>
      <c r="S3552" s="14">
        <f>(((J3552/60)/60)/24)+DATE(1970,1,1)</f>
        <v>41834.586574074077</v>
      </c>
      <c r="T3552" s="14">
        <f>(((I3552/60)/60)/24)+DATE(1970,1,1)</f>
        <v>41866.083333333336</v>
      </c>
      <c r="U3552">
        <f xml:space="preserve"> YEAR(S3552)</f>
        <v>2014</v>
      </c>
    </row>
    <row r="3553" spans="1:21" ht="48" x14ac:dyDescent="0.2">
      <c r="A3553">
        <v>3259</v>
      </c>
      <c r="B3553" s="3" t="s">
        <v>3259</v>
      </c>
      <c r="C3553" s="3" t="s">
        <v>7369</v>
      </c>
      <c r="D3553" s="6">
        <v>23000</v>
      </c>
      <c r="E3553" s="6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>
        <f>ROUND(E3553/D3553*100,0)</f>
        <v>106</v>
      </c>
      <c r="P3553" s="8">
        <f>IFERROR(ROUND(E3553/L3553,2),"No donations")</f>
        <v>251.74</v>
      </c>
      <c r="Q3553" s="10" t="s">
        <v>8315</v>
      </c>
      <c r="R3553" t="s">
        <v>8316</v>
      </c>
      <c r="S3553" s="14">
        <f>(((J3553/60)/60)/24)+DATE(1970,1,1)</f>
        <v>42614.760937500003</v>
      </c>
      <c r="T3553" s="14">
        <f>(((I3553/60)/60)/24)+DATE(1970,1,1)</f>
        <v>42644.165972222225</v>
      </c>
      <c r="U3553">
        <f xml:space="preserve"> YEAR(S3553)</f>
        <v>2016</v>
      </c>
    </row>
    <row r="3554" spans="1:21" ht="48" x14ac:dyDescent="0.2">
      <c r="A3554">
        <v>254</v>
      </c>
      <c r="B3554" s="3" t="s">
        <v>255</v>
      </c>
      <c r="C3554" s="3" t="s">
        <v>4364</v>
      </c>
      <c r="D3554" s="6">
        <v>24000</v>
      </c>
      <c r="E3554" s="6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>
        <f>ROUND(E3554/D3554*100,0)</f>
        <v>117</v>
      </c>
      <c r="P3554" s="8">
        <f>IFERROR(ROUND(E3554/L3554,2),"No donations")</f>
        <v>89.39</v>
      </c>
      <c r="Q3554" s="10" t="s">
        <v>8308</v>
      </c>
      <c r="R3554" t="s">
        <v>8313</v>
      </c>
      <c r="S3554" s="14">
        <f>(((J3554/60)/60)/24)+DATE(1970,1,1)</f>
        <v>42263.952662037031</v>
      </c>
      <c r="T3554" s="14">
        <f>(((I3554/60)/60)/24)+DATE(1970,1,1)</f>
        <v>42294.083333333328</v>
      </c>
      <c r="U3554">
        <f xml:space="preserve"> YEAR(S3554)</f>
        <v>2015</v>
      </c>
    </row>
    <row r="3555" spans="1:21" ht="32" x14ac:dyDescent="0.2">
      <c r="A3555">
        <v>2442</v>
      </c>
      <c r="B3555" s="3" t="s">
        <v>2443</v>
      </c>
      <c r="C3555" s="3" t="s">
        <v>6552</v>
      </c>
      <c r="D3555" s="6">
        <v>24000</v>
      </c>
      <c r="E3555" s="6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>
        <f>ROUND(E3555/D3555*100,0)</f>
        <v>126</v>
      </c>
      <c r="P3555" s="8">
        <f>IFERROR(ROUND(E3555/L3555,2),"No donations")</f>
        <v>81.25</v>
      </c>
      <c r="Q3555" s="10" t="s">
        <v>8334</v>
      </c>
      <c r="R3555" t="s">
        <v>8350</v>
      </c>
      <c r="S3555" s="14">
        <f>(((J3555/60)/60)/24)+DATE(1970,1,1)</f>
        <v>42052.666990740734</v>
      </c>
      <c r="T3555" s="14">
        <f>(((I3555/60)/60)/24)+DATE(1970,1,1)</f>
        <v>42082.625324074077</v>
      </c>
      <c r="U3555">
        <f xml:space="preserve"> YEAR(S3555)</f>
        <v>2015</v>
      </c>
    </row>
    <row r="3556" spans="1:21" ht="48" x14ac:dyDescent="0.2">
      <c r="A3556">
        <v>359</v>
      </c>
      <c r="B3556" s="3" t="s">
        <v>360</v>
      </c>
      <c r="C3556" s="3" t="s">
        <v>4469</v>
      </c>
      <c r="D3556" s="6">
        <v>24200</v>
      </c>
      <c r="E3556" s="6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>
        <f>ROUND(E3556/D3556*100,0)</f>
        <v>105</v>
      </c>
      <c r="P3556" s="8">
        <f>IFERROR(ROUND(E3556/L3556,2),"No donations")</f>
        <v>84.02</v>
      </c>
      <c r="Q3556" s="10" t="s">
        <v>8308</v>
      </c>
      <c r="R3556" t="s">
        <v>8313</v>
      </c>
      <c r="S3556" s="14">
        <f>(((J3556/60)/60)/24)+DATE(1970,1,1)</f>
        <v>41935.070486111108</v>
      </c>
      <c r="T3556" s="14">
        <f>(((I3556/60)/60)/24)+DATE(1970,1,1)</f>
        <v>41957.216666666667</v>
      </c>
      <c r="U3556">
        <f xml:space="preserve"> YEAR(S3556)</f>
        <v>2014</v>
      </c>
    </row>
    <row r="3557" spans="1:21" ht="48" x14ac:dyDescent="0.2">
      <c r="A3557">
        <v>39</v>
      </c>
      <c r="B3557" s="3" t="s">
        <v>41</v>
      </c>
      <c r="C3557" s="3" t="s">
        <v>4150</v>
      </c>
      <c r="D3557" s="6">
        <v>25000</v>
      </c>
      <c r="E3557" s="6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>
        <f>ROUND(E3557/D3557*100,0)</f>
        <v>131</v>
      </c>
      <c r="P3557" s="8">
        <f>IFERROR(ROUND(E3557/L3557,2),"No donations")</f>
        <v>150.9</v>
      </c>
      <c r="Q3557" s="10" t="s">
        <v>8308</v>
      </c>
      <c r="R3557" t="s">
        <v>8309</v>
      </c>
      <c r="S3557" s="14">
        <f>(((J3557/60)/60)/24)+DATE(1970,1,1)</f>
        <v>41754.047083333331</v>
      </c>
      <c r="T3557" s="14">
        <f>(((I3557/60)/60)/24)+DATE(1970,1,1)</f>
        <v>41784.957638888889</v>
      </c>
      <c r="U3557">
        <f xml:space="preserve"> YEAR(S3557)</f>
        <v>2014</v>
      </c>
    </row>
    <row r="3558" spans="1:21" ht="48" x14ac:dyDescent="0.2">
      <c r="A3558">
        <v>243</v>
      </c>
      <c r="B3558" s="3" t="s">
        <v>245</v>
      </c>
      <c r="C3558" s="3" t="s">
        <v>4353</v>
      </c>
      <c r="D3558" s="6">
        <v>25000</v>
      </c>
      <c r="E3558" s="6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>
        <f>ROUND(E3558/D3558*100,0)</f>
        <v>103</v>
      </c>
      <c r="P3558" s="8">
        <f>IFERROR(ROUND(E3558/L3558,2),"No donations")</f>
        <v>78.2</v>
      </c>
      <c r="Q3558" s="10" t="s">
        <v>8308</v>
      </c>
      <c r="R3558" t="s">
        <v>8313</v>
      </c>
      <c r="S3558" s="14">
        <f>(((J3558/60)/60)/24)+DATE(1970,1,1)</f>
        <v>41662.047500000001</v>
      </c>
      <c r="T3558" s="14">
        <f>(((I3558/60)/60)/24)+DATE(1970,1,1)</f>
        <v>41692.047500000001</v>
      </c>
      <c r="U3558">
        <f xml:space="preserve"> YEAR(S3558)</f>
        <v>2014</v>
      </c>
    </row>
    <row r="3559" spans="1:21" ht="64" x14ac:dyDescent="0.2">
      <c r="A3559">
        <v>263</v>
      </c>
      <c r="B3559" s="3" t="s">
        <v>264</v>
      </c>
      <c r="C3559" s="3" t="s">
        <v>4373</v>
      </c>
      <c r="D3559" s="6">
        <v>25000</v>
      </c>
      <c r="E3559" s="6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>
        <f>ROUND(E3559/D3559*100,0)</f>
        <v>118</v>
      </c>
      <c r="P3559" s="8">
        <f>IFERROR(ROUND(E3559/L3559,2),"No donations")</f>
        <v>30.65</v>
      </c>
      <c r="Q3559" s="10" t="s">
        <v>8308</v>
      </c>
      <c r="R3559" t="s">
        <v>8313</v>
      </c>
      <c r="S3559" s="14">
        <f>(((J3559/60)/60)/24)+DATE(1970,1,1)</f>
        <v>41149.954791666663</v>
      </c>
      <c r="T3559" s="14">
        <f>(((I3559/60)/60)/24)+DATE(1970,1,1)</f>
        <v>41179.954791666663</v>
      </c>
      <c r="U3559">
        <f xml:space="preserve"> YEAR(S3559)</f>
        <v>2012</v>
      </c>
    </row>
    <row r="3560" spans="1:21" ht="48" x14ac:dyDescent="0.2">
      <c r="A3560">
        <v>296</v>
      </c>
      <c r="B3560" s="3" t="s">
        <v>297</v>
      </c>
      <c r="C3560" s="3" t="s">
        <v>4406</v>
      </c>
      <c r="D3560" s="6">
        <v>25000</v>
      </c>
      <c r="E3560" s="6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>
        <f>ROUND(E3560/D3560*100,0)</f>
        <v>119</v>
      </c>
      <c r="P3560" s="8">
        <f>IFERROR(ROUND(E3560/L3560,2),"No donations")</f>
        <v>230.09</v>
      </c>
      <c r="Q3560" s="10" t="s">
        <v>8308</v>
      </c>
      <c r="R3560" t="s">
        <v>8313</v>
      </c>
      <c r="S3560" s="14">
        <f>(((J3560/60)/60)/24)+DATE(1970,1,1)</f>
        <v>41134.475497685184</v>
      </c>
      <c r="T3560" s="14">
        <f>(((I3560/60)/60)/24)+DATE(1970,1,1)</f>
        <v>41159.475497685184</v>
      </c>
      <c r="U3560">
        <f xml:space="preserve"> YEAR(S3560)</f>
        <v>2012</v>
      </c>
    </row>
    <row r="3561" spans="1:21" ht="48" x14ac:dyDescent="0.2">
      <c r="A3561">
        <v>300</v>
      </c>
      <c r="B3561" s="3" t="s">
        <v>301</v>
      </c>
      <c r="C3561" s="3" t="s">
        <v>4410</v>
      </c>
      <c r="D3561" s="6">
        <v>25000</v>
      </c>
      <c r="E3561" s="6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>
        <f>ROUND(E3561/D3561*100,0)</f>
        <v>102</v>
      </c>
      <c r="P3561" s="8">
        <f>IFERROR(ROUND(E3561/L3561,2),"No donations")</f>
        <v>85.34</v>
      </c>
      <c r="Q3561" s="10" t="s">
        <v>8308</v>
      </c>
      <c r="R3561" t="s">
        <v>8313</v>
      </c>
      <c r="S3561" s="14">
        <f>(((J3561/60)/60)/24)+DATE(1970,1,1)</f>
        <v>40626.959930555553</v>
      </c>
      <c r="T3561" s="14">
        <f>(((I3561/60)/60)/24)+DATE(1970,1,1)</f>
        <v>40657.959930555553</v>
      </c>
      <c r="U3561">
        <f xml:space="preserve"> YEAR(S3561)</f>
        <v>2011</v>
      </c>
    </row>
    <row r="3562" spans="1:21" ht="48" x14ac:dyDescent="0.2">
      <c r="A3562">
        <v>315</v>
      </c>
      <c r="B3562" s="3" t="s">
        <v>316</v>
      </c>
      <c r="C3562" s="3" t="s">
        <v>4425</v>
      </c>
      <c r="D3562" s="6">
        <v>25000</v>
      </c>
      <c r="E3562" s="6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>
        <f>ROUND(E3562/D3562*100,0)</f>
        <v>101</v>
      </c>
      <c r="P3562" s="8">
        <f>IFERROR(ROUND(E3562/L3562,2),"No donations")</f>
        <v>200.89</v>
      </c>
      <c r="Q3562" s="10" t="s">
        <v>8308</v>
      </c>
      <c r="R3562" t="s">
        <v>8313</v>
      </c>
      <c r="S3562" s="14">
        <f>(((J3562/60)/60)/24)+DATE(1970,1,1)</f>
        <v>41113.77238425926</v>
      </c>
      <c r="T3562" s="14">
        <f>(((I3562/60)/60)/24)+DATE(1970,1,1)</f>
        <v>41143.77238425926</v>
      </c>
      <c r="U3562">
        <f xml:space="preserve"> YEAR(S3562)</f>
        <v>2012</v>
      </c>
    </row>
    <row r="3563" spans="1:21" ht="48" x14ac:dyDescent="0.2">
      <c r="A3563">
        <v>322</v>
      </c>
      <c r="B3563" s="3" t="s">
        <v>323</v>
      </c>
      <c r="C3563" s="3" t="s">
        <v>4432</v>
      </c>
      <c r="D3563" s="6">
        <v>25000</v>
      </c>
      <c r="E3563" s="6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>
        <f>ROUND(E3563/D3563*100,0)</f>
        <v>108</v>
      </c>
      <c r="P3563" s="8">
        <f>IFERROR(ROUND(E3563/L3563,2),"No donations")</f>
        <v>145.04</v>
      </c>
      <c r="Q3563" s="10" t="s">
        <v>8308</v>
      </c>
      <c r="R3563" t="s">
        <v>8313</v>
      </c>
      <c r="S3563" s="14">
        <f>(((J3563/60)/60)/24)+DATE(1970,1,1)</f>
        <v>42473.57</v>
      </c>
      <c r="T3563" s="14">
        <f>(((I3563/60)/60)/24)+DATE(1970,1,1)</f>
        <v>42503.57</v>
      </c>
      <c r="U3563">
        <f xml:space="preserve"> YEAR(S3563)</f>
        <v>2016</v>
      </c>
    </row>
    <row r="3564" spans="1:21" ht="48" x14ac:dyDescent="0.2">
      <c r="A3564">
        <v>336</v>
      </c>
      <c r="B3564" s="3" t="s">
        <v>337</v>
      </c>
      <c r="C3564" s="3" t="s">
        <v>4446</v>
      </c>
      <c r="D3564" s="6">
        <v>25000</v>
      </c>
      <c r="E3564" s="6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>
        <f>ROUND(E3564/D3564*100,0)</f>
        <v>117</v>
      </c>
      <c r="P3564" s="8">
        <f>IFERROR(ROUND(E3564/L3564,2),"No donations")</f>
        <v>59.25</v>
      </c>
      <c r="Q3564" s="10" t="s">
        <v>8308</v>
      </c>
      <c r="R3564" t="s">
        <v>8313</v>
      </c>
      <c r="S3564" s="14">
        <f>(((J3564/60)/60)/24)+DATE(1970,1,1)</f>
        <v>42291.596273148149</v>
      </c>
      <c r="T3564" s="14">
        <f>(((I3564/60)/60)/24)+DATE(1970,1,1)</f>
        <v>42321.637939814813</v>
      </c>
      <c r="U3564">
        <f xml:space="preserve"> YEAR(S3564)</f>
        <v>2015</v>
      </c>
    </row>
    <row r="3565" spans="1:21" ht="48" x14ac:dyDescent="0.2">
      <c r="A3565">
        <v>350</v>
      </c>
      <c r="B3565" s="3" t="s">
        <v>351</v>
      </c>
      <c r="C3565" s="3" t="s">
        <v>4460</v>
      </c>
      <c r="D3565" s="6">
        <v>25000</v>
      </c>
      <c r="E3565" s="6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>
        <f>ROUND(E3565/D3565*100,0)</f>
        <v>115</v>
      </c>
      <c r="P3565" s="8">
        <f>IFERROR(ROUND(E3565/L3565,2),"No donations")</f>
        <v>129.82</v>
      </c>
      <c r="Q3565" s="10" t="s">
        <v>8308</v>
      </c>
      <c r="R3565" t="s">
        <v>8313</v>
      </c>
      <c r="S3565" s="14">
        <f>(((J3565/60)/60)/24)+DATE(1970,1,1)</f>
        <v>42586.066076388888</v>
      </c>
      <c r="T3565" s="14">
        <f>(((I3565/60)/60)/24)+DATE(1970,1,1)</f>
        <v>42624.165972222225</v>
      </c>
      <c r="U3565">
        <f xml:space="preserve"> YEAR(S3565)</f>
        <v>2016</v>
      </c>
    </row>
    <row r="3566" spans="1:21" ht="48" x14ac:dyDescent="0.2">
      <c r="A3566">
        <v>370</v>
      </c>
      <c r="B3566" s="3" t="s">
        <v>371</v>
      </c>
      <c r="C3566" s="3" t="s">
        <v>4480</v>
      </c>
      <c r="D3566" s="6">
        <v>25000</v>
      </c>
      <c r="E3566" s="6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>
        <f>ROUND(E3566/D3566*100,0)</f>
        <v>122</v>
      </c>
      <c r="P3566" s="8">
        <f>IFERROR(ROUND(E3566/L3566,2),"No donations")</f>
        <v>709.42</v>
      </c>
      <c r="Q3566" s="10" t="s">
        <v>8308</v>
      </c>
      <c r="R3566" t="s">
        <v>8313</v>
      </c>
      <c r="S3566" s="14">
        <f>(((J3566/60)/60)/24)+DATE(1970,1,1)</f>
        <v>42711.795138888891</v>
      </c>
      <c r="T3566" s="14">
        <f>(((I3566/60)/60)/24)+DATE(1970,1,1)</f>
        <v>42741.795138888891</v>
      </c>
      <c r="U3566">
        <f xml:space="preserve"> YEAR(S3566)</f>
        <v>2016</v>
      </c>
    </row>
    <row r="3567" spans="1:21" ht="48" x14ac:dyDescent="0.2">
      <c r="A3567">
        <v>381</v>
      </c>
      <c r="B3567" s="3" t="s">
        <v>382</v>
      </c>
      <c r="C3567" s="3" t="s">
        <v>4491</v>
      </c>
      <c r="D3567" s="6">
        <v>25000</v>
      </c>
      <c r="E3567" s="6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>
        <f>ROUND(E3567/D3567*100,0)</f>
        <v>105</v>
      </c>
      <c r="P3567" s="8">
        <f>IFERROR(ROUND(E3567/L3567,2),"No donations")</f>
        <v>104.31</v>
      </c>
      <c r="Q3567" s="10" t="s">
        <v>8308</v>
      </c>
      <c r="R3567" t="s">
        <v>8313</v>
      </c>
      <c r="S3567" s="14">
        <f>(((J3567/60)/60)/24)+DATE(1970,1,1)</f>
        <v>41085.698113425926</v>
      </c>
      <c r="T3567" s="14">
        <f>(((I3567/60)/60)/24)+DATE(1970,1,1)</f>
        <v>41120.208333333336</v>
      </c>
      <c r="U3567">
        <f xml:space="preserve"> YEAR(S3567)</f>
        <v>2012</v>
      </c>
    </row>
    <row r="3568" spans="1:21" ht="48" x14ac:dyDescent="0.2">
      <c r="A3568">
        <v>385</v>
      </c>
      <c r="B3568" s="3" t="s">
        <v>386</v>
      </c>
      <c r="C3568" s="3" t="s">
        <v>4495</v>
      </c>
      <c r="D3568" s="6">
        <v>25000</v>
      </c>
      <c r="E3568" s="6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>
        <f>ROUND(E3568/D3568*100,0)</f>
        <v>106</v>
      </c>
      <c r="P3568" s="8">
        <f>IFERROR(ROUND(E3568/L3568,2),"No donations")</f>
        <v>111.8</v>
      </c>
      <c r="Q3568" s="10" t="s">
        <v>8308</v>
      </c>
      <c r="R3568" t="s">
        <v>8313</v>
      </c>
      <c r="S3568" s="14">
        <f>(((J3568/60)/60)/24)+DATE(1970,1,1)</f>
        <v>41934.584502314814</v>
      </c>
      <c r="T3568" s="14">
        <f>(((I3568/60)/60)/24)+DATE(1970,1,1)</f>
        <v>41964.626168981486</v>
      </c>
      <c r="U3568">
        <f xml:space="preserve"> YEAR(S3568)</f>
        <v>2014</v>
      </c>
    </row>
    <row r="3569" spans="1:21" ht="32" x14ac:dyDescent="0.2">
      <c r="A3569">
        <v>643</v>
      </c>
      <c r="B3569" s="3" t="s">
        <v>644</v>
      </c>
      <c r="C3569" s="3" t="s">
        <v>4753</v>
      </c>
      <c r="D3569" s="6">
        <v>25000</v>
      </c>
      <c r="E3569" s="6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>
        <f>ROUND(E3569/D3569*100,0)</f>
        <v>106</v>
      </c>
      <c r="P3569" s="8">
        <f>IFERROR(ROUND(E3569/L3569,2),"No donations")</f>
        <v>174.03</v>
      </c>
      <c r="Q3569" s="10" t="s">
        <v>8317</v>
      </c>
      <c r="R3569" t="s">
        <v>8319</v>
      </c>
      <c r="S3569" s="14">
        <f>(((J3569/60)/60)/24)+DATE(1970,1,1)</f>
        <v>42100.642071759255</v>
      </c>
      <c r="T3569" s="14">
        <f>(((I3569/60)/60)/24)+DATE(1970,1,1)</f>
        <v>42155.642071759255</v>
      </c>
      <c r="U3569">
        <f xml:space="preserve"> YEAR(S3569)</f>
        <v>2015</v>
      </c>
    </row>
    <row r="3570" spans="1:21" ht="48" x14ac:dyDescent="0.2">
      <c r="A3570">
        <v>644</v>
      </c>
      <c r="B3570" s="3" t="s">
        <v>645</v>
      </c>
      <c r="C3570" s="3" t="s">
        <v>4754</v>
      </c>
      <c r="D3570" s="6">
        <v>25000</v>
      </c>
      <c r="E3570" s="6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>
        <f>ROUND(E3570/D3570*100,0)</f>
        <v>300</v>
      </c>
      <c r="P3570" s="8">
        <f>IFERROR(ROUND(E3570/L3570,2),"No donations")</f>
        <v>73.489999999999995</v>
      </c>
      <c r="Q3570" s="10" t="s">
        <v>8317</v>
      </c>
      <c r="R3570" t="s">
        <v>8319</v>
      </c>
      <c r="S3570" s="14">
        <f>(((J3570/60)/60)/24)+DATE(1970,1,1)</f>
        <v>41898.665960648148</v>
      </c>
      <c r="T3570" s="14">
        <f>(((I3570/60)/60)/24)+DATE(1970,1,1)</f>
        <v>41941.041666666664</v>
      </c>
      <c r="U3570">
        <f xml:space="preserve"> YEAR(S3570)</f>
        <v>2014</v>
      </c>
    </row>
    <row r="3571" spans="1:21" ht="48" x14ac:dyDescent="0.2">
      <c r="A3571">
        <v>651</v>
      </c>
      <c r="B3571" s="3" t="s">
        <v>652</v>
      </c>
      <c r="C3571" s="3" t="s">
        <v>4761</v>
      </c>
      <c r="D3571" s="6">
        <v>25000</v>
      </c>
      <c r="E3571" s="6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>
        <f>ROUND(E3571/D3571*100,0)</f>
        <v>101</v>
      </c>
      <c r="P3571" s="8">
        <f>IFERROR(ROUND(E3571/L3571,2),"No donations")</f>
        <v>239.35</v>
      </c>
      <c r="Q3571" s="10" t="s">
        <v>8317</v>
      </c>
      <c r="R3571" t="s">
        <v>8319</v>
      </c>
      <c r="S3571" s="14">
        <f>(((J3571/60)/60)/24)+DATE(1970,1,1)</f>
        <v>41956.017488425925</v>
      </c>
      <c r="T3571" s="14">
        <f>(((I3571/60)/60)/24)+DATE(1970,1,1)</f>
        <v>41986.017488425925</v>
      </c>
      <c r="U3571">
        <f xml:space="preserve"> YEAR(S3571)</f>
        <v>2014</v>
      </c>
    </row>
    <row r="3572" spans="1:21" ht="48" x14ac:dyDescent="0.2">
      <c r="A3572">
        <v>722</v>
      </c>
      <c r="B3572" s="3" t="s">
        <v>723</v>
      </c>
      <c r="C3572" s="3" t="s">
        <v>4832</v>
      </c>
      <c r="D3572" s="6">
        <v>25000</v>
      </c>
      <c r="E3572" s="6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>
        <f>ROUND(E3572/D3572*100,0)</f>
        <v>132</v>
      </c>
      <c r="P3572" s="8">
        <f>IFERROR(ROUND(E3572/L3572,2),"No donations")</f>
        <v>215.73</v>
      </c>
      <c r="Q3572" s="10" t="s">
        <v>8320</v>
      </c>
      <c r="R3572" t="s">
        <v>8321</v>
      </c>
      <c r="S3572" s="14">
        <f>(((J3572/60)/60)/24)+DATE(1970,1,1)</f>
        <v>40977.805300925924</v>
      </c>
      <c r="T3572" s="14">
        <f>(((I3572/60)/60)/24)+DATE(1970,1,1)</f>
        <v>41007.76363425926</v>
      </c>
      <c r="U3572">
        <f xml:space="preserve"> YEAR(S3572)</f>
        <v>2012</v>
      </c>
    </row>
    <row r="3573" spans="1:21" ht="48" x14ac:dyDescent="0.2">
      <c r="A3573">
        <v>1202</v>
      </c>
      <c r="B3573" s="3" t="s">
        <v>1203</v>
      </c>
      <c r="C3573" s="3" t="s">
        <v>5312</v>
      </c>
      <c r="D3573" s="6">
        <v>25000</v>
      </c>
      <c r="E3573" s="6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>
        <f>ROUND(E3573/D3573*100,0)</f>
        <v>199</v>
      </c>
      <c r="P3573" s="8">
        <f>IFERROR(ROUND(E3573/L3573,2),"No donations")</f>
        <v>183.8</v>
      </c>
      <c r="Q3573" s="10" t="s">
        <v>8336</v>
      </c>
      <c r="R3573" t="s">
        <v>8337</v>
      </c>
      <c r="S3573" s="14">
        <f>(((J3573/60)/60)/24)+DATE(1970,1,1)</f>
        <v>42152.288819444439</v>
      </c>
      <c r="T3573" s="14">
        <f>(((I3573/60)/60)/24)+DATE(1970,1,1)</f>
        <v>42182.288819444439</v>
      </c>
      <c r="U3573">
        <f xml:space="preserve"> YEAR(S3573)</f>
        <v>2015</v>
      </c>
    </row>
    <row r="3574" spans="1:21" ht="48" x14ac:dyDescent="0.2">
      <c r="A3574">
        <v>1274</v>
      </c>
      <c r="B3574" s="3" t="s">
        <v>1275</v>
      </c>
      <c r="C3574" s="3" t="s">
        <v>5384</v>
      </c>
      <c r="D3574" s="6">
        <v>25000</v>
      </c>
      <c r="E3574" s="6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>
        <f>ROUND(E3574/D3574*100,0)</f>
        <v>155</v>
      </c>
      <c r="P3574" s="8">
        <f>IFERROR(ROUND(E3574/L3574,2),"No donations")</f>
        <v>82.96</v>
      </c>
      <c r="Q3574" s="10" t="s">
        <v>8323</v>
      </c>
      <c r="R3574" t="s">
        <v>8324</v>
      </c>
      <c r="S3574" s="14">
        <f>(((J3574/60)/60)/24)+DATE(1970,1,1)</f>
        <v>41116.690104166664</v>
      </c>
      <c r="T3574" s="14">
        <f>(((I3574/60)/60)/24)+DATE(1970,1,1)</f>
        <v>41151.690104166664</v>
      </c>
      <c r="U3574">
        <f xml:space="preserve"> YEAR(S3574)</f>
        <v>2012</v>
      </c>
    </row>
    <row r="3575" spans="1:21" ht="48" x14ac:dyDescent="0.2">
      <c r="A3575">
        <v>1472</v>
      </c>
      <c r="B3575" s="3" t="s">
        <v>1473</v>
      </c>
      <c r="C3575" s="3" t="s">
        <v>5582</v>
      </c>
      <c r="D3575" s="6">
        <v>25000</v>
      </c>
      <c r="E3575" s="6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>
        <f>ROUND(E3575/D3575*100,0)</f>
        <v>139</v>
      </c>
      <c r="P3575" s="8">
        <f>IFERROR(ROUND(E3575/L3575,2),"No donations")</f>
        <v>103.2</v>
      </c>
      <c r="Q3575" s="10" t="s">
        <v>8320</v>
      </c>
      <c r="R3575" t="s">
        <v>8340</v>
      </c>
      <c r="S3575" s="14">
        <f>(((J3575/60)/60)/24)+DATE(1970,1,1)</f>
        <v>41533.542858796296</v>
      </c>
      <c r="T3575" s="14">
        <f>(((I3575/60)/60)/24)+DATE(1970,1,1)</f>
        <v>41563.542858796296</v>
      </c>
      <c r="U3575">
        <f xml:space="preserve"> YEAR(S3575)</f>
        <v>2013</v>
      </c>
    </row>
    <row r="3576" spans="1:21" ht="48" x14ac:dyDescent="0.2">
      <c r="A3576">
        <v>1514</v>
      </c>
      <c r="B3576" s="3" t="s">
        <v>1515</v>
      </c>
      <c r="C3576" s="3" t="s">
        <v>5624</v>
      </c>
      <c r="D3576" s="6">
        <v>25000</v>
      </c>
      <c r="E3576" s="6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>
        <f>ROUND(E3576/D3576*100,0)</f>
        <v>106</v>
      </c>
      <c r="P3576" s="8">
        <f>IFERROR(ROUND(E3576/L3576,2),"No donations")</f>
        <v>151.24</v>
      </c>
      <c r="Q3576" s="10" t="s">
        <v>8336</v>
      </c>
      <c r="R3576" t="s">
        <v>8337</v>
      </c>
      <c r="S3576" s="14">
        <f>(((J3576/60)/60)/24)+DATE(1970,1,1)</f>
        <v>42234.597685185188</v>
      </c>
      <c r="T3576" s="14">
        <f>(((I3576/60)/60)/24)+DATE(1970,1,1)</f>
        <v>42274.597685185188</v>
      </c>
      <c r="U3576">
        <f xml:space="preserve"> YEAR(S3576)</f>
        <v>2015</v>
      </c>
    </row>
    <row r="3577" spans="1:21" ht="48" x14ac:dyDescent="0.2">
      <c r="A3577">
        <v>1657</v>
      </c>
      <c r="B3577" s="3" t="s">
        <v>1658</v>
      </c>
      <c r="C3577" s="3" t="s">
        <v>5767</v>
      </c>
      <c r="D3577" s="6">
        <v>25000</v>
      </c>
      <c r="E3577" s="6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>
        <f>ROUND(E3577/D3577*100,0)</f>
        <v>105</v>
      </c>
      <c r="P3577" s="8">
        <f>IFERROR(ROUND(E3577/L3577,2),"No donations")</f>
        <v>118.7</v>
      </c>
      <c r="Q3577" s="10" t="s">
        <v>8323</v>
      </c>
      <c r="R3577" t="s">
        <v>8344</v>
      </c>
      <c r="S3577" s="14">
        <f>(((J3577/60)/60)/24)+DATE(1970,1,1)</f>
        <v>41023.782037037039</v>
      </c>
      <c r="T3577" s="14">
        <f>(((I3577/60)/60)/24)+DATE(1970,1,1)</f>
        <v>41053.782037037039</v>
      </c>
      <c r="U3577">
        <f xml:space="preserve"> YEAR(S3577)</f>
        <v>2012</v>
      </c>
    </row>
    <row r="3578" spans="1:21" ht="48" x14ac:dyDescent="0.2">
      <c r="A3578">
        <v>2017</v>
      </c>
      <c r="B3578" s="3" t="s">
        <v>2018</v>
      </c>
      <c r="C3578" s="3" t="s">
        <v>6127</v>
      </c>
      <c r="D3578" s="6">
        <v>25000</v>
      </c>
      <c r="E3578" s="6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>
        <f>ROUND(E3578/D3578*100,0)</f>
        <v>125</v>
      </c>
      <c r="P3578" s="8">
        <f>IFERROR(ROUND(E3578/L3578,2),"No donations")</f>
        <v>73.42</v>
      </c>
      <c r="Q3578" s="10" t="s">
        <v>8317</v>
      </c>
      <c r="R3578" t="s">
        <v>8347</v>
      </c>
      <c r="S3578" s="14">
        <f>(((J3578/60)/60)/24)+DATE(1970,1,1)</f>
        <v>40961.057349537034</v>
      </c>
      <c r="T3578" s="14">
        <f>(((I3578/60)/60)/24)+DATE(1970,1,1)</f>
        <v>40992.166666666664</v>
      </c>
      <c r="U3578">
        <f xml:space="preserve"> YEAR(S3578)</f>
        <v>2012</v>
      </c>
    </row>
    <row r="3579" spans="1:21" ht="32" x14ac:dyDescent="0.2">
      <c r="A3579">
        <v>2026</v>
      </c>
      <c r="B3579" s="3" t="s">
        <v>2027</v>
      </c>
      <c r="C3579" s="3" t="s">
        <v>6136</v>
      </c>
      <c r="D3579" s="6">
        <v>25000</v>
      </c>
      <c r="E3579" s="6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>
        <f>ROUND(E3579/D3579*100,0)</f>
        <v>133</v>
      </c>
      <c r="P3579" s="8">
        <f>IFERROR(ROUND(E3579/L3579,2),"No donations")</f>
        <v>73.5</v>
      </c>
      <c r="Q3579" s="10" t="s">
        <v>8317</v>
      </c>
      <c r="R3579" t="s">
        <v>8347</v>
      </c>
      <c r="S3579" s="14">
        <f>(((J3579/60)/60)/24)+DATE(1970,1,1)</f>
        <v>41704.735937500001</v>
      </c>
      <c r="T3579" s="14">
        <f>(((I3579/60)/60)/24)+DATE(1970,1,1)</f>
        <v>41750.165972222225</v>
      </c>
      <c r="U3579">
        <f xml:space="preserve"> YEAR(S3579)</f>
        <v>2014</v>
      </c>
    </row>
    <row r="3580" spans="1:21" ht="48" x14ac:dyDescent="0.2">
      <c r="A3580">
        <v>2032</v>
      </c>
      <c r="B3580" s="3" t="s">
        <v>2033</v>
      </c>
      <c r="C3580" s="3" t="s">
        <v>6142</v>
      </c>
      <c r="D3580" s="6">
        <v>25000</v>
      </c>
      <c r="E3580" s="6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>
        <f>ROUND(E3580/D3580*100,0)</f>
        <v>304</v>
      </c>
      <c r="P3580" s="8">
        <f>IFERROR(ROUND(E3580/L3580,2),"No donations")</f>
        <v>143.21</v>
      </c>
      <c r="Q3580" s="10" t="s">
        <v>8317</v>
      </c>
      <c r="R3580" t="s">
        <v>8347</v>
      </c>
      <c r="S3580" s="14">
        <f>(((J3580/60)/60)/24)+DATE(1970,1,1)</f>
        <v>42689.565671296295</v>
      </c>
      <c r="T3580" s="14">
        <f>(((I3580/60)/60)/24)+DATE(1970,1,1)</f>
        <v>42719.208333333328</v>
      </c>
      <c r="U3580">
        <f xml:space="preserve"> YEAR(S3580)</f>
        <v>2016</v>
      </c>
    </row>
    <row r="3581" spans="1:21" ht="48" x14ac:dyDescent="0.2">
      <c r="A3581">
        <v>2033</v>
      </c>
      <c r="B3581" s="3" t="s">
        <v>2034</v>
      </c>
      <c r="C3581" s="3" t="s">
        <v>6143</v>
      </c>
      <c r="D3581" s="6">
        <v>25000</v>
      </c>
      <c r="E3581" s="6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>
        <f>ROUND(E3581/D3581*100,0)</f>
        <v>179</v>
      </c>
      <c r="P3581" s="8">
        <f>IFERROR(ROUND(E3581/L3581,2),"No donations")</f>
        <v>282.72000000000003</v>
      </c>
      <c r="Q3581" s="10" t="s">
        <v>8317</v>
      </c>
      <c r="R3581" t="s">
        <v>8347</v>
      </c>
      <c r="S3581" s="14">
        <f>(((J3581/60)/60)/24)+DATE(1970,1,1)</f>
        <v>41725.082384259258</v>
      </c>
      <c r="T3581" s="14">
        <f>(((I3581/60)/60)/24)+DATE(1970,1,1)</f>
        <v>41755.082384259258</v>
      </c>
      <c r="U3581">
        <f xml:space="preserve"> YEAR(S3581)</f>
        <v>2014</v>
      </c>
    </row>
    <row r="3582" spans="1:21" ht="48" x14ac:dyDescent="0.2">
      <c r="A3582">
        <v>2060</v>
      </c>
      <c r="B3582" s="3" t="s">
        <v>2061</v>
      </c>
      <c r="C3582" s="3" t="s">
        <v>6170</v>
      </c>
      <c r="D3582" s="6">
        <v>25000</v>
      </c>
      <c r="E3582" s="6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>
        <f>ROUND(E3582/D3582*100,0)</f>
        <v>196</v>
      </c>
      <c r="P3582" s="8">
        <f>IFERROR(ROUND(E3582/L3582,2),"No donations")</f>
        <v>36</v>
      </c>
      <c r="Q3582" s="10" t="s">
        <v>8317</v>
      </c>
      <c r="R3582" t="s">
        <v>8347</v>
      </c>
      <c r="S3582" s="14">
        <f>(((J3582/60)/60)/24)+DATE(1970,1,1)</f>
        <v>41783.642939814818</v>
      </c>
      <c r="T3582" s="14">
        <f>(((I3582/60)/60)/24)+DATE(1970,1,1)</f>
        <v>41843.642939814818</v>
      </c>
      <c r="U3582">
        <f xml:space="preserve"> YEAR(S3582)</f>
        <v>2014</v>
      </c>
    </row>
    <row r="3583" spans="1:21" ht="48" x14ac:dyDescent="0.2">
      <c r="A3583">
        <v>2068</v>
      </c>
      <c r="B3583" s="3" t="s">
        <v>2069</v>
      </c>
      <c r="C3583" s="3" t="s">
        <v>6178</v>
      </c>
      <c r="D3583" s="6">
        <v>25000</v>
      </c>
      <c r="E3583" s="6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>
        <f>ROUND(E3583/D3583*100,0)</f>
        <v>105</v>
      </c>
      <c r="P3583" s="8">
        <f>IFERROR(ROUND(E3583/L3583,2),"No donations")</f>
        <v>346.13</v>
      </c>
      <c r="Q3583" s="10" t="s">
        <v>8317</v>
      </c>
      <c r="R3583" t="s">
        <v>8347</v>
      </c>
      <c r="S3583" s="14">
        <f>(((J3583/60)/60)/24)+DATE(1970,1,1)</f>
        <v>42633.841608796298</v>
      </c>
      <c r="T3583" s="14">
        <f>(((I3583/60)/60)/24)+DATE(1970,1,1)</f>
        <v>42663.841608796298</v>
      </c>
      <c r="U3583">
        <f xml:space="preserve"> YEAR(S3583)</f>
        <v>2016</v>
      </c>
    </row>
    <row r="3584" spans="1:21" ht="48" x14ac:dyDescent="0.2">
      <c r="A3584">
        <v>2178</v>
      </c>
      <c r="B3584" s="3" t="s">
        <v>2179</v>
      </c>
      <c r="C3584" s="3" t="s">
        <v>6288</v>
      </c>
      <c r="D3584" s="6">
        <v>25000</v>
      </c>
      <c r="E3584" s="6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>
        <f>ROUND(E3584/D3584*100,0)</f>
        <v>139</v>
      </c>
      <c r="P3584" s="8">
        <f>IFERROR(ROUND(E3584/L3584,2),"No donations")</f>
        <v>40.35</v>
      </c>
      <c r="Q3584" s="10" t="s">
        <v>8323</v>
      </c>
      <c r="R3584" t="s">
        <v>8324</v>
      </c>
      <c r="S3584" s="14">
        <f>(((J3584/60)/60)/24)+DATE(1970,1,1)</f>
        <v>42723.63653935185</v>
      </c>
      <c r="T3584" s="14">
        <f>(((I3584/60)/60)/24)+DATE(1970,1,1)</f>
        <v>42753.63653935185</v>
      </c>
      <c r="U3584">
        <f xml:space="preserve"> YEAR(S3584)</f>
        <v>2016</v>
      </c>
    </row>
    <row r="3585" spans="1:21" ht="32" x14ac:dyDescent="0.2">
      <c r="A3585">
        <v>2239</v>
      </c>
      <c r="B3585" s="3" t="s">
        <v>2240</v>
      </c>
      <c r="C3585" s="3" t="s">
        <v>6349</v>
      </c>
      <c r="D3585" s="6">
        <v>25000</v>
      </c>
      <c r="E3585" s="6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>
        <f>ROUND(E3585/D3585*100,0)</f>
        <v>128</v>
      </c>
      <c r="P3585" s="8">
        <f>IFERROR(ROUND(E3585/L3585,2),"No donations")</f>
        <v>75.13</v>
      </c>
      <c r="Q3585" s="10" t="s">
        <v>8331</v>
      </c>
      <c r="R3585" t="s">
        <v>8349</v>
      </c>
      <c r="S3585" s="14">
        <f>(((J3585/60)/60)/24)+DATE(1970,1,1)</f>
        <v>41572.958495370374</v>
      </c>
      <c r="T3585" s="14">
        <f>(((I3585/60)/60)/24)+DATE(1970,1,1)</f>
        <v>41609.168055555558</v>
      </c>
      <c r="U3585">
        <f xml:space="preserve"> YEAR(S3585)</f>
        <v>2013</v>
      </c>
    </row>
    <row r="3586" spans="1:21" ht="48" x14ac:dyDescent="0.2">
      <c r="A3586">
        <v>2250</v>
      </c>
      <c r="B3586" s="3" t="s">
        <v>2251</v>
      </c>
      <c r="C3586" s="3" t="s">
        <v>6360</v>
      </c>
      <c r="D3586" s="6">
        <v>25000</v>
      </c>
      <c r="E3586" s="6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>
        <f>ROUND(E3586/D3586*100,0)</f>
        <v>975</v>
      </c>
      <c r="P3586" s="8">
        <f>IFERROR(ROUND(E3586/L3586,2),"No donations")</f>
        <v>426.93</v>
      </c>
      <c r="Q3586" s="10" t="s">
        <v>8331</v>
      </c>
      <c r="R3586" t="s">
        <v>8349</v>
      </c>
      <c r="S3586" s="14">
        <f>(((J3586/60)/60)/24)+DATE(1970,1,1)</f>
        <v>42677.005474537036</v>
      </c>
      <c r="T3586" s="14">
        <f>(((I3586/60)/60)/24)+DATE(1970,1,1)</f>
        <v>42707.0471412037</v>
      </c>
      <c r="U3586">
        <f xml:space="preserve"> YEAR(S3586)</f>
        <v>2016</v>
      </c>
    </row>
    <row r="3587" spans="1:21" ht="48" x14ac:dyDescent="0.2">
      <c r="A3587">
        <v>2270</v>
      </c>
      <c r="B3587" s="3" t="s">
        <v>2271</v>
      </c>
      <c r="C3587" s="3" t="s">
        <v>6380</v>
      </c>
      <c r="D3587" s="6">
        <v>25000</v>
      </c>
      <c r="E3587" s="6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>
        <f>ROUND(E3587/D3587*100,0)</f>
        <v>720</v>
      </c>
      <c r="P3587" s="8">
        <f>IFERROR(ROUND(E3587/L3587,2),"No donations")</f>
        <v>107.82</v>
      </c>
      <c r="Q3587" s="10" t="s">
        <v>8331</v>
      </c>
      <c r="R3587" t="s">
        <v>8349</v>
      </c>
      <c r="S3587" s="14">
        <f>(((J3587/60)/60)/24)+DATE(1970,1,1)</f>
        <v>42725.869363425925</v>
      </c>
      <c r="T3587" s="14">
        <f>(((I3587/60)/60)/24)+DATE(1970,1,1)</f>
        <v>42745.915972222225</v>
      </c>
      <c r="U3587">
        <f xml:space="preserve"> YEAR(S3587)</f>
        <v>2016</v>
      </c>
    </row>
    <row r="3588" spans="1:21" ht="48" x14ac:dyDescent="0.2">
      <c r="A3588">
        <v>2329</v>
      </c>
      <c r="B3588" s="3" t="s">
        <v>2330</v>
      </c>
      <c r="C3588" s="3" t="s">
        <v>6439</v>
      </c>
      <c r="D3588" s="6">
        <v>25000</v>
      </c>
      <c r="E3588" s="6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>
        <f>ROUND(E3588/D3588*100,0)</f>
        <v>106</v>
      </c>
      <c r="P3588" s="8">
        <f>IFERROR(ROUND(E3588/L3588,2),"No donations")</f>
        <v>211.84</v>
      </c>
      <c r="Q3588" s="10" t="s">
        <v>8334</v>
      </c>
      <c r="R3588" t="s">
        <v>8350</v>
      </c>
      <c r="S3588" s="14">
        <f>(((J3588/60)/60)/24)+DATE(1970,1,1)</f>
        <v>41807.624374999999</v>
      </c>
      <c r="T3588" s="14">
        <f>(((I3588/60)/60)/24)+DATE(1970,1,1)</f>
        <v>41837.624374999999</v>
      </c>
      <c r="U3588">
        <f xml:space="preserve"> YEAR(S3588)</f>
        <v>2014</v>
      </c>
    </row>
    <row r="3589" spans="1:21" ht="48" x14ac:dyDescent="0.2">
      <c r="A3589">
        <v>2332</v>
      </c>
      <c r="B3589" s="3" t="s">
        <v>2333</v>
      </c>
      <c r="C3589" s="3" t="s">
        <v>6442</v>
      </c>
      <c r="D3589" s="6">
        <v>25000</v>
      </c>
      <c r="E3589" s="6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>
        <f>ROUND(E3589/D3589*100,0)</f>
        <v>106</v>
      </c>
      <c r="P3589" s="8">
        <f>IFERROR(ROUND(E3589/L3589,2),"No donations")</f>
        <v>75.5</v>
      </c>
      <c r="Q3589" s="10" t="s">
        <v>8334</v>
      </c>
      <c r="R3589" t="s">
        <v>8350</v>
      </c>
      <c r="S3589" s="14">
        <f>(((J3589/60)/60)/24)+DATE(1970,1,1)</f>
        <v>42011.628136574072</v>
      </c>
      <c r="T3589" s="14">
        <f>(((I3589/60)/60)/24)+DATE(1970,1,1)</f>
        <v>42041.628136574072</v>
      </c>
      <c r="U3589">
        <f xml:space="preserve"> YEAR(S3589)</f>
        <v>2015</v>
      </c>
    </row>
    <row r="3590" spans="1:21" ht="48" x14ac:dyDescent="0.2">
      <c r="A3590">
        <v>2335</v>
      </c>
      <c r="B3590" s="3" t="s">
        <v>2336</v>
      </c>
      <c r="C3590" s="3" t="s">
        <v>6445</v>
      </c>
      <c r="D3590" s="6">
        <v>25000</v>
      </c>
      <c r="E3590" s="6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>
        <f>ROUND(E3590/D3590*100,0)</f>
        <v>102</v>
      </c>
      <c r="P3590" s="8">
        <f>IFERROR(ROUND(E3590/L3590,2),"No donations")</f>
        <v>115.69</v>
      </c>
      <c r="Q3590" s="10" t="s">
        <v>8334</v>
      </c>
      <c r="R3590" t="s">
        <v>8350</v>
      </c>
      <c r="S3590" s="14">
        <f>(((J3590/60)/60)/24)+DATE(1970,1,1)</f>
        <v>41771.572256944448</v>
      </c>
      <c r="T3590" s="14">
        <f>(((I3590/60)/60)/24)+DATE(1970,1,1)</f>
        <v>41801.572256944448</v>
      </c>
      <c r="U3590">
        <f xml:space="preserve"> YEAR(S3590)</f>
        <v>2014</v>
      </c>
    </row>
    <row r="3591" spans="1:21" ht="48" x14ac:dyDescent="0.2">
      <c r="A3591">
        <v>2339</v>
      </c>
      <c r="B3591" s="3" t="s">
        <v>2340</v>
      </c>
      <c r="C3591" s="3" t="s">
        <v>6449</v>
      </c>
      <c r="D3591" s="6">
        <v>25000</v>
      </c>
      <c r="E3591" s="6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>
        <f>ROUND(E3591/D3591*100,0)</f>
        <v>294</v>
      </c>
      <c r="P3591" s="8">
        <f>IFERROR(ROUND(E3591/L3591,2),"No donations")</f>
        <v>66.62</v>
      </c>
      <c r="Q3591" s="10" t="s">
        <v>8334</v>
      </c>
      <c r="R3591" t="s">
        <v>8350</v>
      </c>
      <c r="S3591" s="14">
        <f>(((J3591/60)/60)/24)+DATE(1970,1,1)</f>
        <v>42692.79987268518</v>
      </c>
      <c r="T3591" s="14">
        <f>(((I3591/60)/60)/24)+DATE(1970,1,1)</f>
        <v>42723.332638888889</v>
      </c>
      <c r="U3591">
        <f xml:space="preserve"> YEAR(S3591)</f>
        <v>2016</v>
      </c>
    </row>
    <row r="3592" spans="1:21" ht="48" x14ac:dyDescent="0.2">
      <c r="A3592">
        <v>2616</v>
      </c>
      <c r="B3592" s="3" t="s">
        <v>2616</v>
      </c>
      <c r="C3592" s="3" t="s">
        <v>6726</v>
      </c>
      <c r="D3592" s="6">
        <v>25000</v>
      </c>
      <c r="E3592" s="6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>
        <f>ROUND(E3592/D3592*100,0)</f>
        <v>115</v>
      </c>
      <c r="P3592" s="8">
        <f>IFERROR(ROUND(E3592/L3592,2),"No donations")</f>
        <v>120.31</v>
      </c>
      <c r="Q3592" s="10" t="s">
        <v>8317</v>
      </c>
      <c r="R3592" t="s">
        <v>8353</v>
      </c>
      <c r="S3592" s="14">
        <f>(((J3592/60)/60)/24)+DATE(1970,1,1)</f>
        <v>42211.99454861111</v>
      </c>
      <c r="T3592" s="14">
        <f>(((I3592/60)/60)/24)+DATE(1970,1,1)</f>
        <v>42241.99454861111</v>
      </c>
      <c r="U3592">
        <f xml:space="preserve"> YEAR(S3592)</f>
        <v>2015</v>
      </c>
    </row>
    <row r="3593" spans="1:21" ht="32" x14ac:dyDescent="0.2">
      <c r="A3593">
        <v>2714</v>
      </c>
      <c r="B3593" s="3" t="s">
        <v>2714</v>
      </c>
      <c r="C3593" s="3" t="s">
        <v>6824</v>
      </c>
      <c r="D3593" s="6">
        <v>25000</v>
      </c>
      <c r="E3593" s="6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>
        <f>ROUND(E3593/D3593*100,0)</f>
        <v>116</v>
      </c>
      <c r="P3593" s="8">
        <f>IFERROR(ROUND(E3593/L3593,2),"No donations")</f>
        <v>95.37</v>
      </c>
      <c r="Q3593" s="10" t="s">
        <v>8315</v>
      </c>
      <c r="R3593" t="s">
        <v>8355</v>
      </c>
      <c r="S3593" s="14">
        <f>(((J3593/60)/60)/24)+DATE(1970,1,1)</f>
        <v>42629.655046296291</v>
      </c>
      <c r="T3593" s="14">
        <f>(((I3593/60)/60)/24)+DATE(1970,1,1)</f>
        <v>42657.958333333328</v>
      </c>
      <c r="U3593">
        <f xml:space="preserve"> YEAR(S3593)</f>
        <v>2016</v>
      </c>
    </row>
    <row r="3594" spans="1:21" ht="48" x14ac:dyDescent="0.2">
      <c r="A3594">
        <v>2717</v>
      </c>
      <c r="B3594" s="3" t="s">
        <v>2717</v>
      </c>
      <c r="C3594" s="3" t="s">
        <v>6827</v>
      </c>
      <c r="D3594" s="6">
        <v>25000</v>
      </c>
      <c r="E3594" s="6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>
        <f>ROUND(E3594/D3594*100,0)</f>
        <v>120</v>
      </c>
      <c r="P3594" s="8">
        <f>IFERROR(ROUND(E3594/L3594,2),"No donations")</f>
        <v>92.39</v>
      </c>
      <c r="Q3594" s="10" t="s">
        <v>8315</v>
      </c>
      <c r="R3594" t="s">
        <v>8355</v>
      </c>
      <c r="S3594" s="14">
        <f>(((J3594/60)/60)/24)+DATE(1970,1,1)</f>
        <v>41934.914918981485</v>
      </c>
      <c r="T3594" s="14">
        <f>(((I3594/60)/60)/24)+DATE(1970,1,1)</f>
        <v>41979.956585648149</v>
      </c>
      <c r="U3594">
        <f xml:space="preserve"> YEAR(S3594)</f>
        <v>2014</v>
      </c>
    </row>
    <row r="3595" spans="1:21" ht="48" x14ac:dyDescent="0.2">
      <c r="A3595">
        <v>2720</v>
      </c>
      <c r="B3595" s="3" t="s">
        <v>2720</v>
      </c>
      <c r="C3595" s="3" t="s">
        <v>6830</v>
      </c>
      <c r="D3595" s="6">
        <v>25000</v>
      </c>
      <c r="E3595" s="6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>
        <f>ROUND(E3595/D3595*100,0)</f>
        <v>118</v>
      </c>
      <c r="P3595" s="8">
        <f>IFERROR(ROUND(E3595/L3595,2),"No donations")</f>
        <v>170.7</v>
      </c>
      <c r="Q3595" s="10" t="s">
        <v>8315</v>
      </c>
      <c r="R3595" t="s">
        <v>8355</v>
      </c>
      <c r="S3595" s="14">
        <f>(((J3595/60)/60)/24)+DATE(1970,1,1)</f>
        <v>42655.465891203698</v>
      </c>
      <c r="T3595" s="14">
        <f>(((I3595/60)/60)/24)+DATE(1970,1,1)</f>
        <v>42685.507557870369</v>
      </c>
      <c r="U3595">
        <f xml:space="preserve"> YEAR(S3595)</f>
        <v>2016</v>
      </c>
    </row>
    <row r="3596" spans="1:21" ht="48" x14ac:dyDescent="0.2">
      <c r="A3596">
        <v>2924</v>
      </c>
      <c r="B3596" s="3" t="s">
        <v>2924</v>
      </c>
      <c r="C3596" s="3" t="s">
        <v>7034</v>
      </c>
      <c r="D3596" s="6">
        <v>25000</v>
      </c>
      <c r="E3596" s="6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>
        <f>ROUND(E3596/D3596*100,0)</f>
        <v>103</v>
      </c>
      <c r="P3596" s="8">
        <f>IFERROR(ROUND(E3596/L3596,2),"No donations")</f>
        <v>175.51</v>
      </c>
      <c r="Q3596" s="10" t="s">
        <v>8315</v>
      </c>
      <c r="R3596" t="s">
        <v>8357</v>
      </c>
      <c r="S3596" s="14">
        <f>(((J3596/60)/60)/24)+DATE(1970,1,1)</f>
        <v>42103.556828703702</v>
      </c>
      <c r="T3596" s="14">
        <f>(((I3596/60)/60)/24)+DATE(1970,1,1)</f>
        <v>42133.165972222225</v>
      </c>
      <c r="U3596">
        <f xml:space="preserve"> YEAR(S3596)</f>
        <v>2015</v>
      </c>
    </row>
    <row r="3597" spans="1:21" ht="48" x14ac:dyDescent="0.2">
      <c r="A3597">
        <v>2984</v>
      </c>
      <c r="B3597" s="3" t="s">
        <v>2984</v>
      </c>
      <c r="C3597" s="3" t="s">
        <v>7094</v>
      </c>
      <c r="D3597" s="6">
        <v>25000</v>
      </c>
      <c r="E3597" s="6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>
        <f>ROUND(E3597/D3597*100,0)</f>
        <v>100</v>
      </c>
      <c r="P3597" s="8">
        <f>IFERROR(ROUND(E3597/L3597,2),"No donations")</f>
        <v>115.08</v>
      </c>
      <c r="Q3597" s="10" t="s">
        <v>8315</v>
      </c>
      <c r="R3597" t="s">
        <v>8355</v>
      </c>
      <c r="S3597" s="14">
        <f>(((J3597/60)/60)/24)+DATE(1970,1,1)</f>
        <v>42576.278715277775</v>
      </c>
      <c r="T3597" s="14">
        <f>(((I3597/60)/60)/24)+DATE(1970,1,1)</f>
        <v>42606.278715277775</v>
      </c>
      <c r="U3597">
        <f xml:space="preserve"> YEAR(S3597)</f>
        <v>2016</v>
      </c>
    </row>
    <row r="3598" spans="1:21" ht="48" x14ac:dyDescent="0.2">
      <c r="A3598">
        <v>2987</v>
      </c>
      <c r="B3598" s="3" t="s">
        <v>2987</v>
      </c>
      <c r="C3598" s="3" t="s">
        <v>7097</v>
      </c>
      <c r="D3598" s="6">
        <v>25000</v>
      </c>
      <c r="E3598" s="6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>
        <f>ROUND(E3598/D3598*100,0)</f>
        <v>110</v>
      </c>
      <c r="P3598" s="8">
        <f>IFERROR(ROUND(E3598/L3598,2),"No donations")</f>
        <v>104.15</v>
      </c>
      <c r="Q3598" s="10" t="s">
        <v>8315</v>
      </c>
      <c r="R3598" t="s">
        <v>8355</v>
      </c>
      <c r="S3598" s="14">
        <f>(((J3598/60)/60)/24)+DATE(1970,1,1)</f>
        <v>42627.307303240741</v>
      </c>
      <c r="T3598" s="14">
        <f>(((I3598/60)/60)/24)+DATE(1970,1,1)</f>
        <v>42656</v>
      </c>
      <c r="U3598">
        <f xml:space="preserve"> YEAR(S3598)</f>
        <v>2016</v>
      </c>
    </row>
    <row r="3599" spans="1:21" ht="48" x14ac:dyDescent="0.2">
      <c r="A3599">
        <v>3009</v>
      </c>
      <c r="B3599" s="3" t="s">
        <v>3009</v>
      </c>
      <c r="C3599" s="3" t="s">
        <v>7119</v>
      </c>
      <c r="D3599" s="6">
        <v>25000</v>
      </c>
      <c r="E3599" s="6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>
        <f>ROUND(E3599/D3599*100,0)</f>
        <v>120</v>
      </c>
      <c r="P3599" s="8">
        <f>IFERROR(ROUND(E3599/L3599,2),"No donations")</f>
        <v>233.9</v>
      </c>
      <c r="Q3599" s="10" t="s">
        <v>8315</v>
      </c>
      <c r="R3599" t="s">
        <v>8355</v>
      </c>
      <c r="S3599" s="14">
        <f>(((J3599/60)/60)/24)+DATE(1970,1,1)</f>
        <v>41939.569907407407</v>
      </c>
      <c r="T3599" s="14">
        <f>(((I3599/60)/60)/24)+DATE(1970,1,1)</f>
        <v>41969.611574074079</v>
      </c>
      <c r="U3599">
        <f xml:space="preserve"> YEAR(S3599)</f>
        <v>2014</v>
      </c>
    </row>
    <row r="3600" spans="1:21" ht="48" x14ac:dyDescent="0.2">
      <c r="A3600">
        <v>3014</v>
      </c>
      <c r="B3600" s="3" t="s">
        <v>3014</v>
      </c>
      <c r="C3600" s="3" t="s">
        <v>7124</v>
      </c>
      <c r="D3600" s="6">
        <v>25000</v>
      </c>
      <c r="E3600" s="6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>
        <f>ROUND(E3600/D3600*100,0)</f>
        <v>113</v>
      </c>
      <c r="P3600" s="8">
        <f>IFERROR(ROUND(E3600/L3600,2),"No donations")</f>
        <v>50.76</v>
      </c>
      <c r="Q3600" s="10" t="s">
        <v>8315</v>
      </c>
      <c r="R3600" t="s">
        <v>8355</v>
      </c>
      <c r="S3600" s="14">
        <f>(((J3600/60)/60)/24)+DATE(1970,1,1)</f>
        <v>41920.123611111114</v>
      </c>
      <c r="T3600" s="14">
        <f>(((I3600/60)/60)/24)+DATE(1970,1,1)</f>
        <v>41948.208333333336</v>
      </c>
      <c r="U3600">
        <f xml:space="preserve"> YEAR(S3600)</f>
        <v>2014</v>
      </c>
    </row>
    <row r="3601" spans="1:21" ht="32" x14ac:dyDescent="0.2">
      <c r="A3601">
        <v>3035</v>
      </c>
      <c r="B3601" s="3" t="s">
        <v>3035</v>
      </c>
      <c r="C3601" s="3" t="s">
        <v>7145</v>
      </c>
      <c r="D3601" s="6">
        <v>25000</v>
      </c>
      <c r="E3601" s="6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>
        <f>ROUND(E3601/D3601*100,0)</f>
        <v>109</v>
      </c>
      <c r="P3601" s="8">
        <f>IFERROR(ROUND(E3601/L3601,2),"No donations")</f>
        <v>88.59</v>
      </c>
      <c r="Q3601" s="10" t="s">
        <v>8315</v>
      </c>
      <c r="R3601" t="s">
        <v>8355</v>
      </c>
      <c r="S3601" s="14">
        <f>(((J3601/60)/60)/24)+DATE(1970,1,1)</f>
        <v>41368.560289351852</v>
      </c>
      <c r="T3601" s="14">
        <f>(((I3601/60)/60)/24)+DATE(1970,1,1)</f>
        <v>41398.560289351852</v>
      </c>
      <c r="U3601">
        <f xml:space="preserve"> YEAR(S3601)</f>
        <v>2013</v>
      </c>
    </row>
    <row r="3602" spans="1:21" ht="48" x14ac:dyDescent="0.2">
      <c r="A3602">
        <v>3036</v>
      </c>
      <c r="B3602" s="3" t="s">
        <v>3036</v>
      </c>
      <c r="C3602" s="3" t="s">
        <v>7146</v>
      </c>
      <c r="D3602" s="6">
        <v>25000</v>
      </c>
      <c r="E3602" s="6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>
        <f>ROUND(E3602/D3602*100,0)</f>
        <v>127</v>
      </c>
      <c r="P3602" s="8">
        <f>IFERROR(ROUND(E3602/L3602,2),"No donations")</f>
        <v>96.3</v>
      </c>
      <c r="Q3602" s="10" t="s">
        <v>8315</v>
      </c>
      <c r="R3602" t="s">
        <v>8355</v>
      </c>
      <c r="S3602" s="14">
        <f>(((J3602/60)/60)/24)+DATE(1970,1,1)</f>
        <v>41466.785231481481</v>
      </c>
      <c r="T3602" s="14">
        <f>(((I3602/60)/60)/24)+DATE(1970,1,1)</f>
        <v>41502.499305555553</v>
      </c>
      <c r="U3602">
        <f xml:space="preserve"> YEAR(S3602)</f>
        <v>2013</v>
      </c>
    </row>
    <row r="3603" spans="1:21" ht="48" x14ac:dyDescent="0.2">
      <c r="A3603">
        <v>3250</v>
      </c>
      <c r="B3603" s="3" t="s">
        <v>3250</v>
      </c>
      <c r="C3603" s="3" t="s">
        <v>7360</v>
      </c>
      <c r="D3603" s="6">
        <v>25000</v>
      </c>
      <c r="E3603" s="6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>
        <f>ROUND(E3603/D3603*100,0)</f>
        <v>102</v>
      </c>
      <c r="P3603" s="8">
        <f>IFERROR(ROUND(E3603/L3603,2),"No donations")</f>
        <v>119.19</v>
      </c>
      <c r="Q3603" s="10" t="s">
        <v>8315</v>
      </c>
      <c r="R3603" t="s">
        <v>8316</v>
      </c>
      <c r="S3603" s="14">
        <f>(((J3603/60)/60)/24)+DATE(1970,1,1)</f>
        <v>41918.742175925923</v>
      </c>
      <c r="T3603" s="14">
        <f>(((I3603/60)/60)/24)+DATE(1970,1,1)</f>
        <v>41948.783842592595</v>
      </c>
      <c r="U3603">
        <f xml:space="preserve"> YEAR(S3603)</f>
        <v>2014</v>
      </c>
    </row>
    <row r="3604" spans="1:21" ht="48" x14ac:dyDescent="0.2">
      <c r="A3604">
        <v>293</v>
      </c>
      <c r="B3604" s="3" t="s">
        <v>294</v>
      </c>
      <c r="C3604" s="3" t="s">
        <v>4403</v>
      </c>
      <c r="D3604" s="6">
        <v>26000</v>
      </c>
      <c r="E3604" s="6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>
        <f>ROUND(E3604/D3604*100,0)</f>
        <v>101</v>
      </c>
      <c r="P3604" s="8">
        <f>IFERROR(ROUND(E3604/L3604,2),"No donations")</f>
        <v>201.22</v>
      </c>
      <c r="Q3604" s="10" t="s">
        <v>8308</v>
      </c>
      <c r="R3604" t="s">
        <v>8313</v>
      </c>
      <c r="S3604" s="14">
        <f>(((J3604/60)/60)/24)+DATE(1970,1,1)</f>
        <v>41719.667986111112</v>
      </c>
      <c r="T3604" s="14">
        <f>(((I3604/60)/60)/24)+DATE(1970,1,1)</f>
        <v>41749.667986111112</v>
      </c>
      <c r="U3604">
        <f xml:space="preserve"> YEAR(S3604)</f>
        <v>2014</v>
      </c>
    </row>
    <row r="3605" spans="1:21" ht="48" x14ac:dyDescent="0.2">
      <c r="A3605">
        <v>1217</v>
      </c>
      <c r="B3605" s="3" t="s">
        <v>1218</v>
      </c>
      <c r="C3605" s="3" t="s">
        <v>5327</v>
      </c>
      <c r="D3605" s="6">
        <v>26500</v>
      </c>
      <c r="E3605" s="6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>
        <f>ROUND(E3605/D3605*100,0)</f>
        <v>103</v>
      </c>
      <c r="P3605" s="8">
        <f>IFERROR(ROUND(E3605/L3605,2),"No donations")</f>
        <v>148.57</v>
      </c>
      <c r="Q3605" s="10" t="s">
        <v>8336</v>
      </c>
      <c r="R3605" t="s">
        <v>8337</v>
      </c>
      <c r="S3605" s="14">
        <f>(((J3605/60)/60)/24)+DATE(1970,1,1)</f>
        <v>42535.809490740736</v>
      </c>
      <c r="T3605" s="14">
        <f>(((I3605/60)/60)/24)+DATE(1970,1,1)</f>
        <v>42565.809490740736</v>
      </c>
      <c r="U3605">
        <f xml:space="preserve"> YEAR(S3605)</f>
        <v>2016</v>
      </c>
    </row>
    <row r="3606" spans="1:21" ht="32" x14ac:dyDescent="0.2">
      <c r="A3606">
        <v>278</v>
      </c>
      <c r="B3606" s="3" t="s">
        <v>279</v>
      </c>
      <c r="C3606" s="3" t="s">
        <v>4388</v>
      </c>
      <c r="D3606" s="6">
        <v>27000</v>
      </c>
      <c r="E3606" s="6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>
        <f>ROUND(E3606/D3606*100,0)</f>
        <v>150</v>
      </c>
      <c r="P3606" s="8">
        <f>IFERROR(ROUND(E3606/L3606,2),"No donations")</f>
        <v>97.82</v>
      </c>
      <c r="Q3606" s="10" t="s">
        <v>8308</v>
      </c>
      <c r="R3606" t="s">
        <v>8313</v>
      </c>
      <c r="S3606" s="14">
        <f>(((J3606/60)/60)/24)+DATE(1970,1,1)</f>
        <v>41164.040960648148</v>
      </c>
      <c r="T3606" s="14">
        <f>(((I3606/60)/60)/24)+DATE(1970,1,1)</f>
        <v>41194.040960648148</v>
      </c>
      <c r="U3606">
        <f xml:space="preserve"> YEAR(S3606)</f>
        <v>2012</v>
      </c>
    </row>
    <row r="3607" spans="1:21" ht="32" x14ac:dyDescent="0.2">
      <c r="A3607">
        <v>2730</v>
      </c>
      <c r="B3607" s="3" t="s">
        <v>2730</v>
      </c>
      <c r="C3607" s="3" t="s">
        <v>6840</v>
      </c>
      <c r="D3607" s="6">
        <v>27000</v>
      </c>
      <c r="E3607" s="6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>
        <f>ROUND(E3607/D3607*100,0)</f>
        <v>170</v>
      </c>
      <c r="P3607" s="8">
        <f>IFERROR(ROUND(E3607/L3607,2),"No donations")</f>
        <v>67.42</v>
      </c>
      <c r="Q3607" s="10" t="s">
        <v>8317</v>
      </c>
      <c r="R3607" t="s">
        <v>8347</v>
      </c>
      <c r="S3607" s="14">
        <f>(((J3607/60)/60)/24)+DATE(1970,1,1)</f>
        <v>41351.541377314818</v>
      </c>
      <c r="T3607" s="14">
        <f>(((I3607/60)/60)/24)+DATE(1970,1,1)</f>
        <v>41386.541377314818</v>
      </c>
      <c r="U3607">
        <f xml:space="preserve"> YEAR(S3607)</f>
        <v>2013</v>
      </c>
    </row>
    <row r="3608" spans="1:21" ht="48" x14ac:dyDescent="0.2">
      <c r="A3608">
        <v>854</v>
      </c>
      <c r="B3608" s="3" t="s">
        <v>855</v>
      </c>
      <c r="C3608" s="3" t="s">
        <v>4964</v>
      </c>
      <c r="D3608" s="6">
        <v>27800</v>
      </c>
      <c r="E3608" s="6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>
        <f>ROUND(E3608/D3608*100,0)</f>
        <v>118</v>
      </c>
      <c r="P3608" s="8">
        <f>IFERROR(ROUND(E3608/L3608,2),"No donations")</f>
        <v>65.86</v>
      </c>
      <c r="Q3608" s="10" t="s">
        <v>8323</v>
      </c>
      <c r="R3608" t="s">
        <v>8325</v>
      </c>
      <c r="S3608" s="14">
        <f>(((J3608/60)/60)/24)+DATE(1970,1,1)</f>
        <v>42702.212337962963</v>
      </c>
      <c r="T3608" s="14">
        <f>(((I3608/60)/60)/24)+DATE(1970,1,1)</f>
        <v>42732.212337962963</v>
      </c>
      <c r="U3608">
        <f xml:space="preserve"> YEAR(S3608)</f>
        <v>2016</v>
      </c>
    </row>
    <row r="3609" spans="1:21" ht="48" x14ac:dyDescent="0.2">
      <c r="A3609">
        <v>2268</v>
      </c>
      <c r="B3609" s="3" t="s">
        <v>2269</v>
      </c>
      <c r="C3609" s="3" t="s">
        <v>6378</v>
      </c>
      <c r="D3609" s="6">
        <v>28000</v>
      </c>
      <c r="E3609" s="6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>
        <f>ROUND(E3609/D3609*100,0)</f>
        <v>103</v>
      </c>
      <c r="P3609" s="8">
        <f>IFERROR(ROUND(E3609/L3609,2),"No donations")</f>
        <v>148.08000000000001</v>
      </c>
      <c r="Q3609" s="10" t="s">
        <v>8331</v>
      </c>
      <c r="R3609" t="s">
        <v>8349</v>
      </c>
      <c r="S3609" s="14">
        <f>(((J3609/60)/60)/24)+DATE(1970,1,1)</f>
        <v>42776.082349537035</v>
      </c>
      <c r="T3609" s="14">
        <f>(((I3609/60)/60)/24)+DATE(1970,1,1)</f>
        <v>42806.082349537035</v>
      </c>
      <c r="U3609">
        <f xml:space="preserve"> YEAR(S3609)</f>
        <v>2017</v>
      </c>
    </row>
    <row r="3610" spans="1:21" ht="48" x14ac:dyDescent="0.2">
      <c r="A3610">
        <v>32</v>
      </c>
      <c r="B3610" s="3" t="s">
        <v>34</v>
      </c>
      <c r="C3610" s="3" t="s">
        <v>4143</v>
      </c>
      <c r="D3610" s="6">
        <v>28450</v>
      </c>
      <c r="E3610" s="6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>
        <f>ROUND(E3610/D3610*100,0)</f>
        <v>100</v>
      </c>
      <c r="P3610" s="8">
        <f>IFERROR(ROUND(E3610/L3610,2),"No donations")</f>
        <v>320.45</v>
      </c>
      <c r="Q3610" s="10" t="s">
        <v>8308</v>
      </c>
      <c r="R3610" t="s">
        <v>8309</v>
      </c>
      <c r="S3610" s="14">
        <f>(((J3610/60)/60)/24)+DATE(1970,1,1)</f>
        <v>42461.627511574072</v>
      </c>
      <c r="T3610" s="14">
        <f>(((I3610/60)/60)/24)+DATE(1970,1,1)</f>
        <v>42503.165972222225</v>
      </c>
      <c r="U3610">
        <f xml:space="preserve"> YEAR(S3610)</f>
        <v>2016</v>
      </c>
    </row>
    <row r="3611" spans="1:21" ht="48" x14ac:dyDescent="0.2">
      <c r="A3611">
        <v>658</v>
      </c>
      <c r="B3611" s="3" t="s">
        <v>659</v>
      </c>
      <c r="C3611" s="3" t="s">
        <v>4768</v>
      </c>
      <c r="D3611" s="6">
        <v>28888</v>
      </c>
      <c r="E3611" s="6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>
        <f>ROUND(E3611/D3611*100,0)</f>
        <v>104</v>
      </c>
      <c r="P3611" s="8">
        <f>IFERROR(ROUND(E3611/L3611,2),"No donations")</f>
        <v>109.34</v>
      </c>
      <c r="Q3611" s="10" t="s">
        <v>8317</v>
      </c>
      <c r="R3611" t="s">
        <v>8319</v>
      </c>
      <c r="S3611" s="14">
        <f>(((J3611/60)/60)/24)+DATE(1970,1,1)</f>
        <v>42179.160752314812</v>
      </c>
      <c r="T3611" s="14">
        <f>(((I3611/60)/60)/24)+DATE(1970,1,1)</f>
        <v>42211.75</v>
      </c>
      <c r="U3611">
        <f xml:space="preserve"> YEAR(S3611)</f>
        <v>2015</v>
      </c>
    </row>
    <row r="3612" spans="1:21" ht="48" x14ac:dyDescent="0.2">
      <c r="A3612">
        <v>12</v>
      </c>
      <c r="B3612" s="3" t="s">
        <v>14</v>
      </c>
      <c r="C3612" s="3" t="s">
        <v>4123</v>
      </c>
      <c r="D3612" s="6">
        <v>30000</v>
      </c>
      <c r="E3612" s="6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>
        <f>ROUND(E3612/D3612*100,0)</f>
        <v>165</v>
      </c>
      <c r="P3612" s="8">
        <f>IFERROR(ROUND(E3612/L3612,2),"No donations")</f>
        <v>59.96</v>
      </c>
      <c r="Q3612" s="10" t="s">
        <v>8308</v>
      </c>
      <c r="R3612" t="s">
        <v>8309</v>
      </c>
      <c r="S3612" s="14">
        <f>(((J3612/60)/60)/24)+DATE(1970,1,1)</f>
        <v>41791.713252314818</v>
      </c>
      <c r="T3612" s="14">
        <f>(((I3612/60)/60)/24)+DATE(1970,1,1)</f>
        <v>41836.125</v>
      </c>
      <c r="U3612">
        <f xml:space="preserve"> YEAR(S3612)</f>
        <v>2014</v>
      </c>
    </row>
    <row r="3613" spans="1:21" ht="48" x14ac:dyDescent="0.2">
      <c r="A3613">
        <v>18</v>
      </c>
      <c r="B3613" s="3" t="s">
        <v>20</v>
      </c>
      <c r="C3613" s="3" t="s">
        <v>4129</v>
      </c>
      <c r="D3613" s="6">
        <v>30000</v>
      </c>
      <c r="E3613" s="6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>
        <f>ROUND(E3613/D3613*100,0)</f>
        <v>106</v>
      </c>
      <c r="P3613" s="8">
        <f>IFERROR(ROUND(E3613/L3613,2),"No donations")</f>
        <v>93.26</v>
      </c>
      <c r="Q3613" s="10" t="s">
        <v>8308</v>
      </c>
      <c r="R3613" t="s">
        <v>8309</v>
      </c>
      <c r="S3613" s="14">
        <f>(((J3613/60)/60)/24)+DATE(1970,1,1)</f>
        <v>41869.542314814818</v>
      </c>
      <c r="T3613" s="14">
        <f>(((I3613/60)/60)/24)+DATE(1970,1,1)</f>
        <v>41899.542314814818</v>
      </c>
      <c r="U3613">
        <f xml:space="preserve"> YEAR(S3613)</f>
        <v>2014</v>
      </c>
    </row>
    <row r="3614" spans="1:21" ht="48" x14ac:dyDescent="0.2">
      <c r="A3614">
        <v>250</v>
      </c>
      <c r="B3614" s="3" t="s">
        <v>251</v>
      </c>
      <c r="C3614" s="3" t="s">
        <v>4360</v>
      </c>
      <c r="D3614" s="6">
        <v>30000</v>
      </c>
      <c r="E3614" s="6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>
        <f>ROUND(E3614/D3614*100,0)</f>
        <v>106</v>
      </c>
      <c r="P3614" s="8">
        <f>IFERROR(ROUND(E3614/L3614,2),"No donations")</f>
        <v>72.48</v>
      </c>
      <c r="Q3614" s="10" t="s">
        <v>8308</v>
      </c>
      <c r="R3614" t="s">
        <v>8313</v>
      </c>
      <c r="S3614" s="14">
        <f>(((J3614/60)/60)/24)+DATE(1970,1,1)</f>
        <v>41401.565868055557</v>
      </c>
      <c r="T3614" s="14">
        <f>(((I3614/60)/60)/24)+DATE(1970,1,1)</f>
        <v>41431.565868055557</v>
      </c>
      <c r="U3614">
        <f xml:space="preserve"> YEAR(S3614)</f>
        <v>2013</v>
      </c>
    </row>
    <row r="3615" spans="1:21" ht="48" x14ac:dyDescent="0.2">
      <c r="A3615">
        <v>258</v>
      </c>
      <c r="B3615" s="3" t="s">
        <v>259</v>
      </c>
      <c r="C3615" s="3" t="s">
        <v>4368</v>
      </c>
      <c r="D3615" s="6">
        <v>30000</v>
      </c>
      <c r="E3615" s="6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>
        <f>ROUND(E3615/D3615*100,0)</f>
        <v>191</v>
      </c>
      <c r="P3615" s="8">
        <f>IFERROR(ROUND(E3615/L3615,2),"No donations")</f>
        <v>83.35</v>
      </c>
      <c r="Q3615" s="10" t="s">
        <v>8308</v>
      </c>
      <c r="R3615" t="s">
        <v>8313</v>
      </c>
      <c r="S3615" s="14">
        <f>(((J3615/60)/60)/24)+DATE(1970,1,1)</f>
        <v>40682.051689814813</v>
      </c>
      <c r="T3615" s="14">
        <f>(((I3615/60)/60)/24)+DATE(1970,1,1)</f>
        <v>40712.051689814813</v>
      </c>
      <c r="U3615">
        <f xml:space="preserve"> YEAR(S3615)</f>
        <v>2011</v>
      </c>
    </row>
    <row r="3616" spans="1:21" ht="48" x14ac:dyDescent="0.2">
      <c r="A3616">
        <v>271</v>
      </c>
      <c r="B3616" s="3" t="s">
        <v>272</v>
      </c>
      <c r="C3616" s="3" t="s">
        <v>4381</v>
      </c>
      <c r="D3616" s="6">
        <v>30000</v>
      </c>
      <c r="E3616" s="6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>
        <f>ROUND(E3616/D3616*100,0)</f>
        <v>105</v>
      </c>
      <c r="P3616" s="8">
        <f>IFERROR(ROUND(E3616/L3616,2),"No donations")</f>
        <v>109.42</v>
      </c>
      <c r="Q3616" s="10" t="s">
        <v>8308</v>
      </c>
      <c r="R3616" t="s">
        <v>8313</v>
      </c>
      <c r="S3616" s="14">
        <f>(((J3616/60)/60)/24)+DATE(1970,1,1)</f>
        <v>41612.10024305556</v>
      </c>
      <c r="T3616" s="14">
        <f>(((I3616/60)/60)/24)+DATE(1970,1,1)</f>
        <v>41641.333333333336</v>
      </c>
      <c r="U3616">
        <f xml:space="preserve"> YEAR(S3616)</f>
        <v>2013</v>
      </c>
    </row>
    <row r="3617" spans="1:21" ht="32" x14ac:dyDescent="0.2">
      <c r="A3617">
        <v>317</v>
      </c>
      <c r="B3617" s="3" t="s">
        <v>318</v>
      </c>
      <c r="C3617" s="3" t="s">
        <v>4427</v>
      </c>
      <c r="D3617" s="6">
        <v>30000</v>
      </c>
      <c r="E3617" s="6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>
        <f>ROUND(E3617/D3617*100,0)</f>
        <v>101</v>
      </c>
      <c r="P3617" s="8">
        <f>IFERROR(ROUND(E3617/L3617,2),"No donations")</f>
        <v>95.7</v>
      </c>
      <c r="Q3617" s="10" t="s">
        <v>8308</v>
      </c>
      <c r="R3617" t="s">
        <v>8313</v>
      </c>
      <c r="S3617" s="14">
        <f>(((J3617/60)/60)/24)+DATE(1970,1,1)</f>
        <v>41589.676886574074</v>
      </c>
      <c r="T3617" s="14">
        <f>(((I3617/60)/60)/24)+DATE(1970,1,1)</f>
        <v>41619.676886574074</v>
      </c>
      <c r="U3617">
        <f xml:space="preserve"> YEAR(S3617)</f>
        <v>2013</v>
      </c>
    </row>
    <row r="3618" spans="1:21" ht="48" x14ac:dyDescent="0.2">
      <c r="A3618">
        <v>343</v>
      </c>
      <c r="B3618" s="3" t="s">
        <v>344</v>
      </c>
      <c r="C3618" s="3" t="s">
        <v>4453</v>
      </c>
      <c r="D3618" s="6">
        <v>30000</v>
      </c>
      <c r="E3618" s="6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>
        <f>ROUND(E3618/D3618*100,0)</f>
        <v>102</v>
      </c>
      <c r="P3618" s="8">
        <f>IFERROR(ROUND(E3618/L3618,2),"No donations")</f>
        <v>58.41</v>
      </c>
      <c r="Q3618" s="10" t="s">
        <v>8308</v>
      </c>
      <c r="R3618" t="s">
        <v>8313</v>
      </c>
      <c r="S3618" s="14">
        <f>(((J3618/60)/60)/24)+DATE(1970,1,1)</f>
        <v>41926.73778935185</v>
      </c>
      <c r="T3618" s="14">
        <f>(((I3618/60)/60)/24)+DATE(1970,1,1)</f>
        <v>41957.125</v>
      </c>
      <c r="U3618">
        <f xml:space="preserve"> YEAR(S3618)</f>
        <v>2014</v>
      </c>
    </row>
    <row r="3619" spans="1:21" ht="48" x14ac:dyDescent="0.2">
      <c r="A3619">
        <v>411</v>
      </c>
      <c r="B3619" s="3" t="s">
        <v>412</v>
      </c>
      <c r="C3619" s="3" t="s">
        <v>4521</v>
      </c>
      <c r="D3619" s="6">
        <v>30000</v>
      </c>
      <c r="E3619" s="6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>
        <f>ROUND(E3619/D3619*100,0)</f>
        <v>101</v>
      </c>
      <c r="P3619" s="8">
        <f>IFERROR(ROUND(E3619/L3619,2),"No donations")</f>
        <v>125.79</v>
      </c>
      <c r="Q3619" s="10" t="s">
        <v>8308</v>
      </c>
      <c r="R3619" t="s">
        <v>8313</v>
      </c>
      <c r="S3619" s="14">
        <f>(((J3619/60)/60)/24)+DATE(1970,1,1)</f>
        <v>41598.17597222222</v>
      </c>
      <c r="T3619" s="14">
        <f>(((I3619/60)/60)/24)+DATE(1970,1,1)</f>
        <v>41630.208333333336</v>
      </c>
      <c r="U3619">
        <f xml:space="preserve"> YEAR(S3619)</f>
        <v>2013</v>
      </c>
    </row>
    <row r="3620" spans="1:21" ht="48" x14ac:dyDescent="0.2">
      <c r="A3620">
        <v>1250</v>
      </c>
      <c r="B3620" s="3" t="s">
        <v>1251</v>
      </c>
      <c r="C3620" s="3" t="s">
        <v>5360</v>
      </c>
      <c r="D3620" s="6">
        <v>30000</v>
      </c>
      <c r="E3620" s="6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>
        <f>ROUND(E3620/D3620*100,0)</f>
        <v>200</v>
      </c>
      <c r="P3620" s="8">
        <f>IFERROR(ROUND(E3620/L3620,2),"No donations")</f>
        <v>118.2</v>
      </c>
      <c r="Q3620" s="10" t="s">
        <v>8323</v>
      </c>
      <c r="R3620" t="s">
        <v>8324</v>
      </c>
      <c r="S3620" s="14">
        <f>(((J3620/60)/60)/24)+DATE(1970,1,1)</f>
        <v>41843.64271990741</v>
      </c>
      <c r="T3620" s="14">
        <f>(((I3620/60)/60)/24)+DATE(1970,1,1)</f>
        <v>41888.64271990741</v>
      </c>
      <c r="U3620">
        <f xml:space="preserve"> YEAR(S3620)</f>
        <v>2014</v>
      </c>
    </row>
    <row r="3621" spans="1:21" ht="48" x14ac:dyDescent="0.2">
      <c r="A3621">
        <v>1256</v>
      </c>
      <c r="B3621" s="3" t="s">
        <v>1257</v>
      </c>
      <c r="C3621" s="3" t="s">
        <v>5366</v>
      </c>
      <c r="D3621" s="6">
        <v>30000</v>
      </c>
      <c r="E3621" s="6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>
        <f>ROUND(E3621/D3621*100,0)</f>
        <v>118</v>
      </c>
      <c r="P3621" s="8">
        <f>IFERROR(ROUND(E3621/L3621,2),"No donations")</f>
        <v>98.03</v>
      </c>
      <c r="Q3621" s="10" t="s">
        <v>8323</v>
      </c>
      <c r="R3621" t="s">
        <v>8324</v>
      </c>
      <c r="S3621" s="14">
        <f>(((J3621/60)/60)/24)+DATE(1970,1,1)</f>
        <v>40921.919340277782</v>
      </c>
      <c r="T3621" s="14">
        <f>(((I3621/60)/60)/24)+DATE(1970,1,1)</f>
        <v>40951.919340277782</v>
      </c>
      <c r="U3621">
        <f xml:space="preserve"> YEAR(S3621)</f>
        <v>2012</v>
      </c>
    </row>
    <row r="3622" spans="1:21" ht="48" x14ac:dyDescent="0.2">
      <c r="A3622">
        <v>1465</v>
      </c>
      <c r="B3622" s="3" t="s">
        <v>1466</v>
      </c>
      <c r="C3622" s="3" t="s">
        <v>5575</v>
      </c>
      <c r="D3622" s="6">
        <v>30000</v>
      </c>
      <c r="E3622" s="6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>
        <f>ROUND(E3622/D3622*100,0)</f>
        <v>456</v>
      </c>
      <c r="P3622" s="8">
        <f>IFERROR(ROUND(E3622/L3622,2),"No donations")</f>
        <v>52.62</v>
      </c>
      <c r="Q3622" s="10" t="s">
        <v>8320</v>
      </c>
      <c r="R3622" t="s">
        <v>8340</v>
      </c>
      <c r="S3622" s="14">
        <f>(((J3622/60)/60)/24)+DATE(1970,1,1)</f>
        <v>40959.734398148146</v>
      </c>
      <c r="T3622" s="14">
        <f>(((I3622/60)/60)/24)+DATE(1970,1,1)</f>
        <v>40990.125</v>
      </c>
      <c r="U3622">
        <f xml:space="preserve"> YEAR(S3622)</f>
        <v>2012</v>
      </c>
    </row>
    <row r="3623" spans="1:21" ht="48" x14ac:dyDescent="0.2">
      <c r="A3623">
        <v>1477</v>
      </c>
      <c r="B3623" s="3" t="s">
        <v>1478</v>
      </c>
      <c r="C3623" s="3" t="s">
        <v>5587</v>
      </c>
      <c r="D3623" s="6">
        <v>30000</v>
      </c>
      <c r="E3623" s="6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>
        <f>ROUND(E3623/D3623*100,0)</f>
        <v>111</v>
      </c>
      <c r="P3623" s="8">
        <f>IFERROR(ROUND(E3623/L3623,2),"No donations")</f>
        <v>90.5</v>
      </c>
      <c r="Q3623" s="10" t="s">
        <v>8320</v>
      </c>
      <c r="R3623" t="s">
        <v>8340</v>
      </c>
      <c r="S3623" s="14">
        <f>(((J3623/60)/60)/24)+DATE(1970,1,1)</f>
        <v>40840.615787037037</v>
      </c>
      <c r="T3623" s="14">
        <f>(((I3623/60)/60)/24)+DATE(1970,1,1)</f>
        <v>40900.125</v>
      </c>
      <c r="U3623">
        <f xml:space="preserve"> YEAR(S3623)</f>
        <v>2011</v>
      </c>
    </row>
    <row r="3624" spans="1:21" ht="32" x14ac:dyDescent="0.2">
      <c r="A3624">
        <v>1957</v>
      </c>
      <c r="B3624" s="3" t="s">
        <v>1958</v>
      </c>
      <c r="C3624" s="3" t="s">
        <v>6067</v>
      </c>
      <c r="D3624" s="6">
        <v>30000</v>
      </c>
      <c r="E3624" s="6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>
        <f>ROUND(E3624/D3624*100,0)</f>
        <v>168</v>
      </c>
      <c r="P3624" s="8">
        <f>IFERROR(ROUND(E3624/L3624,2),"No donations")</f>
        <v>76.14</v>
      </c>
      <c r="Q3624" s="10" t="s">
        <v>8317</v>
      </c>
      <c r="R3624" t="s">
        <v>8347</v>
      </c>
      <c r="S3624" s="14">
        <f>(((J3624/60)/60)/24)+DATE(1970,1,1)</f>
        <v>41179.098530092589</v>
      </c>
      <c r="T3624" s="14">
        <f>(((I3624/60)/60)/24)+DATE(1970,1,1)</f>
        <v>41209.098530092589</v>
      </c>
      <c r="U3624">
        <f xml:space="preserve"> YEAR(S3624)</f>
        <v>2012</v>
      </c>
    </row>
    <row r="3625" spans="1:21" ht="48" x14ac:dyDescent="0.2">
      <c r="A3625">
        <v>2005</v>
      </c>
      <c r="B3625" s="3" t="s">
        <v>2006</v>
      </c>
      <c r="C3625" s="3" t="s">
        <v>6115</v>
      </c>
      <c r="D3625" s="6">
        <v>30000</v>
      </c>
      <c r="E3625" s="6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>
        <f>ROUND(E3625/D3625*100,0)</f>
        <v>124</v>
      </c>
      <c r="P3625" s="8">
        <f>IFERROR(ROUND(E3625/L3625,2),"No donations")</f>
        <v>194.26</v>
      </c>
      <c r="Q3625" s="10" t="s">
        <v>8317</v>
      </c>
      <c r="R3625" t="s">
        <v>8347</v>
      </c>
      <c r="S3625" s="14">
        <f>(((J3625/60)/60)/24)+DATE(1970,1,1)</f>
        <v>41535.812708333331</v>
      </c>
      <c r="T3625" s="14">
        <f>(((I3625/60)/60)/24)+DATE(1970,1,1)</f>
        <v>41563.165972222225</v>
      </c>
      <c r="U3625">
        <f xml:space="preserve"> YEAR(S3625)</f>
        <v>2013</v>
      </c>
    </row>
    <row r="3626" spans="1:21" ht="32" x14ac:dyDescent="0.2">
      <c r="A3626">
        <v>2010</v>
      </c>
      <c r="B3626" s="3" t="s">
        <v>2011</v>
      </c>
      <c r="C3626" s="3" t="s">
        <v>6120</v>
      </c>
      <c r="D3626" s="6">
        <v>30000</v>
      </c>
      <c r="E3626" s="6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>
        <f>ROUND(E3626/D3626*100,0)</f>
        <v>320</v>
      </c>
      <c r="P3626" s="8">
        <f>IFERROR(ROUND(E3626/L3626,2),"No donations")</f>
        <v>55.28</v>
      </c>
      <c r="Q3626" s="10" t="s">
        <v>8317</v>
      </c>
      <c r="R3626" t="s">
        <v>8347</v>
      </c>
      <c r="S3626" s="14">
        <f>(((J3626/60)/60)/24)+DATE(1970,1,1)</f>
        <v>42570.996423611112</v>
      </c>
      <c r="T3626" s="14">
        <f>(((I3626/60)/60)/24)+DATE(1970,1,1)</f>
        <v>42600.996423611112</v>
      </c>
      <c r="U3626">
        <f xml:space="preserve"> YEAR(S3626)</f>
        <v>2016</v>
      </c>
    </row>
    <row r="3627" spans="1:21" ht="48" x14ac:dyDescent="0.2">
      <c r="A3627">
        <v>2014</v>
      </c>
      <c r="B3627" s="3" t="s">
        <v>2015</v>
      </c>
      <c r="C3627" s="3" t="s">
        <v>6124</v>
      </c>
      <c r="D3627" s="6">
        <v>30000</v>
      </c>
      <c r="E3627" s="6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>
        <f>ROUND(E3627/D3627*100,0)</f>
        <v>7814</v>
      </c>
      <c r="P3627" s="8">
        <f>IFERROR(ROUND(E3627/L3627,2),"No donations")</f>
        <v>88.6</v>
      </c>
      <c r="Q3627" s="10" t="s">
        <v>8317</v>
      </c>
      <c r="R3627" t="s">
        <v>8347</v>
      </c>
      <c r="S3627" s="14">
        <f>(((J3627/60)/60)/24)+DATE(1970,1,1)</f>
        <v>41324.214571759258</v>
      </c>
      <c r="T3627" s="14">
        <f>(((I3627/60)/60)/24)+DATE(1970,1,1)</f>
        <v>41358.172905092593</v>
      </c>
      <c r="U3627">
        <f xml:space="preserve"> YEAR(S3627)</f>
        <v>2013</v>
      </c>
    </row>
    <row r="3628" spans="1:21" ht="48" x14ac:dyDescent="0.2">
      <c r="A3628">
        <v>2036</v>
      </c>
      <c r="B3628" s="3" t="s">
        <v>2037</v>
      </c>
      <c r="C3628" s="3" t="s">
        <v>6146</v>
      </c>
      <c r="D3628" s="6">
        <v>30000</v>
      </c>
      <c r="E3628" s="6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>
        <f>ROUND(E3628/D3628*100,0)</f>
        <v>132</v>
      </c>
      <c r="P3628" s="8">
        <f>IFERROR(ROUND(E3628/L3628,2),"No donations")</f>
        <v>46.58</v>
      </c>
      <c r="Q3628" s="10" t="s">
        <v>8317</v>
      </c>
      <c r="R3628" t="s">
        <v>8347</v>
      </c>
      <c r="S3628" s="14">
        <f>(((J3628/60)/60)/24)+DATE(1970,1,1)</f>
        <v>41738.864803240744</v>
      </c>
      <c r="T3628" s="14">
        <f>(((I3628/60)/60)/24)+DATE(1970,1,1)</f>
        <v>41768.864803240744</v>
      </c>
      <c r="U3628">
        <f xml:space="preserve"> YEAR(S3628)</f>
        <v>2014</v>
      </c>
    </row>
    <row r="3629" spans="1:21" ht="48" x14ac:dyDescent="0.2">
      <c r="A3629">
        <v>2059</v>
      </c>
      <c r="B3629" s="3" t="s">
        <v>2060</v>
      </c>
      <c r="C3629" s="3" t="s">
        <v>6169</v>
      </c>
      <c r="D3629" s="6">
        <v>30000</v>
      </c>
      <c r="E3629" s="6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>
        <f>ROUND(E3629/D3629*100,0)</f>
        <v>143</v>
      </c>
      <c r="P3629" s="8">
        <f>IFERROR(ROUND(E3629/L3629,2),"No donations")</f>
        <v>114.77</v>
      </c>
      <c r="Q3629" s="10" t="s">
        <v>8317</v>
      </c>
      <c r="R3629" t="s">
        <v>8347</v>
      </c>
      <c r="S3629" s="14">
        <f>(((J3629/60)/60)/24)+DATE(1970,1,1)</f>
        <v>42361.602476851855</v>
      </c>
      <c r="T3629" s="14">
        <f>(((I3629/60)/60)/24)+DATE(1970,1,1)</f>
        <v>42400.915972222225</v>
      </c>
      <c r="U3629">
        <f xml:space="preserve"> YEAR(S3629)</f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8" t="str">
        <f>IFERROR(ROUND(E3630/L3630,2),"No donations")</f>
        <v>No donations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 xml:space="preserve"> 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8">
        <f>IFERROR(ROUND(E3631/L3631,2),"No donations")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 xml:space="preserve"> 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8">
        <f>IFERROR(ROUND(E3632/L3632,2),"No donations")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 xml:space="preserve"> 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8">
        <f>IFERROR(ROUND(E3633/L3633,2),"No donations")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 xml:space="preserve"> 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8">
        <f>IFERROR(ROUND(E3634/L3634,2),"No donations")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 xml:space="preserve"> 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8">
        <f>IFERROR(ROUND(E3635/L3635,2),"No donations")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 xml:space="preserve"> 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8">
        <f>IFERROR(ROUND(E3636/L3636,2),"No donations")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 xml:space="preserve"> 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8">
        <f>IFERROR(ROUND(E3637/L3637,2),"No donations")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 xml:space="preserve"> 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8" t="str">
        <f>IFERROR(ROUND(E3638/L3638,2),"No donations")</f>
        <v>No donations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 xml:space="preserve"> 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8">
        <f>IFERROR(ROUND(E3639/L3639,2),"No donations")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 xml:space="preserve"> 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8">
        <f>IFERROR(ROUND(E3640/L3640,2),"No donations")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 xml:space="preserve"> 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8">
        <f>IFERROR(ROUND(E3641/L3641,2),"No donations")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 xml:space="preserve"> 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8">
        <f>IFERROR(ROUND(E3642/L3642,2),"No donations")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 xml:space="preserve"> 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8" t="str">
        <f>IFERROR(ROUND(E3643/L3643,2),"No donations")</f>
        <v>No donations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 xml:space="preserve"> 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8">
        <f>IFERROR(ROUND(E3644/L3644,2),"No donations")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 xml:space="preserve"> 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8" t="str">
        <f>IFERROR(ROUND(E3645/L3645,2),"No donations")</f>
        <v>No donations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 xml:space="preserve"> 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8">
        <f>IFERROR(ROUND(E3646/L3646,2),"No donations")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 xml:space="preserve"> 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8">
        <f>IFERROR(ROUND(E3647/L3647,2),"No donations")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 xml:space="preserve"> 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8">
        <f>IFERROR(ROUND(E3648/L3648,2),"No donations")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 xml:space="preserve"> 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8">
        <f>IFERROR(ROUND(E3649/L3649,2),"No donations")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 xml:space="preserve"> YEAR(S3649)</f>
        <v>2016</v>
      </c>
    </row>
    <row r="3650" spans="1:21" ht="48" x14ac:dyDescent="0.2">
      <c r="A3650">
        <v>2197</v>
      </c>
      <c r="B3650" s="3" t="s">
        <v>2198</v>
      </c>
      <c r="C3650" s="3" t="s">
        <v>6307</v>
      </c>
      <c r="D3650" s="6">
        <v>30000</v>
      </c>
      <c r="E3650" s="6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>
        <f>ROUND(E3650/D3650*100,0)</f>
        <v>951</v>
      </c>
      <c r="P3650" s="8">
        <f>IFERROR(ROUND(E3650/L3650,2),"No donations")</f>
        <v>65.89</v>
      </c>
      <c r="Q3650" s="10" t="s">
        <v>8331</v>
      </c>
      <c r="R3650" t="s">
        <v>8349</v>
      </c>
      <c r="S3650" s="14">
        <f>(((J3650/60)/60)/24)+DATE(1970,1,1)</f>
        <v>42033.584016203706</v>
      </c>
      <c r="T3650" s="14">
        <f>(((I3650/60)/60)/24)+DATE(1970,1,1)</f>
        <v>42063.584016203706</v>
      </c>
      <c r="U3650">
        <f xml:space="preserve"> YEAR(S3650)</f>
        <v>2015</v>
      </c>
    </row>
    <row r="3651" spans="1:21" ht="48" x14ac:dyDescent="0.2">
      <c r="A3651">
        <v>2298</v>
      </c>
      <c r="B3651" s="3" t="s">
        <v>2299</v>
      </c>
      <c r="C3651" s="3" t="s">
        <v>6408</v>
      </c>
      <c r="D3651" s="6">
        <v>30000</v>
      </c>
      <c r="E3651" s="6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>
        <f>ROUND(E3651/D3651*100,0)</f>
        <v>105</v>
      </c>
      <c r="P3651" s="8">
        <f>IFERROR(ROUND(E3651/L3651,2),"No donations")</f>
        <v>109.45</v>
      </c>
      <c r="Q3651" s="10" t="s">
        <v>8323</v>
      </c>
      <c r="R3651" t="s">
        <v>8324</v>
      </c>
      <c r="S3651" s="14">
        <f>(((J3651/60)/60)/24)+DATE(1970,1,1)</f>
        <v>41694.84065972222</v>
      </c>
      <c r="T3651" s="14">
        <f>(((I3651/60)/60)/24)+DATE(1970,1,1)</f>
        <v>41724.798993055556</v>
      </c>
      <c r="U3651">
        <f xml:space="preserve"> YEAR(S3651)</f>
        <v>2014</v>
      </c>
    </row>
    <row r="3652" spans="1:21" ht="48" x14ac:dyDescent="0.2">
      <c r="A3652">
        <v>2459</v>
      </c>
      <c r="B3652" s="3" t="s">
        <v>2460</v>
      </c>
      <c r="C3652" s="3" t="s">
        <v>6569</v>
      </c>
      <c r="D3652" s="6">
        <v>30000</v>
      </c>
      <c r="E3652" s="6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>
        <f>ROUND(E3652/D3652*100,0)</f>
        <v>102</v>
      </c>
      <c r="P3652" s="8">
        <f>IFERROR(ROUND(E3652/L3652,2),"No donations")</f>
        <v>108.78</v>
      </c>
      <c r="Q3652" s="10" t="s">
        <v>8334</v>
      </c>
      <c r="R3652" t="s">
        <v>8350</v>
      </c>
      <c r="S3652" s="14">
        <f>(((J3652/60)/60)/24)+DATE(1970,1,1)</f>
        <v>42407.637557870374</v>
      </c>
      <c r="T3652" s="14">
        <f>(((I3652/60)/60)/24)+DATE(1970,1,1)</f>
        <v>42452.595891203702</v>
      </c>
      <c r="U3652">
        <f xml:space="preserve"> YEAR(S3652)</f>
        <v>2016</v>
      </c>
    </row>
    <row r="3653" spans="1:21" ht="48" x14ac:dyDescent="0.2">
      <c r="A3653">
        <v>2731</v>
      </c>
      <c r="B3653" s="3" t="s">
        <v>2731</v>
      </c>
      <c r="C3653" s="3" t="s">
        <v>6841</v>
      </c>
      <c r="D3653" s="6">
        <v>30000</v>
      </c>
      <c r="E3653" s="6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>
        <f>ROUND(E3653/D3653*100,0)</f>
        <v>104</v>
      </c>
      <c r="P3653" s="8">
        <f>IFERROR(ROUND(E3653/L3653,2),"No donations")</f>
        <v>845.7</v>
      </c>
      <c r="Q3653" s="10" t="s">
        <v>8317</v>
      </c>
      <c r="R3653" t="s">
        <v>8347</v>
      </c>
      <c r="S3653" s="14">
        <f>(((J3653/60)/60)/24)+DATE(1970,1,1)</f>
        <v>41872.525717592594</v>
      </c>
      <c r="T3653" s="14">
        <f>(((I3653/60)/60)/24)+DATE(1970,1,1)</f>
        <v>41930.166666666664</v>
      </c>
      <c r="U3653">
        <f xml:space="preserve"> YEAR(S3653)</f>
        <v>2014</v>
      </c>
    </row>
    <row r="3654" spans="1:21" ht="48" x14ac:dyDescent="0.2">
      <c r="A3654">
        <v>2737</v>
      </c>
      <c r="B3654" s="3" t="s">
        <v>2737</v>
      </c>
      <c r="C3654" s="3" t="s">
        <v>6847</v>
      </c>
      <c r="D3654" s="6">
        <v>30000</v>
      </c>
      <c r="E3654" s="6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>
        <f>ROUND(E3654/D3654*100,0)</f>
        <v>246</v>
      </c>
      <c r="P3654" s="8">
        <f>IFERROR(ROUND(E3654/L3654,2),"No donations")</f>
        <v>161.88</v>
      </c>
      <c r="Q3654" s="10" t="s">
        <v>8317</v>
      </c>
      <c r="R3654" t="s">
        <v>8347</v>
      </c>
      <c r="S3654" s="14">
        <f>(((J3654/60)/60)/24)+DATE(1970,1,1)</f>
        <v>41611.917673611111</v>
      </c>
      <c r="T3654" s="14">
        <f>(((I3654/60)/60)/24)+DATE(1970,1,1)</f>
        <v>41654.791666666664</v>
      </c>
      <c r="U3654">
        <f xml:space="preserve"> YEAR(S3654)</f>
        <v>2013</v>
      </c>
    </row>
    <row r="3655" spans="1:21" ht="48" x14ac:dyDescent="0.2">
      <c r="A3655">
        <v>3029</v>
      </c>
      <c r="B3655" s="3" t="s">
        <v>3029</v>
      </c>
      <c r="C3655" s="3" t="s">
        <v>7139</v>
      </c>
      <c r="D3655" s="6">
        <v>30000</v>
      </c>
      <c r="E3655" s="6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>
        <f>ROUND(E3655/D3655*100,0)</f>
        <v>110</v>
      </c>
      <c r="P3655" s="8">
        <f>IFERROR(ROUND(E3655/L3655,2),"No donations")</f>
        <v>94.55</v>
      </c>
      <c r="Q3655" s="10" t="s">
        <v>8315</v>
      </c>
      <c r="R3655" t="s">
        <v>8355</v>
      </c>
      <c r="S3655" s="14">
        <f>(((J3655/60)/60)/24)+DATE(1970,1,1)</f>
        <v>41932.708877314813</v>
      </c>
      <c r="T3655" s="14">
        <f>(((I3655/60)/60)/24)+DATE(1970,1,1)</f>
        <v>41961.190972222219</v>
      </c>
      <c r="U3655">
        <f xml:space="preserve"> YEAR(S3655)</f>
        <v>2014</v>
      </c>
    </row>
    <row r="3656" spans="1:21" ht="48" x14ac:dyDescent="0.2">
      <c r="A3656">
        <v>3224</v>
      </c>
      <c r="B3656" s="3" t="s">
        <v>3224</v>
      </c>
      <c r="C3656" s="3" t="s">
        <v>7334</v>
      </c>
      <c r="D3656" s="6">
        <v>30000</v>
      </c>
      <c r="E3656" s="6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>
        <f>ROUND(E3656/D3656*100,0)</f>
        <v>102</v>
      </c>
      <c r="P3656" s="8">
        <f>IFERROR(ROUND(E3656/L3656,2),"No donations")</f>
        <v>141.71</v>
      </c>
      <c r="Q3656" s="10" t="s">
        <v>8315</v>
      </c>
      <c r="R3656" t="s">
        <v>8316</v>
      </c>
      <c r="S3656" s="14">
        <f>(((J3656/60)/60)/24)+DATE(1970,1,1)</f>
        <v>42697.850844907407</v>
      </c>
      <c r="T3656" s="14">
        <f>(((I3656/60)/60)/24)+DATE(1970,1,1)</f>
        <v>42745.208333333328</v>
      </c>
      <c r="U3656">
        <f xml:space="preserve"> YEAR(S3656)</f>
        <v>2016</v>
      </c>
    </row>
    <row r="3657" spans="1:21" ht="48" x14ac:dyDescent="0.2">
      <c r="A3657">
        <v>3425</v>
      </c>
      <c r="B3657" s="3" t="s">
        <v>3424</v>
      </c>
      <c r="C3657" s="3" t="s">
        <v>7535</v>
      </c>
      <c r="D3657" s="6">
        <v>30000</v>
      </c>
      <c r="E3657" s="6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>
        <f>ROUND(E3657/D3657*100,0)</f>
        <v>103</v>
      </c>
      <c r="P3657" s="8">
        <f>IFERROR(ROUND(E3657/L3657,2),"No donations")</f>
        <v>297.02999999999997</v>
      </c>
      <c r="Q3657" s="10" t="s">
        <v>8315</v>
      </c>
      <c r="R3657" t="s">
        <v>8316</v>
      </c>
      <c r="S3657" s="14">
        <f>(((J3657/60)/60)/24)+DATE(1970,1,1)</f>
        <v>41884.617314814815</v>
      </c>
      <c r="T3657" s="14">
        <f>(((I3657/60)/60)/24)+DATE(1970,1,1)</f>
        <v>41916.617314814815</v>
      </c>
      <c r="U3657">
        <f xml:space="preserve"> YEAR(S3657)</f>
        <v>2014</v>
      </c>
    </row>
    <row r="3658" spans="1:21" ht="48" x14ac:dyDescent="0.2">
      <c r="A3658">
        <v>3282</v>
      </c>
      <c r="B3658" s="3" t="s">
        <v>3282</v>
      </c>
      <c r="C3658" s="3" t="s">
        <v>7392</v>
      </c>
      <c r="D3658" s="6">
        <v>31000</v>
      </c>
      <c r="E3658" s="6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>
        <f>ROUND(E3658/D3658*100,0)</f>
        <v>103</v>
      </c>
      <c r="P3658" s="8">
        <f>IFERROR(ROUND(E3658/L3658,2),"No donations")</f>
        <v>134.26</v>
      </c>
      <c r="Q3658" s="10" t="s">
        <v>8315</v>
      </c>
      <c r="R3658" t="s">
        <v>8316</v>
      </c>
      <c r="S3658" s="14">
        <f>(((J3658/60)/60)/24)+DATE(1970,1,1)</f>
        <v>42445.19430555556</v>
      </c>
      <c r="T3658" s="14">
        <f>(((I3658/60)/60)/24)+DATE(1970,1,1)</f>
        <v>42489.19430555556</v>
      </c>
      <c r="U3658">
        <f xml:space="preserve"> YEAR(S3658)</f>
        <v>2016</v>
      </c>
    </row>
    <row r="3659" spans="1:21" ht="48" x14ac:dyDescent="0.2">
      <c r="A3659">
        <v>1471</v>
      </c>
      <c r="B3659" s="3" t="s">
        <v>1472</v>
      </c>
      <c r="C3659" s="3" t="s">
        <v>5581</v>
      </c>
      <c r="D3659" s="6">
        <v>32000</v>
      </c>
      <c r="E3659" s="6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>
        <f>ROUND(E3659/D3659*100,0)</f>
        <v>104</v>
      </c>
      <c r="P3659" s="8">
        <f>IFERROR(ROUND(E3659/L3659,2),"No donations")</f>
        <v>96.88</v>
      </c>
      <c r="Q3659" s="10" t="s">
        <v>8320</v>
      </c>
      <c r="R3659" t="s">
        <v>8340</v>
      </c>
      <c r="S3659" s="14">
        <f>(((J3659/60)/60)/24)+DATE(1970,1,1)</f>
        <v>42073.957569444443</v>
      </c>
      <c r="T3659" s="14">
        <f>(((I3659/60)/60)/24)+DATE(1970,1,1)</f>
        <v>42103.957569444443</v>
      </c>
      <c r="U3659">
        <f xml:space="preserve"> YEAR(S3659)</f>
        <v>2015</v>
      </c>
    </row>
    <row r="3660" spans="1:21" ht="48" x14ac:dyDescent="0.2">
      <c r="A3660">
        <v>1369</v>
      </c>
      <c r="B3660" s="3" t="s">
        <v>1370</v>
      </c>
      <c r="C3660" s="3" t="s">
        <v>5479</v>
      </c>
      <c r="D3660" s="6">
        <v>32360</v>
      </c>
      <c r="E3660" s="6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>
        <f>ROUND(E3660/D3660*100,0)</f>
        <v>105</v>
      </c>
      <c r="P3660" s="8">
        <f>IFERROR(ROUND(E3660/L3660,2),"No donations")</f>
        <v>83.97</v>
      </c>
      <c r="Q3660" s="10" t="s">
        <v>8323</v>
      </c>
      <c r="R3660" t="s">
        <v>8324</v>
      </c>
      <c r="S3660" s="14">
        <f>(((J3660/60)/60)/24)+DATE(1970,1,1)</f>
        <v>41710.594282407408</v>
      </c>
      <c r="T3660" s="14">
        <f>(((I3660/60)/60)/24)+DATE(1970,1,1)</f>
        <v>41740.594282407408</v>
      </c>
      <c r="U3660">
        <f xml:space="preserve"> YEAR(S3660)</f>
        <v>2014</v>
      </c>
    </row>
    <row r="3661" spans="1:21" ht="48" x14ac:dyDescent="0.2">
      <c r="A3661">
        <v>2030</v>
      </c>
      <c r="B3661" s="3" t="s">
        <v>2031</v>
      </c>
      <c r="C3661" s="3" t="s">
        <v>6140</v>
      </c>
      <c r="D3661" s="6">
        <v>32768</v>
      </c>
      <c r="E3661" s="6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>
        <f>ROUND(E3661/D3661*100,0)</f>
        <v>226</v>
      </c>
      <c r="P3661" s="8">
        <f>IFERROR(ROUND(E3661/L3661,2),"No donations")</f>
        <v>118.61</v>
      </c>
      <c r="Q3661" s="10" t="s">
        <v>8317</v>
      </c>
      <c r="R3661" t="s">
        <v>8347</v>
      </c>
      <c r="S3661" s="14">
        <f>(((J3661/60)/60)/24)+DATE(1970,1,1)</f>
        <v>41212.996481481481</v>
      </c>
      <c r="T3661" s="14">
        <f>(((I3661/60)/60)/24)+DATE(1970,1,1)</f>
        <v>41242.996481481481</v>
      </c>
      <c r="U3661">
        <f xml:space="preserve"> YEAR(S3661)</f>
        <v>2012</v>
      </c>
    </row>
    <row r="3662" spans="1:21" ht="48" x14ac:dyDescent="0.2">
      <c r="A3662">
        <v>344</v>
      </c>
      <c r="B3662" s="3" t="s">
        <v>345</v>
      </c>
      <c r="C3662" s="3" t="s">
        <v>4454</v>
      </c>
      <c r="D3662" s="6">
        <v>33500</v>
      </c>
      <c r="E3662" s="6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>
        <f>ROUND(E3662/D3662*100,0)</f>
        <v>102</v>
      </c>
      <c r="P3662" s="8">
        <f>IFERROR(ROUND(E3662/L3662,2),"No donations")</f>
        <v>119.99</v>
      </c>
      <c r="Q3662" s="10" t="s">
        <v>8308</v>
      </c>
      <c r="R3662" t="s">
        <v>8313</v>
      </c>
      <c r="S3662" s="14">
        <f>(((J3662/60)/60)/24)+DATE(1970,1,1)</f>
        <v>42111.970995370371</v>
      </c>
      <c r="T3662" s="14">
        <f>(((I3662/60)/60)/24)+DATE(1970,1,1)</f>
        <v>42156.097222222219</v>
      </c>
      <c r="U3662">
        <f xml:space="preserve"> YEAR(S3662)</f>
        <v>2015</v>
      </c>
    </row>
    <row r="3663" spans="1:21" ht="48" x14ac:dyDescent="0.2">
      <c r="A3663">
        <v>351</v>
      </c>
      <c r="B3663" s="3" t="s">
        <v>352</v>
      </c>
      <c r="C3663" s="3" t="s">
        <v>4461</v>
      </c>
      <c r="D3663" s="6">
        <v>34000</v>
      </c>
      <c r="E3663" s="6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>
        <f>ROUND(E3663/D3663*100,0)</f>
        <v>127</v>
      </c>
      <c r="P3663" s="8">
        <f>IFERROR(ROUND(E3663/L3663,2),"No donations")</f>
        <v>44.91</v>
      </c>
      <c r="Q3663" s="10" t="s">
        <v>8308</v>
      </c>
      <c r="R3663" t="s">
        <v>8313</v>
      </c>
      <c r="S3663" s="14">
        <f>(((J3663/60)/60)/24)+DATE(1970,1,1)</f>
        <v>42427.964745370366</v>
      </c>
      <c r="T3663" s="14">
        <f>(((I3663/60)/60)/24)+DATE(1970,1,1)</f>
        <v>42467.923078703709</v>
      </c>
      <c r="U3663">
        <f xml:space="preserve"> YEAR(S3663)</f>
        <v>2016</v>
      </c>
    </row>
    <row r="3664" spans="1:21" ht="32" x14ac:dyDescent="0.2">
      <c r="A3664">
        <v>24</v>
      </c>
      <c r="B3664" s="3" t="s">
        <v>26</v>
      </c>
      <c r="C3664" s="3" t="s">
        <v>4135</v>
      </c>
      <c r="D3664" s="6">
        <v>35000</v>
      </c>
      <c r="E3664" s="6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>
        <f>ROUND(E3664/D3664*100,0)</f>
        <v>109</v>
      </c>
      <c r="P3664" s="8">
        <f>IFERROR(ROUND(E3664/L3664,2),"No donations")</f>
        <v>66.349999999999994</v>
      </c>
      <c r="Q3664" s="10" t="s">
        <v>8308</v>
      </c>
      <c r="R3664" t="s">
        <v>8309</v>
      </c>
      <c r="S3664" s="14">
        <f>(((J3664/60)/60)/24)+DATE(1970,1,1)</f>
        <v>42229.820173611108</v>
      </c>
      <c r="T3664" s="14">
        <f>(((I3664/60)/60)/24)+DATE(1970,1,1)</f>
        <v>42262.818750000006</v>
      </c>
      <c r="U3664">
        <f xml:space="preserve"> YEAR(S3664)</f>
        <v>2015</v>
      </c>
    </row>
    <row r="3665" spans="1:21" ht="48" x14ac:dyDescent="0.2">
      <c r="A3665">
        <v>257</v>
      </c>
      <c r="B3665" s="3" t="s">
        <v>258</v>
      </c>
      <c r="C3665" s="3" t="s">
        <v>4367</v>
      </c>
      <c r="D3665" s="6">
        <v>35000</v>
      </c>
      <c r="E3665" s="6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>
        <f>ROUND(E3665/D3665*100,0)</f>
        <v>107</v>
      </c>
      <c r="P3665" s="8">
        <f>IFERROR(ROUND(E3665/L3665,2),"No donations")</f>
        <v>66.7</v>
      </c>
      <c r="Q3665" s="10" t="s">
        <v>8308</v>
      </c>
      <c r="R3665" t="s">
        <v>8313</v>
      </c>
      <c r="S3665" s="14">
        <f>(((J3665/60)/60)/24)+DATE(1970,1,1)</f>
        <v>42479.626875000002</v>
      </c>
      <c r="T3665" s="14">
        <f>(((I3665/60)/60)/24)+DATE(1970,1,1)</f>
        <v>42509.626875000002</v>
      </c>
      <c r="U3665">
        <f xml:space="preserve"> YEAR(S3665)</f>
        <v>2016</v>
      </c>
    </row>
    <row r="3666" spans="1:21" ht="48" x14ac:dyDescent="0.2">
      <c r="A3666">
        <v>321</v>
      </c>
      <c r="B3666" s="3" t="s">
        <v>322</v>
      </c>
      <c r="C3666" s="3" t="s">
        <v>4431</v>
      </c>
      <c r="D3666" s="6">
        <v>35000</v>
      </c>
      <c r="E3666" s="6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>
        <f>ROUND(E3666/D3666*100,0)</f>
        <v>103</v>
      </c>
      <c r="P3666" s="8">
        <f>IFERROR(ROUND(E3666/L3666,2),"No donations")</f>
        <v>106.62</v>
      </c>
      <c r="Q3666" s="10" t="s">
        <v>8308</v>
      </c>
      <c r="R3666" t="s">
        <v>8313</v>
      </c>
      <c r="S3666" s="14">
        <f>(((J3666/60)/60)/24)+DATE(1970,1,1)</f>
        <v>42647.446597222224</v>
      </c>
      <c r="T3666" s="14">
        <f>(((I3666/60)/60)/24)+DATE(1970,1,1)</f>
        <v>42682.488263888896</v>
      </c>
      <c r="U3666">
        <f xml:space="preserve"> YEAR(S3666)</f>
        <v>2016</v>
      </c>
    </row>
    <row r="3667" spans="1:21" ht="48" x14ac:dyDescent="0.2">
      <c r="A3667">
        <v>330</v>
      </c>
      <c r="B3667" s="3" t="s">
        <v>331</v>
      </c>
      <c r="C3667" s="3" t="s">
        <v>4440</v>
      </c>
      <c r="D3667" s="6">
        <v>35000</v>
      </c>
      <c r="E3667" s="6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>
        <f>ROUND(E3667/D3667*100,0)</f>
        <v>102</v>
      </c>
      <c r="P3667" s="8">
        <f>IFERROR(ROUND(E3667/L3667,2),"No donations")</f>
        <v>104.82</v>
      </c>
      <c r="Q3667" s="10" t="s">
        <v>8308</v>
      </c>
      <c r="R3667" t="s">
        <v>8313</v>
      </c>
      <c r="S3667" s="14">
        <f>(((J3667/60)/60)/24)+DATE(1970,1,1)</f>
        <v>41379.515775462962</v>
      </c>
      <c r="T3667" s="14">
        <f>(((I3667/60)/60)/24)+DATE(1970,1,1)</f>
        <v>41411.165972222225</v>
      </c>
      <c r="U3667">
        <f xml:space="preserve"> YEAR(S3667)</f>
        <v>2013</v>
      </c>
    </row>
    <row r="3668" spans="1:21" ht="48" x14ac:dyDescent="0.2">
      <c r="A3668">
        <v>340</v>
      </c>
      <c r="B3668" s="3" t="s">
        <v>341</v>
      </c>
      <c r="C3668" s="3" t="s">
        <v>4450</v>
      </c>
      <c r="D3668" s="6">
        <v>35000</v>
      </c>
      <c r="E3668" s="6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>
        <f>ROUND(E3668/D3668*100,0)</f>
        <v>125</v>
      </c>
      <c r="P3668" s="8">
        <f>IFERROR(ROUND(E3668/L3668,2),"No donations")</f>
        <v>146.35</v>
      </c>
      <c r="Q3668" s="10" t="s">
        <v>8308</v>
      </c>
      <c r="R3668" t="s">
        <v>8313</v>
      </c>
      <c r="S3668" s="14">
        <f>(((J3668/60)/60)/24)+DATE(1970,1,1)</f>
        <v>42772.669062500005</v>
      </c>
      <c r="T3668" s="14">
        <f>(((I3668/60)/60)/24)+DATE(1970,1,1)</f>
        <v>42802.875</v>
      </c>
      <c r="U3668">
        <f xml:space="preserve"> YEAR(S3668)</f>
        <v>2017</v>
      </c>
    </row>
    <row r="3669" spans="1:21" ht="32" x14ac:dyDescent="0.2">
      <c r="A3669">
        <v>355</v>
      </c>
      <c r="B3669" s="3" t="s">
        <v>356</v>
      </c>
      <c r="C3669" s="3" t="s">
        <v>4465</v>
      </c>
      <c r="D3669" s="6">
        <v>35000</v>
      </c>
      <c r="E3669" s="6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>
        <f>ROUND(E3669/D3669*100,0)</f>
        <v>116</v>
      </c>
      <c r="P3669" s="8">
        <f>IFERROR(ROUND(E3669/L3669,2),"No donations")</f>
        <v>246.61</v>
      </c>
      <c r="Q3669" s="10" t="s">
        <v>8308</v>
      </c>
      <c r="R3669" t="s">
        <v>8313</v>
      </c>
      <c r="S3669" s="14">
        <f>(((J3669/60)/60)/24)+DATE(1970,1,1)</f>
        <v>41943.293912037036</v>
      </c>
      <c r="T3669" s="14">
        <f>(((I3669/60)/60)/24)+DATE(1970,1,1)</f>
        <v>41974.3355787037</v>
      </c>
      <c r="U3669">
        <f xml:space="preserve"> YEAR(S3669)</f>
        <v>2014</v>
      </c>
    </row>
    <row r="3670" spans="1:21" ht="48" x14ac:dyDescent="0.2">
      <c r="A3670">
        <v>361</v>
      </c>
      <c r="B3670" s="3" t="s">
        <v>362</v>
      </c>
      <c r="C3670" s="3" t="s">
        <v>4471</v>
      </c>
      <c r="D3670" s="6">
        <v>35000</v>
      </c>
      <c r="E3670" s="6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>
        <f>ROUND(E3670/D3670*100,0)</f>
        <v>111</v>
      </c>
      <c r="P3670" s="8">
        <f>IFERROR(ROUND(E3670/L3670,2),"No donations")</f>
        <v>109.82</v>
      </c>
      <c r="Q3670" s="10" t="s">
        <v>8308</v>
      </c>
      <c r="R3670" t="s">
        <v>8313</v>
      </c>
      <c r="S3670" s="14">
        <f>(((J3670/60)/60)/24)+DATE(1970,1,1)</f>
        <v>41936.001226851848</v>
      </c>
      <c r="T3670" s="14">
        <f>(((I3670/60)/60)/24)+DATE(1970,1,1)</f>
        <v>41966.042893518519</v>
      </c>
      <c r="U3670">
        <f xml:space="preserve"> YEAR(S3670)</f>
        <v>2014</v>
      </c>
    </row>
    <row r="3671" spans="1:21" ht="48" x14ac:dyDescent="0.2">
      <c r="A3671">
        <v>404</v>
      </c>
      <c r="B3671" s="3" t="s">
        <v>405</v>
      </c>
      <c r="C3671" s="3" t="s">
        <v>4514</v>
      </c>
      <c r="D3671" s="6">
        <v>35000</v>
      </c>
      <c r="E3671" s="6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>
        <f>ROUND(E3671/D3671*100,0)</f>
        <v>103</v>
      </c>
      <c r="P3671" s="8">
        <f>IFERROR(ROUND(E3671/L3671,2),"No donations")</f>
        <v>133.13999999999999</v>
      </c>
      <c r="Q3671" s="10" t="s">
        <v>8308</v>
      </c>
      <c r="R3671" t="s">
        <v>8313</v>
      </c>
      <c r="S3671" s="14">
        <f>(((J3671/60)/60)/24)+DATE(1970,1,1)</f>
        <v>41646.628032407411</v>
      </c>
      <c r="T3671" s="14">
        <f>(((I3671/60)/60)/24)+DATE(1970,1,1)</f>
        <v>41675.961111111108</v>
      </c>
      <c r="U3671">
        <f xml:space="preserve"> YEAR(S3671)</f>
        <v>2014</v>
      </c>
    </row>
    <row r="3672" spans="1:21" ht="32" x14ac:dyDescent="0.2">
      <c r="A3672">
        <v>648</v>
      </c>
      <c r="B3672" s="3" t="s">
        <v>649</v>
      </c>
      <c r="C3672" s="3" t="s">
        <v>4758</v>
      </c>
      <c r="D3672" s="6">
        <v>35000</v>
      </c>
      <c r="E3672" s="6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>
        <f>ROUND(E3672/D3672*100,0)</f>
        <v>127</v>
      </c>
      <c r="P3672" s="8">
        <f>IFERROR(ROUND(E3672/L3672,2),"No donations")</f>
        <v>1644</v>
      </c>
      <c r="Q3672" s="10" t="s">
        <v>8317</v>
      </c>
      <c r="R3672" t="s">
        <v>8319</v>
      </c>
      <c r="S3672" s="14">
        <f>(((J3672/60)/60)/24)+DATE(1970,1,1)</f>
        <v>41891.693379629629</v>
      </c>
      <c r="T3672" s="14">
        <f>(((I3672/60)/60)/24)+DATE(1970,1,1)</f>
        <v>41926.693379629629</v>
      </c>
      <c r="U3672">
        <f xml:space="preserve"> YEAR(S3672)</f>
        <v>2014</v>
      </c>
    </row>
    <row r="3673" spans="1:21" ht="48" x14ac:dyDescent="0.2">
      <c r="A3673">
        <v>1530</v>
      </c>
      <c r="B3673" s="3" t="s">
        <v>1531</v>
      </c>
      <c r="C3673" s="3" t="s">
        <v>5640</v>
      </c>
      <c r="D3673" s="6">
        <v>35000</v>
      </c>
      <c r="E3673" s="6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>
        <f>ROUND(E3673/D3673*100,0)</f>
        <v>135</v>
      </c>
      <c r="P3673" s="8">
        <f>IFERROR(ROUND(E3673/L3673,2),"No donations")</f>
        <v>53.99</v>
      </c>
      <c r="Q3673" s="10" t="s">
        <v>8336</v>
      </c>
      <c r="R3673" t="s">
        <v>8337</v>
      </c>
      <c r="S3673" s="14">
        <f>(((J3673/60)/60)/24)+DATE(1970,1,1)</f>
        <v>42275.767303240747</v>
      </c>
      <c r="T3673" s="14">
        <f>(((I3673/60)/60)/24)+DATE(1970,1,1)</f>
        <v>42300.767303240747</v>
      </c>
      <c r="U3673">
        <f xml:space="preserve"> YEAR(S3673)</f>
        <v>2015</v>
      </c>
    </row>
    <row r="3674" spans="1:21" ht="48" x14ac:dyDescent="0.2">
      <c r="A3674">
        <v>1952</v>
      </c>
      <c r="B3674" s="3" t="s">
        <v>1953</v>
      </c>
      <c r="C3674" s="3" t="s">
        <v>6062</v>
      </c>
      <c r="D3674" s="6">
        <v>35000</v>
      </c>
      <c r="E3674" s="6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>
        <f>ROUND(E3674/D3674*100,0)</f>
        <v>198</v>
      </c>
      <c r="P3674" s="8">
        <f>IFERROR(ROUND(E3674/L3674,2),"No donations")</f>
        <v>101.86</v>
      </c>
      <c r="Q3674" s="10" t="s">
        <v>8317</v>
      </c>
      <c r="R3674" t="s">
        <v>8347</v>
      </c>
      <c r="S3674" s="14">
        <f>(((J3674/60)/60)/24)+DATE(1970,1,1)</f>
        <v>41526.60665509259</v>
      </c>
      <c r="T3674" s="14">
        <f>(((I3674/60)/60)/24)+DATE(1970,1,1)</f>
        <v>41563.60665509259</v>
      </c>
      <c r="U3674">
        <f xml:space="preserve"> YEAR(S3674)</f>
        <v>2013</v>
      </c>
    </row>
    <row r="3675" spans="1:21" ht="48" x14ac:dyDescent="0.2">
      <c r="A3675">
        <v>2054</v>
      </c>
      <c r="B3675" s="3" t="s">
        <v>2055</v>
      </c>
      <c r="C3675" s="3" t="s">
        <v>6164</v>
      </c>
      <c r="D3675" s="6">
        <v>35000</v>
      </c>
      <c r="E3675" s="6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>
        <f>ROUND(E3675/D3675*100,0)</f>
        <v>114</v>
      </c>
      <c r="P3675" s="8">
        <f>IFERROR(ROUND(E3675/L3675,2),"No donations")</f>
        <v>64.02</v>
      </c>
      <c r="Q3675" s="10" t="s">
        <v>8317</v>
      </c>
      <c r="R3675" t="s">
        <v>8347</v>
      </c>
      <c r="S3675" s="14">
        <f>(((J3675/60)/60)/24)+DATE(1970,1,1)</f>
        <v>41731.520949074074</v>
      </c>
      <c r="T3675" s="14">
        <f>(((I3675/60)/60)/24)+DATE(1970,1,1)</f>
        <v>41761.520949074074</v>
      </c>
      <c r="U3675">
        <f xml:space="preserve"> YEAR(S3675)</f>
        <v>2014</v>
      </c>
    </row>
    <row r="3676" spans="1:21" ht="32" x14ac:dyDescent="0.2">
      <c r="A3676">
        <v>2327</v>
      </c>
      <c r="B3676" s="3" t="s">
        <v>2328</v>
      </c>
      <c r="C3676" s="3" t="s">
        <v>6437</v>
      </c>
      <c r="D3676" s="6">
        <v>35000</v>
      </c>
      <c r="E3676" s="6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>
        <f>ROUND(E3676/D3676*100,0)</f>
        <v>526</v>
      </c>
      <c r="P3676" s="8">
        <f>IFERROR(ROUND(E3676/L3676,2),"No donations")</f>
        <v>54.88</v>
      </c>
      <c r="Q3676" s="10" t="s">
        <v>8334</v>
      </c>
      <c r="R3676" t="s">
        <v>8350</v>
      </c>
      <c r="S3676" s="14">
        <f>(((J3676/60)/60)/24)+DATE(1970,1,1)</f>
        <v>41842.917129629634</v>
      </c>
      <c r="T3676" s="14">
        <f>(((I3676/60)/60)/24)+DATE(1970,1,1)</f>
        <v>41877.917129629634</v>
      </c>
      <c r="U3676">
        <f xml:space="preserve"> YEAR(S3676)</f>
        <v>2014</v>
      </c>
    </row>
    <row r="3677" spans="1:21" ht="48" x14ac:dyDescent="0.2">
      <c r="A3677">
        <v>2330</v>
      </c>
      <c r="B3677" s="3" t="s">
        <v>2331</v>
      </c>
      <c r="C3677" s="3" t="s">
        <v>6440</v>
      </c>
      <c r="D3677" s="6">
        <v>35000</v>
      </c>
      <c r="E3677" s="6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>
        <f>ROUND(E3677/D3677*100,0)</f>
        <v>102</v>
      </c>
      <c r="P3677" s="8">
        <f>IFERROR(ROUND(E3677/L3677,2),"No donations")</f>
        <v>219.93</v>
      </c>
      <c r="Q3677" s="10" t="s">
        <v>8334</v>
      </c>
      <c r="R3677" t="s">
        <v>8350</v>
      </c>
      <c r="S3677" s="14">
        <f>(((J3677/60)/60)/24)+DATE(1970,1,1)</f>
        <v>42332.89980324074</v>
      </c>
      <c r="T3677" s="14">
        <f>(((I3677/60)/60)/24)+DATE(1970,1,1)</f>
        <v>42363</v>
      </c>
      <c r="U3677">
        <f xml:space="preserve"> YEAR(S3677)</f>
        <v>2015</v>
      </c>
    </row>
    <row r="3678" spans="1:21" ht="48" x14ac:dyDescent="0.2">
      <c r="A3678">
        <v>2454</v>
      </c>
      <c r="B3678" s="3" t="s">
        <v>2455</v>
      </c>
      <c r="C3678" s="3" t="s">
        <v>6564</v>
      </c>
      <c r="D3678" s="6">
        <v>35000</v>
      </c>
      <c r="E3678" s="6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>
        <f>ROUND(E3678/D3678*100,0)</f>
        <v>101</v>
      </c>
      <c r="P3678" s="8">
        <f>IFERROR(ROUND(E3678/L3678,2),"No donations")</f>
        <v>271.51</v>
      </c>
      <c r="Q3678" s="10" t="s">
        <v>8334</v>
      </c>
      <c r="R3678" t="s">
        <v>8350</v>
      </c>
      <c r="S3678" s="14">
        <f>(((J3678/60)/60)/24)+DATE(1970,1,1)</f>
        <v>42770.201481481476</v>
      </c>
      <c r="T3678" s="14">
        <f>(((I3678/60)/60)/24)+DATE(1970,1,1)</f>
        <v>42805.201481481476</v>
      </c>
      <c r="U3678">
        <f xml:space="preserve"> YEAR(S3678)</f>
        <v>2017</v>
      </c>
    </row>
    <row r="3679" spans="1:21" ht="48" x14ac:dyDescent="0.2">
      <c r="A3679">
        <v>2609</v>
      </c>
      <c r="B3679" s="3" t="s">
        <v>2609</v>
      </c>
      <c r="C3679" s="3" t="s">
        <v>6719</v>
      </c>
      <c r="D3679" s="6">
        <v>35000</v>
      </c>
      <c r="E3679" s="6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>
        <f>ROUND(E3679/D3679*100,0)</f>
        <v>304</v>
      </c>
      <c r="P3679" s="8">
        <f>IFERROR(ROUND(E3679/L3679,2),"No donations")</f>
        <v>157.29</v>
      </c>
      <c r="Q3679" s="10" t="s">
        <v>8317</v>
      </c>
      <c r="R3679" t="s">
        <v>8353</v>
      </c>
      <c r="S3679" s="14">
        <f>(((J3679/60)/60)/24)+DATE(1970,1,1)</f>
        <v>41075.237858796296</v>
      </c>
      <c r="T3679" s="14">
        <f>(((I3679/60)/60)/24)+DATE(1970,1,1)</f>
        <v>41105.237858796296</v>
      </c>
      <c r="U3679">
        <f xml:space="preserve"> YEAR(S3679)</f>
        <v>2012</v>
      </c>
    </row>
    <row r="3680" spans="1:21" ht="48" x14ac:dyDescent="0.2">
      <c r="A3680">
        <v>2706</v>
      </c>
      <c r="B3680" s="3" t="s">
        <v>2706</v>
      </c>
      <c r="C3680" s="3" t="s">
        <v>6816</v>
      </c>
      <c r="D3680" s="6">
        <v>35000</v>
      </c>
      <c r="E3680" s="6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>
        <f>ROUND(E3680/D3680*100,0)</f>
        <v>112</v>
      </c>
      <c r="P3680" s="8">
        <f>IFERROR(ROUND(E3680/L3680,2),"No donations")</f>
        <v>149.44</v>
      </c>
      <c r="Q3680" s="10" t="s">
        <v>8315</v>
      </c>
      <c r="R3680" t="s">
        <v>8355</v>
      </c>
      <c r="S3680" s="14">
        <f>(((J3680/60)/60)/24)+DATE(1970,1,1)</f>
        <v>41899.294942129629</v>
      </c>
      <c r="T3680" s="14">
        <f>(((I3680/60)/60)/24)+DATE(1970,1,1)</f>
        <v>41928.290972222225</v>
      </c>
      <c r="U3680">
        <f xml:space="preserve"> YEAR(S3680)</f>
        <v>2014</v>
      </c>
    </row>
    <row r="3681" spans="1:21" ht="32" x14ac:dyDescent="0.2">
      <c r="A3681">
        <v>2996</v>
      </c>
      <c r="B3681" s="3" t="s">
        <v>2996</v>
      </c>
      <c r="C3681" s="3" t="s">
        <v>7106</v>
      </c>
      <c r="D3681" s="6">
        <v>35000</v>
      </c>
      <c r="E3681" s="6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>
        <f>ROUND(E3681/D3681*100,0)</f>
        <v>172</v>
      </c>
      <c r="P3681" s="8">
        <f>IFERROR(ROUND(E3681/L3681,2),"No donations")</f>
        <v>153.52000000000001</v>
      </c>
      <c r="Q3681" s="10" t="s">
        <v>8315</v>
      </c>
      <c r="R3681" t="s">
        <v>8355</v>
      </c>
      <c r="S3681" s="14">
        <f>(((J3681/60)/60)/24)+DATE(1970,1,1)</f>
        <v>42090.912500000006</v>
      </c>
      <c r="T3681" s="14">
        <f>(((I3681/60)/60)/24)+DATE(1970,1,1)</f>
        <v>42150.912500000006</v>
      </c>
      <c r="U3681">
        <f xml:space="preserve"> YEAR(S3681)</f>
        <v>2015</v>
      </c>
    </row>
    <row r="3682" spans="1:21" ht="48" x14ac:dyDescent="0.2">
      <c r="A3682">
        <v>3166</v>
      </c>
      <c r="B3682" s="3" t="s">
        <v>3166</v>
      </c>
      <c r="C3682" s="3" t="s">
        <v>7276</v>
      </c>
      <c r="D3682" s="6">
        <v>35000</v>
      </c>
      <c r="E3682" s="6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>
        <f>ROUND(E3682/D3682*100,0)</f>
        <v>160</v>
      </c>
      <c r="P3682" s="8">
        <f>IFERROR(ROUND(E3682/L3682,2),"No donations")</f>
        <v>60.3</v>
      </c>
      <c r="Q3682" s="10" t="s">
        <v>8315</v>
      </c>
      <c r="R3682" t="s">
        <v>8316</v>
      </c>
      <c r="S3682" s="14">
        <f>(((J3682/60)/60)/24)+DATE(1970,1,1)</f>
        <v>41940.69158564815</v>
      </c>
      <c r="T3682" s="14">
        <f>(((I3682/60)/60)/24)+DATE(1970,1,1)</f>
        <v>41969.332638888889</v>
      </c>
      <c r="U3682">
        <f xml:space="preserve"> YEAR(S3682)</f>
        <v>2014</v>
      </c>
    </row>
    <row r="3683" spans="1:21" ht="64" x14ac:dyDescent="0.2">
      <c r="A3683">
        <v>3215</v>
      </c>
      <c r="B3683" s="3" t="s">
        <v>3215</v>
      </c>
      <c r="C3683" s="3" t="s">
        <v>7325</v>
      </c>
      <c r="D3683" s="6">
        <v>35000</v>
      </c>
      <c r="E3683" s="6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>
        <f>ROUND(E3683/D3683*100,0)</f>
        <v>100</v>
      </c>
      <c r="P3683" s="8">
        <f>IFERROR(ROUND(E3683/L3683,2),"No donations")</f>
        <v>262.11</v>
      </c>
      <c r="Q3683" s="10" t="s">
        <v>8315</v>
      </c>
      <c r="R3683" t="s">
        <v>8316</v>
      </c>
      <c r="S3683" s="14">
        <f>(((J3683/60)/60)/24)+DATE(1970,1,1)</f>
        <v>42219.665173611109</v>
      </c>
      <c r="T3683" s="14">
        <f>(((I3683/60)/60)/24)+DATE(1970,1,1)</f>
        <v>42257.165972222225</v>
      </c>
      <c r="U3683">
        <f xml:space="preserve"> YEAR(S3683)</f>
        <v>2015</v>
      </c>
    </row>
    <row r="3684" spans="1:21" ht="32" x14ac:dyDescent="0.2">
      <c r="A3684">
        <v>3237</v>
      </c>
      <c r="B3684" s="3" t="s">
        <v>3237</v>
      </c>
      <c r="C3684" s="3" t="s">
        <v>7347</v>
      </c>
      <c r="D3684" s="6">
        <v>35000</v>
      </c>
      <c r="E3684" s="6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>
        <f>ROUND(E3684/D3684*100,0)</f>
        <v>101</v>
      </c>
      <c r="P3684" s="8">
        <f>IFERROR(ROUND(E3684/L3684,2),"No donations")</f>
        <v>131.13999999999999</v>
      </c>
      <c r="Q3684" s="10" t="s">
        <v>8315</v>
      </c>
      <c r="R3684" t="s">
        <v>8316</v>
      </c>
      <c r="S3684" s="14">
        <f>(((J3684/60)/60)/24)+DATE(1970,1,1)</f>
        <v>42252.474351851852</v>
      </c>
      <c r="T3684" s="14">
        <f>(((I3684/60)/60)/24)+DATE(1970,1,1)</f>
        <v>42276.165972222225</v>
      </c>
      <c r="U3684">
        <f xml:space="preserve"> YEAR(S3684)</f>
        <v>2015</v>
      </c>
    </row>
    <row r="3685" spans="1:21" ht="48" x14ac:dyDescent="0.2">
      <c r="A3685">
        <v>3547</v>
      </c>
      <c r="B3685" s="3" t="s">
        <v>3546</v>
      </c>
      <c r="C3685" s="3" t="s">
        <v>7657</v>
      </c>
      <c r="D3685" s="6">
        <v>35000</v>
      </c>
      <c r="E3685" s="6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>
        <f>ROUND(E3685/D3685*100,0)</f>
        <v>114</v>
      </c>
      <c r="P3685" s="8">
        <f>IFERROR(ROUND(E3685/L3685,2),"No donations")</f>
        <v>119.18</v>
      </c>
      <c r="Q3685" s="10" t="s">
        <v>8315</v>
      </c>
      <c r="R3685" t="s">
        <v>8316</v>
      </c>
      <c r="S3685" s="14">
        <f>(((J3685/60)/60)/24)+DATE(1970,1,1)</f>
        <v>42480.078715277778</v>
      </c>
      <c r="T3685" s="14">
        <f>(((I3685/60)/60)/24)+DATE(1970,1,1)</f>
        <v>42504.165972222225</v>
      </c>
      <c r="U3685">
        <f xml:space="preserve"> YEAR(S3685)</f>
        <v>2016</v>
      </c>
    </row>
    <row r="3686" spans="1:21" ht="48" x14ac:dyDescent="0.2">
      <c r="A3686">
        <v>241</v>
      </c>
      <c r="B3686" s="3" t="s">
        <v>243</v>
      </c>
      <c r="C3686" s="3" t="s">
        <v>4351</v>
      </c>
      <c r="D3686" s="6">
        <v>36400</v>
      </c>
      <c r="E3686" s="6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>
        <f>ROUND(E3686/D3686*100,0)</f>
        <v>113</v>
      </c>
      <c r="P3686" s="8">
        <f>IFERROR(ROUND(E3686/L3686,2),"No donations")</f>
        <v>109.04</v>
      </c>
      <c r="Q3686" s="10" t="s">
        <v>8308</v>
      </c>
      <c r="R3686" t="s">
        <v>8313</v>
      </c>
      <c r="S3686" s="14">
        <f>(((J3686/60)/60)/24)+DATE(1970,1,1)</f>
        <v>41949.697962962964</v>
      </c>
      <c r="T3686" s="14">
        <f>(((I3686/60)/60)/24)+DATE(1970,1,1)</f>
        <v>41994.697962962964</v>
      </c>
      <c r="U3686">
        <f xml:space="preserve"> YEAR(S3686)</f>
        <v>2014</v>
      </c>
    </row>
    <row r="3687" spans="1:21" ht="48" x14ac:dyDescent="0.2">
      <c r="A3687">
        <v>1521</v>
      </c>
      <c r="B3687" s="3" t="s">
        <v>1522</v>
      </c>
      <c r="C3687" s="3" t="s">
        <v>5631</v>
      </c>
      <c r="D3687" s="6">
        <v>37500</v>
      </c>
      <c r="E3687" s="6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>
        <f>ROUND(E3687/D3687*100,0)</f>
        <v>107</v>
      </c>
      <c r="P3687" s="8">
        <f>IFERROR(ROUND(E3687/L3687,2),"No donations")</f>
        <v>170.45</v>
      </c>
      <c r="Q3687" s="10" t="s">
        <v>8336</v>
      </c>
      <c r="R3687" t="s">
        <v>8337</v>
      </c>
      <c r="S3687" s="14">
        <f>(((J3687/60)/60)/24)+DATE(1970,1,1)</f>
        <v>42493.167719907404</v>
      </c>
      <c r="T3687" s="14">
        <f>(((I3687/60)/60)/24)+DATE(1970,1,1)</f>
        <v>42528.167719907404</v>
      </c>
      <c r="U3687">
        <f xml:space="preserve"> YEAR(S3687)</f>
        <v>2016</v>
      </c>
    </row>
    <row r="3688" spans="1:21" ht="48" x14ac:dyDescent="0.2">
      <c r="A3688">
        <v>366</v>
      </c>
      <c r="B3688" s="3" t="s">
        <v>367</v>
      </c>
      <c r="C3688" s="3" t="s">
        <v>4476</v>
      </c>
      <c r="D3688" s="6">
        <v>38000</v>
      </c>
      <c r="E3688" s="6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>
        <f>ROUND(E3688/D3688*100,0)</f>
        <v>101</v>
      </c>
      <c r="P3688" s="8">
        <f>IFERROR(ROUND(E3688/L3688,2),"No donations")</f>
        <v>287.31</v>
      </c>
      <c r="Q3688" s="10" t="s">
        <v>8308</v>
      </c>
      <c r="R3688" t="s">
        <v>8313</v>
      </c>
      <c r="S3688" s="14">
        <f>(((J3688/60)/60)/24)+DATE(1970,1,1)</f>
        <v>41019.793032407404</v>
      </c>
      <c r="T3688" s="14">
        <f>(((I3688/60)/60)/24)+DATE(1970,1,1)</f>
        <v>41049.793032407404</v>
      </c>
      <c r="U3688">
        <f xml:space="preserve"> YEAR(S3688)</f>
        <v>2012</v>
      </c>
    </row>
    <row r="3689" spans="1:21" ht="48" x14ac:dyDescent="0.2">
      <c r="A3689">
        <v>387</v>
      </c>
      <c r="B3689" s="3" t="s">
        <v>388</v>
      </c>
      <c r="C3689" s="3" t="s">
        <v>4497</v>
      </c>
      <c r="D3689" s="6">
        <v>38000</v>
      </c>
      <c r="E3689" s="6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>
        <f>ROUND(E3689/D3689*100,0)</f>
        <v>214</v>
      </c>
      <c r="P3689" s="8">
        <f>IFERROR(ROUND(E3689/L3689,2),"No donations")</f>
        <v>144.69</v>
      </c>
      <c r="Q3689" s="10" t="s">
        <v>8308</v>
      </c>
      <c r="R3689" t="s">
        <v>8313</v>
      </c>
      <c r="S3689" s="14">
        <f>(((J3689/60)/60)/24)+DATE(1970,1,1)</f>
        <v>42200.67659722222</v>
      </c>
      <c r="T3689" s="14">
        <f>(((I3689/60)/60)/24)+DATE(1970,1,1)</f>
        <v>42231.25</v>
      </c>
      <c r="U3689">
        <f xml:space="preserve"> YEAR(S3689)</f>
        <v>2015</v>
      </c>
    </row>
    <row r="3690" spans="1:21" ht="48" x14ac:dyDescent="0.2">
      <c r="A3690">
        <v>284</v>
      </c>
      <c r="B3690" s="3" t="s">
        <v>285</v>
      </c>
      <c r="C3690" s="3" t="s">
        <v>4394</v>
      </c>
      <c r="D3690" s="6">
        <v>40000</v>
      </c>
      <c r="E3690" s="6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>
        <f>ROUND(E3690/D3690*100,0)</f>
        <v>105</v>
      </c>
      <c r="P3690" s="8">
        <f>IFERROR(ROUND(E3690/L3690,2),"No donations")</f>
        <v>55.07</v>
      </c>
      <c r="Q3690" s="10" t="s">
        <v>8308</v>
      </c>
      <c r="R3690" t="s">
        <v>8313</v>
      </c>
      <c r="S3690" s="14">
        <f>(((J3690/60)/60)/24)+DATE(1970,1,1)</f>
        <v>40904.738194444442</v>
      </c>
      <c r="T3690" s="14">
        <f>(((I3690/60)/60)/24)+DATE(1970,1,1)</f>
        <v>40929.738194444442</v>
      </c>
      <c r="U3690">
        <f xml:space="preserve"> YEAR(S3690)</f>
        <v>2011</v>
      </c>
    </row>
    <row r="3691" spans="1:21" ht="48" x14ac:dyDescent="0.2">
      <c r="A3691">
        <v>331</v>
      </c>
      <c r="B3691" s="3" t="s">
        <v>332</v>
      </c>
      <c r="C3691" s="3" t="s">
        <v>4441</v>
      </c>
      <c r="D3691" s="6">
        <v>40000</v>
      </c>
      <c r="E3691" s="6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>
        <f>ROUND(E3691/D3691*100,0)</f>
        <v>107</v>
      </c>
      <c r="P3691" s="8">
        <f>IFERROR(ROUND(E3691/L3691,2),"No donations")</f>
        <v>97.36</v>
      </c>
      <c r="Q3691" s="10" t="s">
        <v>8308</v>
      </c>
      <c r="R3691" t="s">
        <v>8313</v>
      </c>
      <c r="S3691" s="14">
        <f>(((J3691/60)/60)/24)+DATE(1970,1,1)</f>
        <v>42507.581412037034</v>
      </c>
      <c r="T3691" s="14">
        <f>(((I3691/60)/60)/24)+DATE(1970,1,1)</f>
        <v>42538.581412037034</v>
      </c>
      <c r="U3691">
        <f xml:space="preserve"> YEAR(S3691)</f>
        <v>2016</v>
      </c>
    </row>
    <row r="3692" spans="1:21" ht="48" x14ac:dyDescent="0.2">
      <c r="A3692">
        <v>333</v>
      </c>
      <c r="B3692" s="3" t="s">
        <v>334</v>
      </c>
      <c r="C3692" s="3" t="s">
        <v>4443</v>
      </c>
      <c r="D3692" s="6">
        <v>40000</v>
      </c>
      <c r="E3692" s="6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>
        <f>ROUND(E3692/D3692*100,0)</f>
        <v>125</v>
      </c>
      <c r="P3692" s="8">
        <f>IFERROR(ROUND(E3692/L3692,2),"No donations")</f>
        <v>188.31</v>
      </c>
      <c r="Q3692" s="10" t="s">
        <v>8308</v>
      </c>
      <c r="R3692" t="s">
        <v>8313</v>
      </c>
      <c r="S3692" s="14">
        <f>(((J3692/60)/60)/24)+DATE(1970,1,1)</f>
        <v>42437.636469907404</v>
      </c>
      <c r="T3692" s="14">
        <f>(((I3692/60)/60)/24)+DATE(1970,1,1)</f>
        <v>42467.59480324074</v>
      </c>
      <c r="U3692">
        <f xml:space="preserve"> YEAR(S3692)</f>
        <v>2016</v>
      </c>
    </row>
    <row r="3693" spans="1:21" ht="48" x14ac:dyDescent="0.2">
      <c r="A3693">
        <v>347</v>
      </c>
      <c r="B3693" s="3" t="s">
        <v>348</v>
      </c>
      <c r="C3693" s="3" t="s">
        <v>4457</v>
      </c>
      <c r="D3693" s="6">
        <v>40000</v>
      </c>
      <c r="E3693" s="6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>
        <f>ROUND(E3693/D3693*100,0)</f>
        <v>112</v>
      </c>
      <c r="P3693" s="8">
        <f>IFERROR(ROUND(E3693/L3693,2),"No donations")</f>
        <v>117.77</v>
      </c>
      <c r="Q3693" s="10" t="s">
        <v>8308</v>
      </c>
      <c r="R3693" t="s">
        <v>8313</v>
      </c>
      <c r="S3693" s="14">
        <f>(((J3693/60)/60)/24)+DATE(1970,1,1)</f>
        <v>42292.495474537034</v>
      </c>
      <c r="T3693" s="14">
        <f>(((I3693/60)/60)/24)+DATE(1970,1,1)</f>
        <v>42322.537141203706</v>
      </c>
      <c r="U3693">
        <f xml:space="preserve"> YEAR(S3693)</f>
        <v>2015</v>
      </c>
    </row>
    <row r="3694" spans="1:21" ht="48" x14ac:dyDescent="0.2">
      <c r="A3694">
        <v>641</v>
      </c>
      <c r="B3694" s="3" t="s">
        <v>642</v>
      </c>
      <c r="C3694" s="3" t="s">
        <v>4751</v>
      </c>
      <c r="D3694" s="6">
        <v>40000</v>
      </c>
      <c r="E3694" s="6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>
        <f>ROUND(E3694/D3694*100,0)</f>
        <v>119</v>
      </c>
      <c r="P3694" s="8">
        <f>IFERROR(ROUND(E3694/L3694,2),"No donations")</f>
        <v>151.32</v>
      </c>
      <c r="Q3694" s="10" t="s">
        <v>8317</v>
      </c>
      <c r="R3694" t="s">
        <v>8319</v>
      </c>
      <c r="S3694" s="14">
        <f>(((J3694/60)/60)/24)+DATE(1970,1,1)</f>
        <v>42199.57</v>
      </c>
      <c r="T3694" s="14">
        <f>(((I3694/60)/60)/24)+DATE(1970,1,1)</f>
        <v>42229.57</v>
      </c>
      <c r="U3694">
        <f xml:space="preserve"> YEAR(S3694)</f>
        <v>2015</v>
      </c>
    </row>
    <row r="3695" spans="1:21" ht="32" x14ac:dyDescent="0.2">
      <c r="A3695">
        <v>1467</v>
      </c>
      <c r="B3695" s="3" t="s">
        <v>1468</v>
      </c>
      <c r="C3695" s="3" t="s">
        <v>5577</v>
      </c>
      <c r="D3695" s="6">
        <v>40000</v>
      </c>
      <c r="E3695" s="6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>
        <f>ROUND(E3695/D3695*100,0)</f>
        <v>115</v>
      </c>
      <c r="P3695" s="8">
        <f>IFERROR(ROUND(E3695/L3695,2),"No donations")</f>
        <v>76.72</v>
      </c>
      <c r="Q3695" s="10" t="s">
        <v>8320</v>
      </c>
      <c r="R3695" t="s">
        <v>8340</v>
      </c>
      <c r="S3695" s="14">
        <f>(((J3695/60)/60)/24)+DATE(1970,1,1)</f>
        <v>40933.80190972222</v>
      </c>
      <c r="T3695" s="14">
        <f>(((I3695/60)/60)/24)+DATE(1970,1,1)</f>
        <v>40993.760243055556</v>
      </c>
      <c r="U3695">
        <f xml:space="preserve"> YEAR(S3695)</f>
        <v>2012</v>
      </c>
    </row>
    <row r="3696" spans="1:21" ht="48" x14ac:dyDescent="0.2">
      <c r="A3696">
        <v>1944</v>
      </c>
      <c r="B3696" s="3" t="s">
        <v>1945</v>
      </c>
      <c r="C3696" s="3" t="s">
        <v>6054</v>
      </c>
      <c r="D3696" s="6">
        <v>40000</v>
      </c>
      <c r="E3696" s="6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>
        <f>ROUND(E3696/D3696*100,0)</f>
        <v>788</v>
      </c>
      <c r="P3696" s="8">
        <f>IFERROR(ROUND(E3696/L3696,2),"No donations")</f>
        <v>176.2</v>
      </c>
      <c r="Q3696" s="10" t="s">
        <v>8317</v>
      </c>
      <c r="R3696" t="s">
        <v>8347</v>
      </c>
      <c r="S3696" s="14">
        <f>(((J3696/60)/60)/24)+DATE(1970,1,1)</f>
        <v>41730.584374999999</v>
      </c>
      <c r="T3696" s="14">
        <f>(((I3696/60)/60)/24)+DATE(1970,1,1)</f>
        <v>41760.584374999999</v>
      </c>
      <c r="U3696">
        <f xml:space="preserve"> YEAR(S3696)</f>
        <v>2014</v>
      </c>
    </row>
    <row r="3697" spans="1:21" ht="48" x14ac:dyDescent="0.2">
      <c r="A3697">
        <v>2019</v>
      </c>
      <c r="B3697" s="3" t="s">
        <v>2020</v>
      </c>
      <c r="C3697" s="3" t="s">
        <v>6129</v>
      </c>
      <c r="D3697" s="6">
        <v>40000</v>
      </c>
      <c r="E3697" s="6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>
        <f>ROUND(E3697/D3697*100,0)</f>
        <v>485</v>
      </c>
      <c r="P3697" s="8">
        <f>IFERROR(ROUND(E3697/L3697,2),"No donations")</f>
        <v>108.97</v>
      </c>
      <c r="Q3697" s="10" t="s">
        <v>8317</v>
      </c>
      <c r="R3697" t="s">
        <v>8347</v>
      </c>
      <c r="S3697" s="14">
        <f>(((J3697/60)/60)/24)+DATE(1970,1,1)</f>
        <v>42605.70857638889</v>
      </c>
      <c r="T3697" s="14">
        <f>(((I3697/60)/60)/24)+DATE(1970,1,1)</f>
        <v>42635.70857638889</v>
      </c>
      <c r="U3697">
        <f xml:space="preserve"> YEAR(S3697)</f>
        <v>2016</v>
      </c>
    </row>
    <row r="3698" spans="1:21" ht="48" x14ac:dyDescent="0.2">
      <c r="A3698">
        <v>2065</v>
      </c>
      <c r="B3698" s="3" t="s">
        <v>2066</v>
      </c>
      <c r="C3698" s="3" t="s">
        <v>6175</v>
      </c>
      <c r="D3698" s="6">
        <v>40000</v>
      </c>
      <c r="E3698" s="6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>
        <f>ROUND(E3698/D3698*100,0)</f>
        <v>199</v>
      </c>
      <c r="P3698" s="8">
        <f>IFERROR(ROUND(E3698/L3698,2),"No donations")</f>
        <v>51.21</v>
      </c>
      <c r="Q3698" s="10" t="s">
        <v>8317</v>
      </c>
      <c r="R3698" t="s">
        <v>8347</v>
      </c>
      <c r="S3698" s="14">
        <f>(((J3698/60)/60)/24)+DATE(1970,1,1)</f>
        <v>41603.333668981482</v>
      </c>
      <c r="T3698" s="14">
        <f>(((I3698/60)/60)/24)+DATE(1970,1,1)</f>
        <v>41633.333668981482</v>
      </c>
      <c r="U3698">
        <f xml:space="preserve"> YEAR(S3698)</f>
        <v>2013</v>
      </c>
    </row>
    <row r="3699" spans="1:21" ht="48" x14ac:dyDescent="0.2">
      <c r="A3699">
        <v>2198</v>
      </c>
      <c r="B3699" s="3" t="s">
        <v>2199</v>
      </c>
      <c r="C3699" s="3" t="s">
        <v>6308</v>
      </c>
      <c r="D3699" s="6">
        <v>40000</v>
      </c>
      <c r="E3699" s="6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>
        <f>ROUND(E3699/D3699*100,0)</f>
        <v>133</v>
      </c>
      <c r="P3699" s="8">
        <f>IFERROR(ROUND(E3699/L3699,2),"No donations")</f>
        <v>81.650000000000006</v>
      </c>
      <c r="Q3699" s="10" t="s">
        <v>8331</v>
      </c>
      <c r="R3699" t="s">
        <v>8349</v>
      </c>
      <c r="S3699" s="14">
        <f>(((J3699/60)/60)/24)+DATE(1970,1,1)</f>
        <v>42292.513888888891</v>
      </c>
      <c r="T3699" s="14">
        <f>(((I3699/60)/60)/24)+DATE(1970,1,1)</f>
        <v>42322.555555555555</v>
      </c>
      <c r="U3699">
        <f xml:space="preserve"> YEAR(S3699)</f>
        <v>2015</v>
      </c>
    </row>
    <row r="3700" spans="1:21" ht="48" x14ac:dyDescent="0.2">
      <c r="A3700">
        <v>2340</v>
      </c>
      <c r="B3700" s="3" t="s">
        <v>2341</v>
      </c>
      <c r="C3700" s="3" t="s">
        <v>6450</v>
      </c>
      <c r="D3700" s="6">
        <v>40000</v>
      </c>
      <c r="E3700" s="6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>
        <f>ROUND(E3700/D3700*100,0)</f>
        <v>106</v>
      </c>
      <c r="P3700" s="8">
        <f>IFERROR(ROUND(E3700/L3700,2),"No donations")</f>
        <v>104.99</v>
      </c>
      <c r="Q3700" s="10" t="s">
        <v>8334</v>
      </c>
      <c r="R3700" t="s">
        <v>8350</v>
      </c>
      <c r="S3700" s="14">
        <f>(((J3700/60)/60)/24)+DATE(1970,1,1)</f>
        <v>42643.642800925925</v>
      </c>
      <c r="T3700" s="14">
        <f>(((I3700/60)/60)/24)+DATE(1970,1,1)</f>
        <v>42673.642800925925</v>
      </c>
      <c r="U3700">
        <f xml:space="preserve"> YEAR(S3700)</f>
        <v>2016</v>
      </c>
    </row>
    <row r="3701" spans="1:21" ht="32" x14ac:dyDescent="0.2">
      <c r="A3701">
        <v>2725</v>
      </c>
      <c r="B3701" s="3" t="s">
        <v>2725</v>
      </c>
      <c r="C3701" s="3" t="s">
        <v>6835</v>
      </c>
      <c r="D3701" s="6">
        <v>40000</v>
      </c>
      <c r="E3701" s="6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>
        <f>ROUND(E3701/D3701*100,0)</f>
        <v>145</v>
      </c>
      <c r="P3701" s="8">
        <f>IFERROR(ROUND(E3701/L3701,2),"No donations")</f>
        <v>511.65</v>
      </c>
      <c r="Q3701" s="10" t="s">
        <v>8317</v>
      </c>
      <c r="R3701" t="s">
        <v>8347</v>
      </c>
      <c r="S3701" s="14">
        <f>(((J3701/60)/60)/24)+DATE(1970,1,1)</f>
        <v>42745.744618055556</v>
      </c>
      <c r="T3701" s="14">
        <f>(((I3701/60)/60)/24)+DATE(1970,1,1)</f>
        <v>42795.744618055556</v>
      </c>
      <c r="U3701">
        <f xml:space="preserve"> YEAR(S3701)</f>
        <v>2017</v>
      </c>
    </row>
    <row r="3702" spans="1:21" ht="48" x14ac:dyDescent="0.2">
      <c r="A3702">
        <v>3004</v>
      </c>
      <c r="B3702" s="3" t="s">
        <v>3004</v>
      </c>
      <c r="C3702" s="3" t="s">
        <v>7114</v>
      </c>
      <c r="D3702" s="6">
        <v>40000</v>
      </c>
      <c r="E3702" s="6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>
        <f>ROUND(E3702/D3702*100,0)</f>
        <v>113</v>
      </c>
      <c r="P3702" s="8">
        <f>IFERROR(ROUND(E3702/L3702,2),"No donations")</f>
        <v>162.91</v>
      </c>
      <c r="Q3702" s="10" t="s">
        <v>8315</v>
      </c>
      <c r="R3702" t="s">
        <v>8355</v>
      </c>
      <c r="S3702" s="14">
        <f>(((J3702/60)/60)/24)+DATE(1970,1,1)</f>
        <v>41928.881064814814</v>
      </c>
      <c r="T3702" s="14">
        <f>(((I3702/60)/60)/24)+DATE(1970,1,1)</f>
        <v>41958.922731481478</v>
      </c>
      <c r="U3702">
        <f xml:space="preserve"> YEAR(S3702)</f>
        <v>2014</v>
      </c>
    </row>
    <row r="3703" spans="1:21" ht="32" x14ac:dyDescent="0.2">
      <c r="A3703">
        <v>3027</v>
      </c>
      <c r="B3703" s="3" t="s">
        <v>3027</v>
      </c>
      <c r="C3703" s="3" t="s">
        <v>7137</v>
      </c>
      <c r="D3703" s="6">
        <v>40000</v>
      </c>
      <c r="E3703" s="6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>
        <f>ROUND(E3703/D3703*100,0)</f>
        <v>131</v>
      </c>
      <c r="P3703" s="8">
        <f>IFERROR(ROUND(E3703/L3703,2),"No donations")</f>
        <v>164.3</v>
      </c>
      <c r="Q3703" s="10" t="s">
        <v>8315</v>
      </c>
      <c r="R3703" t="s">
        <v>8355</v>
      </c>
      <c r="S3703" s="14">
        <f>(((J3703/60)/60)/24)+DATE(1970,1,1)</f>
        <v>42053.704293981486</v>
      </c>
      <c r="T3703" s="14">
        <f>(((I3703/60)/60)/24)+DATE(1970,1,1)</f>
        <v>42083.662627314814</v>
      </c>
      <c r="U3703">
        <f xml:space="preserve"> YEAR(S3703)</f>
        <v>2015</v>
      </c>
    </row>
    <row r="3704" spans="1:21" ht="32" x14ac:dyDescent="0.2">
      <c r="A3704">
        <v>3648</v>
      </c>
      <c r="B3704" s="3" t="s">
        <v>3646</v>
      </c>
      <c r="C3704" s="3" t="s">
        <v>7758</v>
      </c>
      <c r="D3704" s="6">
        <v>40000</v>
      </c>
      <c r="E3704" s="6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>
        <f>ROUND(E3704/D3704*100,0)</f>
        <v>100</v>
      </c>
      <c r="P3704" s="8">
        <f>IFERROR(ROUND(E3704/L3704,2),"No donations")</f>
        <v>550.04</v>
      </c>
      <c r="Q3704" s="10" t="s">
        <v>8315</v>
      </c>
      <c r="R3704" t="s">
        <v>8316</v>
      </c>
      <c r="S3704" s="14">
        <f>(((J3704/60)/60)/24)+DATE(1970,1,1)</f>
        <v>41887.292187500003</v>
      </c>
      <c r="T3704" s="14">
        <f>(((I3704/60)/60)/24)+DATE(1970,1,1)</f>
        <v>41917.292187500003</v>
      </c>
      <c r="U3704">
        <f xml:space="preserve"> YEAR(S3704)</f>
        <v>2014</v>
      </c>
    </row>
    <row r="3705" spans="1:21" ht="32" x14ac:dyDescent="0.2">
      <c r="A3705">
        <v>3691</v>
      </c>
      <c r="B3705" s="3" t="s">
        <v>3688</v>
      </c>
      <c r="C3705" s="3" t="s">
        <v>7801</v>
      </c>
      <c r="D3705" s="6">
        <v>40000</v>
      </c>
      <c r="E3705" s="6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>
        <f>ROUND(E3705/D3705*100,0)</f>
        <v>128</v>
      </c>
      <c r="P3705" s="8">
        <f>IFERROR(ROUND(E3705/L3705,2),"No donations")</f>
        <v>186.8</v>
      </c>
      <c r="Q3705" s="10" t="s">
        <v>8315</v>
      </c>
      <c r="R3705" t="s">
        <v>8316</v>
      </c>
      <c r="S3705" s="14">
        <f>(((J3705/60)/60)/24)+DATE(1970,1,1)</f>
        <v>42020.700567129628</v>
      </c>
      <c r="T3705" s="14">
        <f>(((I3705/60)/60)/24)+DATE(1970,1,1)</f>
        <v>42065.207638888889</v>
      </c>
      <c r="U3705">
        <f xml:space="preserve"> YEAR(S3705)</f>
        <v>2015</v>
      </c>
    </row>
    <row r="3706" spans="1:21" ht="48" x14ac:dyDescent="0.2">
      <c r="A3706">
        <v>1364</v>
      </c>
      <c r="B3706" s="3" t="s">
        <v>1365</v>
      </c>
      <c r="C3706" s="3" t="s">
        <v>5474</v>
      </c>
      <c r="D3706" s="6">
        <v>42000</v>
      </c>
      <c r="E3706" s="6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>
        <f>ROUND(E3706/D3706*100,0)</f>
        <v>119</v>
      </c>
      <c r="P3706" s="8">
        <f>IFERROR(ROUND(E3706/L3706,2),"No donations")</f>
        <v>346.04</v>
      </c>
      <c r="Q3706" s="10" t="s">
        <v>8323</v>
      </c>
      <c r="R3706" t="s">
        <v>8324</v>
      </c>
      <c r="S3706" s="14">
        <f>(((J3706/60)/60)/24)+DATE(1970,1,1)</f>
        <v>41951.695671296293</v>
      </c>
      <c r="T3706" s="14">
        <f>(((I3706/60)/60)/24)+DATE(1970,1,1)</f>
        <v>42011.6956712963</v>
      </c>
      <c r="U3706">
        <f xml:space="preserve"> YEAR(S3706)</f>
        <v>2014</v>
      </c>
    </row>
    <row r="3707" spans="1:21" ht="48" x14ac:dyDescent="0.2">
      <c r="A3707">
        <v>1955</v>
      </c>
      <c r="B3707" s="3" t="s">
        <v>1956</v>
      </c>
      <c r="C3707" s="3" t="s">
        <v>6065</v>
      </c>
      <c r="D3707" s="6">
        <v>42000</v>
      </c>
      <c r="E3707" s="6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>
        <f>ROUND(E3707/D3707*100,0)</f>
        <v>399</v>
      </c>
      <c r="P3707" s="8">
        <f>IFERROR(ROUND(E3707/L3707,2),"No donations")</f>
        <v>577.28</v>
      </c>
      <c r="Q3707" s="10" t="s">
        <v>8317</v>
      </c>
      <c r="R3707" t="s">
        <v>8347</v>
      </c>
      <c r="S3707" s="14">
        <f>(((J3707/60)/60)/24)+DATE(1970,1,1)</f>
        <v>41020.271770833337</v>
      </c>
      <c r="T3707" s="14">
        <f>(((I3707/60)/60)/24)+DATE(1970,1,1)</f>
        <v>41052.791666666664</v>
      </c>
      <c r="U3707">
        <f xml:space="preserve"> YEAR(S3707)</f>
        <v>2012</v>
      </c>
    </row>
    <row r="3708" spans="1:21" ht="48" x14ac:dyDescent="0.2">
      <c r="A3708">
        <v>1522</v>
      </c>
      <c r="B3708" s="3" t="s">
        <v>1523</v>
      </c>
      <c r="C3708" s="3" t="s">
        <v>5632</v>
      </c>
      <c r="D3708" s="6">
        <v>43500</v>
      </c>
      <c r="E3708" s="6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>
        <f>ROUND(E3708/D3708*100,0)</f>
        <v>139</v>
      </c>
      <c r="P3708" s="8">
        <f>IFERROR(ROUND(E3708/L3708,2),"No donations")</f>
        <v>133.74</v>
      </c>
      <c r="Q3708" s="10" t="s">
        <v>8336</v>
      </c>
      <c r="R3708" t="s">
        <v>8337</v>
      </c>
      <c r="S3708" s="14">
        <f>(((J3708/60)/60)/24)+DATE(1970,1,1)</f>
        <v>41899.830312500002</v>
      </c>
      <c r="T3708" s="14">
        <f>(((I3708/60)/60)/24)+DATE(1970,1,1)</f>
        <v>41929.830312500002</v>
      </c>
      <c r="U3708">
        <f xml:space="preserve"> YEAR(S3708)</f>
        <v>2014</v>
      </c>
    </row>
    <row r="3709" spans="1:21" ht="64" x14ac:dyDescent="0.2">
      <c r="A3709">
        <v>4</v>
      </c>
      <c r="B3709" s="3" t="s">
        <v>6</v>
      </c>
      <c r="C3709" s="3" t="s">
        <v>4115</v>
      </c>
      <c r="D3709" s="6">
        <v>44000</v>
      </c>
      <c r="E3709" s="6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>
        <f>ROUND(E3709/D3709*100,0)</f>
        <v>123</v>
      </c>
      <c r="P3709" s="8">
        <f>IFERROR(ROUND(E3709/L3709,2),"No donations")</f>
        <v>190.55</v>
      </c>
      <c r="Q3709" s="10" t="s">
        <v>8308</v>
      </c>
      <c r="R3709" t="s">
        <v>8309</v>
      </c>
      <c r="S3709" s="14">
        <f>(((J3709/60)/60)/24)+DATE(1970,1,1)</f>
        <v>42327.834247685183</v>
      </c>
      <c r="T3709" s="14">
        <f>(((I3709/60)/60)/24)+DATE(1970,1,1)</f>
        <v>42357.834247685183</v>
      </c>
      <c r="U3709">
        <f xml:space="preserve"> YEAR(S3709)</f>
        <v>2015</v>
      </c>
    </row>
    <row r="3710" spans="1:21" ht="32" x14ac:dyDescent="0.2">
      <c r="A3710">
        <v>1469</v>
      </c>
      <c r="B3710" s="3" t="s">
        <v>1470</v>
      </c>
      <c r="C3710" s="3" t="s">
        <v>5579</v>
      </c>
      <c r="D3710" s="6">
        <v>44250</v>
      </c>
      <c r="E3710" s="6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>
        <f>ROUND(E3710/D3710*100,0)</f>
        <v>108</v>
      </c>
      <c r="P3710" s="8">
        <f>IFERROR(ROUND(E3710/L3710,2),"No donations")</f>
        <v>149.46</v>
      </c>
      <c r="Q3710" s="10" t="s">
        <v>8320</v>
      </c>
      <c r="R3710" t="s">
        <v>8340</v>
      </c>
      <c r="S3710" s="14">
        <f>(((J3710/60)/60)/24)+DATE(1970,1,1)</f>
        <v>41290.598483796297</v>
      </c>
      <c r="T3710" s="14">
        <f>(((I3710/60)/60)/24)+DATE(1970,1,1)</f>
        <v>41320.598483796297</v>
      </c>
      <c r="U3710">
        <f xml:space="preserve"> YEAR(S3710)</f>
        <v>2013</v>
      </c>
    </row>
    <row r="3711" spans="1:21" ht="48" x14ac:dyDescent="0.2">
      <c r="A3711">
        <v>282</v>
      </c>
      <c r="B3711" s="3" t="s">
        <v>283</v>
      </c>
      <c r="C3711" s="3" t="s">
        <v>4392</v>
      </c>
      <c r="D3711" s="6">
        <v>45000</v>
      </c>
      <c r="E3711" s="6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>
        <f>ROUND(E3711/D3711*100,0)</f>
        <v>101</v>
      </c>
      <c r="P3711" s="8">
        <f>IFERROR(ROUND(E3711/L3711,2),"No donations")</f>
        <v>254.39</v>
      </c>
      <c r="Q3711" s="10" t="s">
        <v>8308</v>
      </c>
      <c r="R3711" t="s">
        <v>8313</v>
      </c>
      <c r="S3711" s="14">
        <f>(((J3711/60)/60)/24)+DATE(1970,1,1)</f>
        <v>40194.920046296298</v>
      </c>
      <c r="T3711" s="14">
        <f>(((I3711/60)/60)/24)+DATE(1970,1,1)</f>
        <v>40231.916666666664</v>
      </c>
      <c r="U3711">
        <f xml:space="preserve"> YEAR(S3711)</f>
        <v>2010</v>
      </c>
    </row>
    <row r="3712" spans="1:21" ht="32" x14ac:dyDescent="0.2">
      <c r="A3712">
        <v>1533</v>
      </c>
      <c r="B3712" s="3" t="s">
        <v>1534</v>
      </c>
      <c r="C3712" s="3" t="s">
        <v>5643</v>
      </c>
      <c r="D3712" s="6">
        <v>45000</v>
      </c>
      <c r="E3712" s="6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>
        <f>ROUND(E3712/D3712*100,0)</f>
        <v>145</v>
      </c>
      <c r="P3712" s="8">
        <f>IFERROR(ROUND(E3712/L3712,2),"No donations")</f>
        <v>88.26</v>
      </c>
      <c r="Q3712" s="10" t="s">
        <v>8336</v>
      </c>
      <c r="R3712" t="s">
        <v>8337</v>
      </c>
      <c r="S3712" s="14">
        <f>(((J3712/60)/60)/24)+DATE(1970,1,1)</f>
        <v>42443.00204861111</v>
      </c>
      <c r="T3712" s="14">
        <f>(((I3712/60)/60)/24)+DATE(1970,1,1)</f>
        <v>42492.165972222225</v>
      </c>
      <c r="U3712">
        <f xml:space="preserve"> YEAR(S3712)</f>
        <v>2016</v>
      </c>
    </row>
    <row r="3713" spans="1:21" ht="48" x14ac:dyDescent="0.2">
      <c r="A3713">
        <v>2925</v>
      </c>
      <c r="B3713" s="3" t="s">
        <v>2925</v>
      </c>
      <c r="C3713" s="3" t="s">
        <v>7035</v>
      </c>
      <c r="D3713" s="6">
        <v>45000</v>
      </c>
      <c r="E3713" s="6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>
        <f>ROUND(E3713/D3713*100,0)</f>
        <v>102</v>
      </c>
      <c r="P3713" s="8">
        <f>IFERROR(ROUND(E3713/L3713,2),"No donations")</f>
        <v>231.66</v>
      </c>
      <c r="Q3713" s="10" t="s">
        <v>8315</v>
      </c>
      <c r="R3713" t="s">
        <v>8357</v>
      </c>
      <c r="S3713" s="14">
        <f>(((J3713/60)/60)/24)+DATE(1970,1,1)</f>
        <v>41863.584120370368</v>
      </c>
      <c r="T3713" s="14">
        <f>(((I3713/60)/60)/24)+DATE(1970,1,1)</f>
        <v>41893.584120370368</v>
      </c>
      <c r="U3713">
        <f xml:space="preserve"> YEAR(S3713)</f>
        <v>2014</v>
      </c>
    </row>
    <row r="3714" spans="1:21" ht="48" x14ac:dyDescent="0.2">
      <c r="A3714">
        <v>735</v>
      </c>
      <c r="B3714" s="3" t="s">
        <v>736</v>
      </c>
      <c r="C3714" s="3" t="s">
        <v>4845</v>
      </c>
      <c r="D3714" s="6">
        <v>47000</v>
      </c>
      <c r="E3714" s="6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>
        <f>ROUND(E3714/D3714*100,0)</f>
        <v>114</v>
      </c>
      <c r="P3714" s="8">
        <f>IFERROR(ROUND(E3714/L3714,2),"No donations")</f>
        <v>234.81</v>
      </c>
      <c r="Q3714" s="10" t="s">
        <v>8320</v>
      </c>
      <c r="R3714" t="s">
        <v>8321</v>
      </c>
      <c r="S3714" s="14">
        <f>(((J3714/60)/60)/24)+DATE(1970,1,1)</f>
        <v>41946.029467592591</v>
      </c>
      <c r="T3714" s="14">
        <f>(((I3714/60)/60)/24)+DATE(1970,1,1)</f>
        <v>41977.027083333334</v>
      </c>
      <c r="U3714">
        <f xml:space="preserve"> YEAR(S3714)</f>
        <v>2014</v>
      </c>
    </row>
    <row r="3715" spans="1:21" ht="48" x14ac:dyDescent="0.2">
      <c r="A3715">
        <v>1950</v>
      </c>
      <c r="B3715" s="3" t="s">
        <v>1951</v>
      </c>
      <c r="C3715" s="3" t="s">
        <v>6060</v>
      </c>
      <c r="D3715" s="6">
        <v>48000</v>
      </c>
      <c r="E3715" s="6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>
        <f>ROUND(E3715/D3715*100,0)</f>
        <v>201</v>
      </c>
      <c r="P3715" s="8">
        <f>IFERROR(ROUND(E3715/L3715,2),"No donations")</f>
        <v>51.31</v>
      </c>
      <c r="Q3715" s="10" t="s">
        <v>8317</v>
      </c>
      <c r="R3715" t="s">
        <v>8347</v>
      </c>
      <c r="S3715" s="14">
        <f>(((J3715/60)/60)/24)+DATE(1970,1,1)</f>
        <v>40624.181400462963</v>
      </c>
      <c r="T3715" s="14">
        <f>(((I3715/60)/60)/24)+DATE(1970,1,1)</f>
        <v>40655.181400462963</v>
      </c>
      <c r="U3715">
        <f xml:space="preserve"> YEAR(S3715)</f>
        <v>2011</v>
      </c>
    </row>
    <row r="3716" spans="1:21" ht="48" x14ac:dyDescent="0.2">
      <c r="A3716">
        <v>2116</v>
      </c>
      <c r="B3716" s="3" t="s">
        <v>2117</v>
      </c>
      <c r="C3716" s="3" t="s">
        <v>6226</v>
      </c>
      <c r="D3716" s="6">
        <v>48000</v>
      </c>
      <c r="E3716" s="6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>
        <f>ROUND(E3716/D3716*100,0)</f>
        <v>101</v>
      </c>
      <c r="P3716" s="8">
        <f>IFERROR(ROUND(E3716/L3716,2),"No donations")</f>
        <v>526.46</v>
      </c>
      <c r="Q3716" s="10" t="s">
        <v>8323</v>
      </c>
      <c r="R3716" t="s">
        <v>8327</v>
      </c>
      <c r="S3716" s="14">
        <f>(((J3716/60)/60)/24)+DATE(1970,1,1)</f>
        <v>41136.777812500004</v>
      </c>
      <c r="T3716" s="14">
        <f>(((I3716/60)/60)/24)+DATE(1970,1,1)</f>
        <v>41184.777812500004</v>
      </c>
      <c r="U3716">
        <f xml:space="preserve"> YEAR(S3716)</f>
        <v>2012</v>
      </c>
    </row>
    <row r="3717" spans="1:21" ht="48" x14ac:dyDescent="0.2">
      <c r="A3717">
        <v>288</v>
      </c>
      <c r="B3717" s="3" t="s">
        <v>289</v>
      </c>
      <c r="C3717" s="3" t="s">
        <v>4398</v>
      </c>
      <c r="D3717" s="6">
        <v>50000</v>
      </c>
      <c r="E3717" s="6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>
        <f>ROUND(E3717/D3717*100,0)</f>
        <v>103</v>
      </c>
      <c r="P3717" s="8">
        <f>IFERROR(ROUND(E3717/L3717,2),"No donations")</f>
        <v>115.45</v>
      </c>
      <c r="Q3717" s="10" t="s">
        <v>8308</v>
      </c>
      <c r="R3717" t="s">
        <v>8313</v>
      </c>
      <c r="S3717" s="14">
        <f>(((J3717/60)/60)/24)+DATE(1970,1,1)</f>
        <v>41051.168900462959</v>
      </c>
      <c r="T3717" s="14">
        <f>(((I3717/60)/60)/24)+DATE(1970,1,1)</f>
        <v>41086.168900462959</v>
      </c>
      <c r="U3717">
        <f xml:space="preserve"> YEAR(S3717)</f>
        <v>2012</v>
      </c>
    </row>
    <row r="3718" spans="1:21" ht="48" x14ac:dyDescent="0.2">
      <c r="A3718">
        <v>295</v>
      </c>
      <c r="B3718" s="3" t="s">
        <v>296</v>
      </c>
      <c r="C3718" s="3" t="s">
        <v>4405</v>
      </c>
      <c r="D3718" s="6">
        <v>50000</v>
      </c>
      <c r="E3718" s="6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>
        <f>ROUND(E3718/D3718*100,0)</f>
        <v>133</v>
      </c>
      <c r="P3718" s="8">
        <f>IFERROR(ROUND(E3718/L3718,2),"No donations")</f>
        <v>100.08</v>
      </c>
      <c r="Q3718" s="10" t="s">
        <v>8308</v>
      </c>
      <c r="R3718" t="s">
        <v>8313</v>
      </c>
      <c r="S3718" s="14">
        <f>(((J3718/60)/60)/24)+DATE(1970,1,1)</f>
        <v>41519.004733796297</v>
      </c>
      <c r="T3718" s="14">
        <f>(((I3718/60)/60)/24)+DATE(1970,1,1)</f>
        <v>41579</v>
      </c>
      <c r="U3718">
        <f xml:space="preserve"> YEAR(S3718)</f>
        <v>2013</v>
      </c>
    </row>
    <row r="3719" spans="1:21" ht="48" x14ac:dyDescent="0.2">
      <c r="A3719">
        <v>325</v>
      </c>
      <c r="B3719" s="3" t="s">
        <v>326</v>
      </c>
      <c r="C3719" s="3" t="s">
        <v>4435</v>
      </c>
      <c r="D3719" s="6">
        <v>50000</v>
      </c>
      <c r="E3719" s="6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>
        <f>ROUND(E3719/D3719*100,0)</f>
        <v>104</v>
      </c>
      <c r="P3719" s="8">
        <f>IFERROR(ROUND(E3719/L3719,2),"No donations")</f>
        <v>70.92</v>
      </c>
      <c r="Q3719" s="10" t="s">
        <v>8308</v>
      </c>
      <c r="R3719" t="s">
        <v>8313</v>
      </c>
      <c r="S3719" s="14">
        <f>(((J3719/60)/60)/24)+DATE(1970,1,1)</f>
        <v>42689.187881944439</v>
      </c>
      <c r="T3719" s="14">
        <f>(((I3719/60)/60)/24)+DATE(1970,1,1)</f>
        <v>42724.187881944439</v>
      </c>
      <c r="U3719">
        <f xml:space="preserve"> YEAR(S3719)</f>
        <v>2016</v>
      </c>
    </row>
    <row r="3720" spans="1:21" ht="48" x14ac:dyDescent="0.2">
      <c r="A3720">
        <v>358</v>
      </c>
      <c r="B3720" s="3" t="s">
        <v>359</v>
      </c>
      <c r="C3720" s="3" t="s">
        <v>4468</v>
      </c>
      <c r="D3720" s="6">
        <v>50000</v>
      </c>
      <c r="E3720" s="6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>
        <f>ROUND(E3720/D3720*100,0)</f>
        <v>103</v>
      </c>
      <c r="P3720" s="8">
        <f>IFERROR(ROUND(E3720/L3720,2),"No donations")</f>
        <v>193.05</v>
      </c>
      <c r="Q3720" s="10" t="s">
        <v>8308</v>
      </c>
      <c r="R3720" t="s">
        <v>8313</v>
      </c>
      <c r="S3720" s="14">
        <f>(((J3720/60)/60)/24)+DATE(1970,1,1)</f>
        <v>42507.860196759255</v>
      </c>
      <c r="T3720" s="14">
        <f>(((I3720/60)/60)/24)+DATE(1970,1,1)</f>
        <v>42536.625</v>
      </c>
      <c r="U3720">
        <f xml:space="preserve"> YEAR(S3720)</f>
        <v>2016</v>
      </c>
    </row>
    <row r="3721" spans="1:21" ht="32" x14ac:dyDescent="0.2">
      <c r="A3721">
        <v>393</v>
      </c>
      <c r="B3721" s="3" t="s">
        <v>394</v>
      </c>
      <c r="C3721" s="3" t="s">
        <v>4503</v>
      </c>
      <c r="D3721" s="6">
        <v>50000</v>
      </c>
      <c r="E3721" s="6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>
        <f>ROUND(E3721/D3721*100,0)</f>
        <v>110</v>
      </c>
      <c r="P3721" s="8">
        <f>IFERROR(ROUND(E3721/L3721,2),"No donations")</f>
        <v>157.33000000000001</v>
      </c>
      <c r="Q3721" s="10" t="s">
        <v>8308</v>
      </c>
      <c r="R3721" t="s">
        <v>8313</v>
      </c>
      <c r="S3721" s="14">
        <f>(((J3721/60)/60)/24)+DATE(1970,1,1)</f>
        <v>41526.708935185183</v>
      </c>
      <c r="T3721" s="14">
        <f>(((I3721/60)/60)/24)+DATE(1970,1,1)</f>
        <v>41557.708935185183</v>
      </c>
      <c r="U3721">
        <f xml:space="preserve"> YEAR(S3721)</f>
        <v>2013</v>
      </c>
    </row>
    <row r="3722" spans="1:21" ht="48" x14ac:dyDescent="0.2">
      <c r="A3722">
        <v>401</v>
      </c>
      <c r="B3722" s="3" t="s">
        <v>402</v>
      </c>
      <c r="C3722" s="3" t="s">
        <v>4511</v>
      </c>
      <c r="D3722" s="6">
        <v>50000</v>
      </c>
      <c r="E3722" s="6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>
        <f>ROUND(E3722/D3722*100,0)</f>
        <v>104</v>
      </c>
      <c r="P3722" s="8">
        <f>IFERROR(ROUND(E3722/L3722,2),"No donations")</f>
        <v>711.04</v>
      </c>
      <c r="Q3722" s="10" t="s">
        <v>8308</v>
      </c>
      <c r="R3722" t="s">
        <v>8313</v>
      </c>
      <c r="S3722" s="14">
        <f>(((J3722/60)/60)/24)+DATE(1970,1,1)</f>
        <v>40732.842245370368</v>
      </c>
      <c r="T3722" s="14">
        <f>(((I3722/60)/60)/24)+DATE(1970,1,1)</f>
        <v>40762.842245370368</v>
      </c>
      <c r="U3722">
        <f xml:space="preserve"> YEAR(S3722)</f>
        <v>2011</v>
      </c>
    </row>
    <row r="3723" spans="1:21" ht="48" x14ac:dyDescent="0.2">
      <c r="A3723">
        <v>1478</v>
      </c>
      <c r="B3723" s="3" t="s">
        <v>1479</v>
      </c>
      <c r="C3723" s="3" t="s">
        <v>5588</v>
      </c>
      <c r="D3723" s="6">
        <v>50000</v>
      </c>
      <c r="E3723" s="6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>
        <f>ROUND(E3723/D3723*100,0)</f>
        <v>1182</v>
      </c>
      <c r="P3723" s="8">
        <f>IFERROR(ROUND(E3723/L3723,2),"No donations")</f>
        <v>29.19</v>
      </c>
      <c r="Q3723" s="10" t="s">
        <v>8320</v>
      </c>
      <c r="R3723" t="s">
        <v>8340</v>
      </c>
      <c r="S3723" s="14">
        <f>(((J3723/60)/60)/24)+DATE(1970,1,1)</f>
        <v>41394.871678240743</v>
      </c>
      <c r="T3723" s="14">
        <f>(((I3723/60)/60)/24)+DATE(1970,1,1)</f>
        <v>41408.871678240743</v>
      </c>
      <c r="U3723">
        <f xml:space="preserve"> YEAR(S3723)</f>
        <v>2013</v>
      </c>
    </row>
    <row r="3724" spans="1:21" ht="48" x14ac:dyDescent="0.2">
      <c r="A3724">
        <v>1480</v>
      </c>
      <c r="B3724" s="3" t="s">
        <v>1481</v>
      </c>
      <c r="C3724" s="3" t="s">
        <v>5590</v>
      </c>
      <c r="D3724" s="6">
        <v>50000</v>
      </c>
      <c r="E3724" s="6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>
        <f>ROUND(E3724/D3724*100,0)</f>
        <v>117</v>
      </c>
      <c r="P3724" s="8">
        <f>IFERROR(ROUND(E3724/L3724,2),"No donations")</f>
        <v>92.16</v>
      </c>
      <c r="Q3724" s="10" t="s">
        <v>8320</v>
      </c>
      <c r="R3724" t="s">
        <v>8340</v>
      </c>
      <c r="S3724" s="14">
        <f>(((J3724/60)/60)/24)+DATE(1970,1,1)</f>
        <v>41464.934016203704</v>
      </c>
      <c r="T3724" s="14">
        <f>(((I3724/60)/60)/24)+DATE(1970,1,1)</f>
        <v>41481.708333333336</v>
      </c>
      <c r="U3724">
        <f xml:space="preserve"> YEAR(S3724)</f>
        <v>2013</v>
      </c>
    </row>
    <row r="3725" spans="1:21" ht="32" x14ac:dyDescent="0.2">
      <c r="A3725">
        <v>1748</v>
      </c>
      <c r="B3725" s="3" t="s">
        <v>1749</v>
      </c>
      <c r="C3725" s="3" t="s">
        <v>5858</v>
      </c>
      <c r="D3725" s="6">
        <v>50000</v>
      </c>
      <c r="E3725" s="6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>
        <f>ROUND(E3725/D3725*100,0)</f>
        <v>130</v>
      </c>
      <c r="P3725" s="8">
        <f>IFERROR(ROUND(E3725/L3725,2),"No donations")</f>
        <v>358.97</v>
      </c>
      <c r="Q3725" s="10" t="s">
        <v>8336</v>
      </c>
      <c r="R3725" t="s">
        <v>8337</v>
      </c>
      <c r="S3725" s="14">
        <f>(((J3725/60)/60)/24)+DATE(1970,1,1)</f>
        <v>42219.950729166667</v>
      </c>
      <c r="T3725" s="14">
        <f>(((I3725/60)/60)/24)+DATE(1970,1,1)</f>
        <v>42249.950729166667</v>
      </c>
      <c r="U3725">
        <f xml:space="preserve"> YEAR(S3725)</f>
        <v>2015</v>
      </c>
    </row>
    <row r="3726" spans="1:21" ht="48" x14ac:dyDescent="0.2">
      <c r="A3726">
        <v>1949</v>
      </c>
      <c r="B3726" s="3" t="s">
        <v>1950</v>
      </c>
      <c r="C3726" s="3" t="s">
        <v>6059</v>
      </c>
      <c r="D3726" s="6">
        <v>50000</v>
      </c>
      <c r="E3726" s="6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>
        <f>ROUND(E3726/D3726*100,0)</f>
        <v>106</v>
      </c>
      <c r="P3726" s="8">
        <f>IFERROR(ROUND(E3726/L3726,2),"No donations")</f>
        <v>56.2</v>
      </c>
      <c r="Q3726" s="10" t="s">
        <v>8317</v>
      </c>
      <c r="R3726" t="s">
        <v>8347</v>
      </c>
      <c r="S3726" s="14">
        <f>(((J3726/60)/60)/24)+DATE(1970,1,1)</f>
        <v>41800.423043981478</v>
      </c>
      <c r="T3726" s="14">
        <f>(((I3726/60)/60)/24)+DATE(1970,1,1)</f>
        <v>41830.423043981478</v>
      </c>
      <c r="U3726">
        <f xml:space="preserve"> YEAR(S3726)</f>
        <v>2014</v>
      </c>
    </row>
    <row r="3727" spans="1:21" ht="48" x14ac:dyDescent="0.2">
      <c r="A3727">
        <v>1951</v>
      </c>
      <c r="B3727" s="3" t="s">
        <v>1952</v>
      </c>
      <c r="C3727" s="3" t="s">
        <v>6061</v>
      </c>
      <c r="D3727" s="6">
        <v>50000</v>
      </c>
      <c r="E3727" s="6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>
        <f>ROUND(E3727/D3727*100,0)</f>
        <v>212</v>
      </c>
      <c r="P3727" s="8">
        <f>IFERROR(ROUND(E3727/L3727,2),"No donations")</f>
        <v>127.36</v>
      </c>
      <c r="Q3727" s="10" t="s">
        <v>8317</v>
      </c>
      <c r="R3727" t="s">
        <v>8347</v>
      </c>
      <c r="S3727" s="14">
        <f>(((J3727/60)/60)/24)+DATE(1970,1,1)</f>
        <v>42651.420567129629</v>
      </c>
      <c r="T3727" s="14">
        <f>(((I3727/60)/60)/24)+DATE(1970,1,1)</f>
        <v>42681.462233796294</v>
      </c>
      <c r="U3727">
        <f xml:space="preserve"> YEAR(S3727)</f>
        <v>2016</v>
      </c>
    </row>
    <row r="3728" spans="1:21" ht="32" x14ac:dyDescent="0.2">
      <c r="A3728">
        <v>1954</v>
      </c>
      <c r="B3728" s="3" t="s">
        <v>1955</v>
      </c>
      <c r="C3728" s="3" t="s">
        <v>6064</v>
      </c>
      <c r="D3728" s="6">
        <v>50000</v>
      </c>
      <c r="E3728" s="6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>
        <f>ROUND(E3728/D3728*100,0)</f>
        <v>699</v>
      </c>
      <c r="P3728" s="8">
        <f>IFERROR(ROUND(E3728/L3728,2),"No donations")</f>
        <v>842.11</v>
      </c>
      <c r="Q3728" s="10" t="s">
        <v>8317</v>
      </c>
      <c r="R3728" t="s">
        <v>8347</v>
      </c>
      <c r="S3728" s="14">
        <f>(((J3728/60)/60)/24)+DATE(1970,1,1)</f>
        <v>42394.580740740741</v>
      </c>
      <c r="T3728" s="14">
        <f>(((I3728/60)/60)/24)+DATE(1970,1,1)</f>
        <v>42441.208333333328</v>
      </c>
      <c r="U3728">
        <f xml:space="preserve"> YEAR(S3728)</f>
        <v>2016</v>
      </c>
    </row>
    <row r="3729" spans="1:21" ht="32" x14ac:dyDescent="0.2">
      <c r="A3729">
        <v>1968</v>
      </c>
      <c r="B3729" s="3" t="s">
        <v>1969</v>
      </c>
      <c r="C3729" s="3" t="s">
        <v>6078</v>
      </c>
      <c r="D3729" s="6">
        <v>50000</v>
      </c>
      <c r="E3729" s="6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>
        <f>ROUND(E3729/D3729*100,0)</f>
        <v>285</v>
      </c>
      <c r="P3729" s="8">
        <f>IFERROR(ROUND(E3729/L3729,2),"No donations")</f>
        <v>279.38</v>
      </c>
      <c r="Q3729" s="10" t="s">
        <v>8317</v>
      </c>
      <c r="R3729" t="s">
        <v>8347</v>
      </c>
      <c r="S3729" s="14">
        <f>(((J3729/60)/60)/24)+DATE(1970,1,1)</f>
        <v>42676.586979166663</v>
      </c>
      <c r="T3729" s="14">
        <f>(((I3729/60)/60)/24)+DATE(1970,1,1)</f>
        <v>42707.628645833334</v>
      </c>
      <c r="U3729">
        <f xml:space="preserve"> 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8">
        <f>IFERROR(ROUND(E3730/L3730,2),"No donations")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 xml:space="preserve"> 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8">
        <f>IFERROR(ROUND(E3731/L3731,2),"No donations")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 xml:space="preserve"> 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8">
        <f>IFERROR(ROUND(E3732/L3732,2),"No donations")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 xml:space="preserve"> 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8">
        <f>IFERROR(ROUND(E3733/L3733,2),"No donations")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 xml:space="preserve"> 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8">
        <f>IFERROR(ROUND(E3734/L3734,2),"No donations")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 xml:space="preserve"> 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8" t="str">
        <f>IFERROR(ROUND(E3735/L3735,2),"No donations")</f>
        <v>No donations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 xml:space="preserve"> 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8">
        <f>IFERROR(ROUND(E3736/L3736,2),"No donations")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 xml:space="preserve"> 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8">
        <f>IFERROR(ROUND(E3737/L3737,2),"No donations")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 xml:space="preserve"> 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8">
        <f>IFERROR(ROUND(E3738/L3738,2),"No donations")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 xml:space="preserve"> 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8">
        <f>IFERROR(ROUND(E3739/L3739,2),"No donations")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 xml:space="preserve"> 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8">
        <f>IFERROR(ROUND(E3740/L3740,2),"No donations")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 xml:space="preserve"> 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8">
        <f>IFERROR(ROUND(E3741/L3741,2),"No donations")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 xml:space="preserve"> 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8">
        <f>IFERROR(ROUND(E3742/L3742,2),"No donations")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 xml:space="preserve"> 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8" t="str">
        <f>IFERROR(ROUND(E3743/L3743,2),"No donations")</f>
        <v>No donations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 xml:space="preserve"> 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8">
        <f>IFERROR(ROUND(E3744/L3744,2),"No donations")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 xml:space="preserve"> 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8" t="str">
        <f>IFERROR(ROUND(E3745/L3745,2),"No donations")</f>
        <v>No donations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 xml:space="preserve"> 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8" t="str">
        <f>IFERROR(ROUND(E3746/L3746,2),"No donations")</f>
        <v>No donations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 xml:space="preserve"> 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8">
        <f>IFERROR(ROUND(E3747/L3747,2),"No donations")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 xml:space="preserve"> 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8">
        <f>IFERROR(ROUND(E3748/L3748,2),"No donations")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 xml:space="preserve"> 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8">
        <f>IFERROR(ROUND(E3749/L3749,2),"No donations")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 xml:space="preserve"> YEAR(S3749)</f>
        <v>2015</v>
      </c>
    </row>
    <row r="3750" spans="1:21" ht="48" x14ac:dyDescent="0.2">
      <c r="A3750">
        <v>1977</v>
      </c>
      <c r="B3750" s="3" t="s">
        <v>1978</v>
      </c>
      <c r="C3750" s="3" t="s">
        <v>6087</v>
      </c>
      <c r="D3750" s="6">
        <v>50000</v>
      </c>
      <c r="E3750" s="6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>
        <f>ROUND(E3750/D3750*100,0)</f>
        <v>402</v>
      </c>
      <c r="P3750" s="8">
        <f>IFERROR(ROUND(E3750/L3750,2),"No donations")</f>
        <v>245.02</v>
      </c>
      <c r="Q3750" s="10" t="s">
        <v>8317</v>
      </c>
      <c r="R3750" t="s">
        <v>8347</v>
      </c>
      <c r="S3750" s="14">
        <f>(((J3750/60)/60)/24)+DATE(1970,1,1)</f>
        <v>42311.216898148152</v>
      </c>
      <c r="T3750" s="14">
        <f>(((I3750/60)/60)/24)+DATE(1970,1,1)</f>
        <v>42357.332638888889</v>
      </c>
      <c r="U3750">
        <f xml:space="preserve"> YEAR(S3750)</f>
        <v>2015</v>
      </c>
    </row>
    <row r="3751" spans="1:21" ht="48" x14ac:dyDescent="0.2">
      <c r="A3751">
        <v>1978</v>
      </c>
      <c r="B3751" s="3" t="s">
        <v>1979</v>
      </c>
      <c r="C3751" s="3" t="s">
        <v>6088</v>
      </c>
      <c r="D3751" s="6">
        <v>50000</v>
      </c>
      <c r="E3751" s="6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>
        <f>ROUND(E3751/D3751*100,0)</f>
        <v>1027</v>
      </c>
      <c r="P3751" s="8">
        <f>IFERROR(ROUND(E3751/L3751,2),"No donations")</f>
        <v>1323.25</v>
      </c>
      <c r="Q3751" s="10" t="s">
        <v>8317</v>
      </c>
      <c r="R3751" t="s">
        <v>8347</v>
      </c>
      <c r="S3751" s="14">
        <f>(((J3751/60)/60)/24)+DATE(1970,1,1)</f>
        <v>41039.225601851853</v>
      </c>
      <c r="T3751" s="14">
        <f>(((I3751/60)/60)/24)+DATE(1970,1,1)</f>
        <v>41072.291666666664</v>
      </c>
      <c r="U3751">
        <f xml:space="preserve"> YEAR(S3751)</f>
        <v>2012</v>
      </c>
    </row>
    <row r="3752" spans="1:21" ht="32" x14ac:dyDescent="0.2">
      <c r="A3752">
        <v>1980</v>
      </c>
      <c r="B3752" s="3" t="s">
        <v>1981</v>
      </c>
      <c r="C3752" s="3" t="s">
        <v>6090</v>
      </c>
      <c r="D3752" s="6">
        <v>50000</v>
      </c>
      <c r="E3752" s="6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>
        <f>ROUND(E3752/D3752*100,0)</f>
        <v>355</v>
      </c>
      <c r="P3752" s="8">
        <f>IFERROR(ROUND(E3752/L3752,2),"No donations")</f>
        <v>91.21</v>
      </c>
      <c r="Q3752" s="10" t="s">
        <v>8317</v>
      </c>
      <c r="R3752" t="s">
        <v>8347</v>
      </c>
      <c r="S3752" s="14">
        <f>(((J3752/60)/60)/24)+DATE(1970,1,1)</f>
        <v>42423.542384259257</v>
      </c>
      <c r="T3752" s="14">
        <f>(((I3752/60)/60)/24)+DATE(1970,1,1)</f>
        <v>42463.500717592593</v>
      </c>
      <c r="U3752">
        <f xml:space="preserve"> YEAR(S3752)</f>
        <v>2016</v>
      </c>
    </row>
    <row r="3753" spans="1:21" ht="48" x14ac:dyDescent="0.2">
      <c r="A3753">
        <v>2002</v>
      </c>
      <c r="B3753" s="3" t="s">
        <v>2003</v>
      </c>
      <c r="C3753" s="3" t="s">
        <v>6112</v>
      </c>
      <c r="D3753" s="6">
        <v>50000</v>
      </c>
      <c r="E3753" s="6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>
        <f>ROUND(E3753/D3753*100,0)</f>
        <v>217</v>
      </c>
      <c r="P3753" s="8">
        <f>IFERROR(ROUND(E3753/L3753,2),"No donations")</f>
        <v>78.83</v>
      </c>
      <c r="Q3753" s="10" t="s">
        <v>8317</v>
      </c>
      <c r="R3753" t="s">
        <v>8347</v>
      </c>
      <c r="S3753" s="14">
        <f>(((J3753/60)/60)/24)+DATE(1970,1,1)</f>
        <v>42728.71230324074</v>
      </c>
      <c r="T3753" s="14">
        <f>(((I3753/60)/60)/24)+DATE(1970,1,1)</f>
        <v>42758.71230324074</v>
      </c>
      <c r="U3753">
        <f xml:space="preserve"> YEAR(S3753)</f>
        <v>2016</v>
      </c>
    </row>
    <row r="3754" spans="1:21" ht="48" x14ac:dyDescent="0.2">
      <c r="A3754">
        <v>2004</v>
      </c>
      <c r="B3754" s="3" t="s">
        <v>2005</v>
      </c>
      <c r="C3754" s="3" t="s">
        <v>6114</v>
      </c>
      <c r="D3754" s="6">
        <v>50000</v>
      </c>
      <c r="E3754" s="6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>
        <f>ROUND(E3754/D3754*100,0)</f>
        <v>234</v>
      </c>
      <c r="P3754" s="8">
        <f>IFERROR(ROUND(E3754/L3754,2),"No donations")</f>
        <v>331.1</v>
      </c>
      <c r="Q3754" s="10" t="s">
        <v>8317</v>
      </c>
      <c r="R3754" t="s">
        <v>8347</v>
      </c>
      <c r="S3754" s="14">
        <f>(((J3754/60)/60)/24)+DATE(1970,1,1)</f>
        <v>41800.604895833334</v>
      </c>
      <c r="T3754" s="14">
        <f>(((I3754/60)/60)/24)+DATE(1970,1,1)</f>
        <v>41830.604895833334</v>
      </c>
      <c r="U3754">
        <f xml:space="preserve"> YEAR(S3754)</f>
        <v>2014</v>
      </c>
    </row>
    <row r="3755" spans="1:21" ht="48" x14ac:dyDescent="0.2">
      <c r="A3755">
        <v>2006</v>
      </c>
      <c r="B3755" s="3" t="s">
        <v>2007</v>
      </c>
      <c r="C3755" s="3" t="s">
        <v>6116</v>
      </c>
      <c r="D3755" s="6">
        <v>50000</v>
      </c>
      <c r="E3755" s="6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>
        <f>ROUND(E3755/D3755*100,0)</f>
        <v>248</v>
      </c>
      <c r="P3755" s="8">
        <f>IFERROR(ROUND(E3755/L3755,2),"No donations")</f>
        <v>408.98</v>
      </c>
      <c r="Q3755" s="10" t="s">
        <v>8317</v>
      </c>
      <c r="R3755" t="s">
        <v>8347</v>
      </c>
      <c r="S3755" s="14">
        <f>(((J3755/60)/60)/24)+DATE(1970,1,1)</f>
        <v>41941.500520833331</v>
      </c>
      <c r="T3755" s="14">
        <f>(((I3755/60)/60)/24)+DATE(1970,1,1)</f>
        <v>41976.542187500003</v>
      </c>
      <c r="U3755">
        <f xml:space="preserve"> YEAR(S3755)</f>
        <v>2014</v>
      </c>
    </row>
    <row r="3756" spans="1:21" ht="48" x14ac:dyDescent="0.2">
      <c r="A3756">
        <v>2009</v>
      </c>
      <c r="B3756" s="3" t="s">
        <v>2010</v>
      </c>
      <c r="C3756" s="3" t="s">
        <v>6119</v>
      </c>
      <c r="D3756" s="6">
        <v>50000</v>
      </c>
      <c r="E3756" s="6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>
        <f>ROUND(E3756/D3756*100,0)</f>
        <v>305</v>
      </c>
      <c r="P3756" s="8">
        <f>IFERROR(ROUND(E3756/L3756,2),"No donations")</f>
        <v>383.36</v>
      </c>
      <c r="Q3756" s="10" t="s">
        <v>8317</v>
      </c>
      <c r="R3756" t="s">
        <v>8347</v>
      </c>
      <c r="S3756" s="14">
        <f>(((J3756/60)/60)/24)+DATE(1970,1,1)</f>
        <v>42661.323414351849</v>
      </c>
      <c r="T3756" s="14">
        <f>(((I3756/60)/60)/24)+DATE(1970,1,1)</f>
        <v>42697.365081018521</v>
      </c>
      <c r="U3756">
        <f xml:space="preserve"> YEAR(S3756)</f>
        <v>2016</v>
      </c>
    </row>
    <row r="3757" spans="1:21" ht="48" x14ac:dyDescent="0.2">
      <c r="A3757">
        <v>2011</v>
      </c>
      <c r="B3757" s="3" t="s">
        <v>2012</v>
      </c>
      <c r="C3757" s="3" t="s">
        <v>6121</v>
      </c>
      <c r="D3757" s="6">
        <v>50000</v>
      </c>
      <c r="E3757" s="6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>
        <f>ROUND(E3757/D3757*100,0)</f>
        <v>820</v>
      </c>
      <c r="P3757" s="8">
        <f>IFERROR(ROUND(E3757/L3757,2),"No donations")</f>
        <v>422.02</v>
      </c>
      <c r="Q3757" s="10" t="s">
        <v>8317</v>
      </c>
      <c r="R3757" t="s">
        <v>8347</v>
      </c>
      <c r="S3757" s="14">
        <f>(((J3757/60)/60)/24)+DATE(1970,1,1)</f>
        <v>42347.358483796299</v>
      </c>
      <c r="T3757" s="14">
        <f>(((I3757/60)/60)/24)+DATE(1970,1,1)</f>
        <v>42380.958333333328</v>
      </c>
      <c r="U3757">
        <f xml:space="preserve"> YEAR(S3757)</f>
        <v>2015</v>
      </c>
    </row>
    <row r="3758" spans="1:21" ht="32" x14ac:dyDescent="0.2">
      <c r="A3758">
        <v>2031</v>
      </c>
      <c r="B3758" s="3" t="s">
        <v>2032</v>
      </c>
      <c r="C3758" s="3" t="s">
        <v>6141</v>
      </c>
      <c r="D3758" s="6">
        <v>50000</v>
      </c>
      <c r="E3758" s="6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>ROUND(E3758/D3758*100,0)</f>
        <v>120</v>
      </c>
      <c r="P3758" s="8">
        <f>IFERROR(ROUND(E3758/L3758,2),"No donations")</f>
        <v>118.45</v>
      </c>
      <c r="Q3758" s="10" t="s">
        <v>8317</v>
      </c>
      <c r="R3758" t="s">
        <v>8347</v>
      </c>
      <c r="S3758" s="14">
        <f>(((J3758/60)/60)/24)+DATE(1970,1,1)</f>
        <v>41975.329317129625</v>
      </c>
      <c r="T3758" s="14">
        <f>(((I3758/60)/60)/24)+DATE(1970,1,1)</f>
        <v>42013.041666666672</v>
      </c>
      <c r="U3758">
        <f xml:space="preserve"> YEAR(S3758)</f>
        <v>2014</v>
      </c>
    </row>
    <row r="3759" spans="1:21" ht="16" x14ac:dyDescent="0.2">
      <c r="A3759">
        <v>2049</v>
      </c>
      <c r="B3759" s="3" t="s">
        <v>2050</v>
      </c>
      <c r="C3759" s="3" t="s">
        <v>6159</v>
      </c>
      <c r="D3759" s="6">
        <v>50000</v>
      </c>
      <c r="E3759" s="6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>ROUND(E3759/D3759*100,0)</f>
        <v>120</v>
      </c>
      <c r="P3759" s="8">
        <f>IFERROR(ROUND(E3759/L3759,2),"No donations")</f>
        <v>80.989999999999995</v>
      </c>
      <c r="Q3759" s="10" t="s">
        <v>8317</v>
      </c>
      <c r="R3759" t="s">
        <v>8347</v>
      </c>
      <c r="S3759" s="14">
        <f>(((J3759/60)/60)/24)+DATE(1970,1,1)</f>
        <v>41575.527349537035</v>
      </c>
      <c r="T3759" s="14">
        <f>(((I3759/60)/60)/24)+DATE(1970,1,1)</f>
        <v>41610.957638888889</v>
      </c>
      <c r="U3759">
        <f xml:space="preserve"> YEAR(S3759)</f>
        <v>2013</v>
      </c>
    </row>
    <row r="3760" spans="1:21" ht="48" x14ac:dyDescent="0.2">
      <c r="A3760">
        <v>2052</v>
      </c>
      <c r="B3760" s="3" t="s">
        <v>2053</v>
      </c>
      <c r="C3760" s="3" t="s">
        <v>6162</v>
      </c>
      <c r="D3760" s="6">
        <v>50000</v>
      </c>
      <c r="E3760" s="6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>ROUND(E3760/D3760*100,0)</f>
        <v>353</v>
      </c>
      <c r="P3760" s="8">
        <f>IFERROR(ROUND(E3760/L3760,2),"No donations")</f>
        <v>326.29000000000002</v>
      </c>
      <c r="Q3760" s="10" t="s">
        <v>8317</v>
      </c>
      <c r="R3760" t="s">
        <v>8347</v>
      </c>
      <c r="S3760" s="14">
        <f>(((J3760/60)/60)/24)+DATE(1970,1,1)</f>
        <v>42375.08394675926</v>
      </c>
      <c r="T3760" s="14">
        <f>(((I3760/60)/60)/24)+DATE(1970,1,1)</f>
        <v>42420.08394675926</v>
      </c>
      <c r="U3760">
        <f xml:space="preserve"> YEAR(S3760)</f>
        <v>2016</v>
      </c>
    </row>
    <row r="3761" spans="1:21" ht="48" x14ac:dyDescent="0.2">
      <c r="A3761">
        <v>2056</v>
      </c>
      <c r="B3761" s="3" t="s">
        <v>2057</v>
      </c>
      <c r="C3761" s="3" t="s">
        <v>6166</v>
      </c>
      <c r="D3761" s="6">
        <v>50000</v>
      </c>
      <c r="E3761" s="6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>
        <f>ROUND(E3761/D3761*100,0)</f>
        <v>153</v>
      </c>
      <c r="P3761" s="8">
        <f>IFERROR(ROUND(E3761/L3761,2),"No donations")</f>
        <v>138.49</v>
      </c>
      <c r="Q3761" s="10" t="s">
        <v>8317</v>
      </c>
      <c r="R3761" t="s">
        <v>8347</v>
      </c>
      <c r="S3761" s="14">
        <f>(((J3761/60)/60)/24)+DATE(1970,1,1)</f>
        <v>41351.76090277778</v>
      </c>
      <c r="T3761" s="14">
        <f>(((I3761/60)/60)/24)+DATE(1970,1,1)</f>
        <v>41381.76090277778</v>
      </c>
      <c r="U3761">
        <f xml:space="preserve"> YEAR(S3761)</f>
        <v>2013</v>
      </c>
    </row>
    <row r="3762" spans="1:21" ht="48" x14ac:dyDescent="0.2">
      <c r="A3762">
        <v>2069</v>
      </c>
      <c r="B3762" s="3" t="s">
        <v>2070</v>
      </c>
      <c r="C3762" s="3" t="s">
        <v>6179</v>
      </c>
      <c r="D3762" s="6">
        <v>50000</v>
      </c>
      <c r="E3762" s="6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>
        <f>ROUND(E3762/D3762*100,0)</f>
        <v>128</v>
      </c>
      <c r="P3762" s="8">
        <f>IFERROR(ROUND(E3762/L3762,2),"No donations")</f>
        <v>244.12</v>
      </c>
      <c r="Q3762" s="10" t="s">
        <v>8317</v>
      </c>
      <c r="R3762" t="s">
        <v>8347</v>
      </c>
      <c r="S3762" s="14">
        <f>(((J3762/60)/60)/24)+DATE(1970,1,1)</f>
        <v>42340.972118055557</v>
      </c>
      <c r="T3762" s="14">
        <f>(((I3762/60)/60)/24)+DATE(1970,1,1)</f>
        <v>42371.972118055557</v>
      </c>
      <c r="U3762">
        <f xml:space="preserve"> YEAR(S3762)</f>
        <v>2015</v>
      </c>
    </row>
    <row r="3763" spans="1:21" ht="48" x14ac:dyDescent="0.2">
      <c r="A3763">
        <v>2077</v>
      </c>
      <c r="B3763" s="3" t="s">
        <v>2078</v>
      </c>
      <c r="C3763" s="3" t="s">
        <v>6187</v>
      </c>
      <c r="D3763" s="6">
        <v>50000</v>
      </c>
      <c r="E3763" s="6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>
        <f>ROUND(E3763/D3763*100,0)</f>
        <v>116</v>
      </c>
      <c r="P3763" s="8">
        <f>IFERROR(ROUND(E3763/L3763,2),"No donations")</f>
        <v>307.2</v>
      </c>
      <c r="Q3763" s="10" t="s">
        <v>8317</v>
      </c>
      <c r="R3763" t="s">
        <v>8347</v>
      </c>
      <c r="S3763" s="14">
        <f>(((J3763/60)/60)/24)+DATE(1970,1,1)</f>
        <v>42103.042546296296</v>
      </c>
      <c r="T3763" s="14">
        <f>(((I3763/60)/60)/24)+DATE(1970,1,1)</f>
        <v>42160.875</v>
      </c>
      <c r="U3763">
        <f xml:space="preserve"> YEAR(S3763)</f>
        <v>2015</v>
      </c>
    </row>
    <row r="3764" spans="1:21" ht="48" x14ac:dyDescent="0.2">
      <c r="A3764">
        <v>2308</v>
      </c>
      <c r="B3764" s="3" t="s">
        <v>2309</v>
      </c>
      <c r="C3764" s="3" t="s">
        <v>6418</v>
      </c>
      <c r="D3764" s="6">
        <v>50000</v>
      </c>
      <c r="E3764" s="6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>
        <f>ROUND(E3764/D3764*100,0)</f>
        <v>101</v>
      </c>
      <c r="P3764" s="8">
        <f>IFERROR(ROUND(E3764/L3764,2),"No donations")</f>
        <v>82.5</v>
      </c>
      <c r="Q3764" s="10" t="s">
        <v>8323</v>
      </c>
      <c r="R3764" t="s">
        <v>8327</v>
      </c>
      <c r="S3764" s="14">
        <f>(((J3764/60)/60)/24)+DATE(1970,1,1)</f>
        <v>41851.962916666671</v>
      </c>
      <c r="T3764" s="14">
        <f>(((I3764/60)/60)/24)+DATE(1970,1,1)</f>
        <v>41880.041666666664</v>
      </c>
      <c r="U3764">
        <f xml:space="preserve"> YEAR(S3764)</f>
        <v>2014</v>
      </c>
    </row>
    <row r="3765" spans="1:21" ht="48" x14ac:dyDescent="0.2">
      <c r="A3765">
        <v>2709</v>
      </c>
      <c r="B3765" s="3" t="s">
        <v>2709</v>
      </c>
      <c r="C3765" s="3" t="s">
        <v>6819</v>
      </c>
      <c r="D3765" s="6">
        <v>50000</v>
      </c>
      <c r="E3765" s="6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>
        <f>ROUND(E3765/D3765*100,0)</f>
        <v>102</v>
      </c>
      <c r="P3765" s="8">
        <f>IFERROR(ROUND(E3765/L3765,2),"No donations")</f>
        <v>164.94</v>
      </c>
      <c r="Q3765" s="10" t="s">
        <v>8315</v>
      </c>
      <c r="R3765" t="s">
        <v>8355</v>
      </c>
      <c r="S3765" s="14">
        <f>(((J3765/60)/60)/24)+DATE(1970,1,1)</f>
        <v>42612.149780092594</v>
      </c>
      <c r="T3765" s="14">
        <f>(((I3765/60)/60)/24)+DATE(1970,1,1)</f>
        <v>42647.165972222225</v>
      </c>
      <c r="U3765">
        <f xml:space="preserve"> YEAR(S3765)</f>
        <v>2016</v>
      </c>
    </row>
    <row r="3766" spans="1:21" ht="48" x14ac:dyDescent="0.2">
      <c r="A3766">
        <v>2733</v>
      </c>
      <c r="B3766" s="3" t="s">
        <v>2733</v>
      </c>
      <c r="C3766" s="3" t="s">
        <v>6843</v>
      </c>
      <c r="D3766" s="6">
        <v>50000</v>
      </c>
      <c r="E3766" s="6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>
        <f>ROUND(E3766/D3766*100,0)</f>
        <v>108</v>
      </c>
      <c r="P3766" s="8">
        <f>IFERROR(ROUND(E3766/L3766,2),"No donations")</f>
        <v>451.84</v>
      </c>
      <c r="Q3766" s="10" t="s">
        <v>8317</v>
      </c>
      <c r="R3766" t="s">
        <v>8347</v>
      </c>
      <c r="S3766" s="14">
        <f>(((J3766/60)/60)/24)+DATE(1970,1,1)</f>
        <v>42044.272847222222</v>
      </c>
      <c r="T3766" s="14">
        <f>(((I3766/60)/60)/24)+DATE(1970,1,1)</f>
        <v>42104.231180555551</v>
      </c>
      <c r="U3766">
        <f xml:space="preserve"> YEAR(S3766)</f>
        <v>2015</v>
      </c>
    </row>
    <row r="3767" spans="1:21" ht="48" x14ac:dyDescent="0.2">
      <c r="A3767">
        <v>2998</v>
      </c>
      <c r="B3767" s="3" t="s">
        <v>2998</v>
      </c>
      <c r="C3767" s="3" t="s">
        <v>7108</v>
      </c>
      <c r="D3767" s="6">
        <v>50000</v>
      </c>
      <c r="E3767" s="6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>
        <f>ROUND(E3767/D3767*100,0)</f>
        <v>103</v>
      </c>
      <c r="P3767" s="8">
        <f>IFERROR(ROUND(E3767/L3767,2),"No donations")</f>
        <v>118.97</v>
      </c>
      <c r="Q3767" s="10" t="s">
        <v>8315</v>
      </c>
      <c r="R3767" t="s">
        <v>8355</v>
      </c>
      <c r="S3767" s="14">
        <f>(((J3767/60)/60)/24)+DATE(1970,1,1)</f>
        <v>41778.193622685183</v>
      </c>
      <c r="T3767" s="14">
        <f>(((I3767/60)/60)/24)+DATE(1970,1,1)</f>
        <v>41806.184027777781</v>
      </c>
      <c r="U3767">
        <f xml:space="preserve"> YEAR(S3767)</f>
        <v>2014</v>
      </c>
    </row>
    <row r="3768" spans="1:21" ht="32" x14ac:dyDescent="0.2">
      <c r="A3768">
        <v>1501</v>
      </c>
      <c r="B3768" s="3" t="s">
        <v>1502</v>
      </c>
      <c r="C3768" s="3" t="s">
        <v>5611</v>
      </c>
      <c r="D3768" s="6">
        <v>52000</v>
      </c>
      <c r="E3768" s="6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>
        <f>ROUND(E3768/D3768*100,0)</f>
        <v>166</v>
      </c>
      <c r="P3768" s="8">
        <f>IFERROR(ROUND(E3768/L3768,2),"No donations")</f>
        <v>97.73</v>
      </c>
      <c r="Q3768" s="10" t="s">
        <v>8336</v>
      </c>
      <c r="R3768" t="s">
        <v>8337</v>
      </c>
      <c r="S3768" s="14">
        <f>(((J3768/60)/60)/24)+DATE(1970,1,1)</f>
        <v>42163.583599537036</v>
      </c>
      <c r="T3768" s="14">
        <f>(((I3768/60)/60)/24)+DATE(1970,1,1)</f>
        <v>42193.583599537036</v>
      </c>
      <c r="U3768">
        <f xml:space="preserve"> YEAR(S3768)</f>
        <v>2015</v>
      </c>
    </row>
    <row r="3769" spans="1:21" ht="32" x14ac:dyDescent="0.2">
      <c r="A3769">
        <v>342</v>
      </c>
      <c r="B3769" s="3" t="s">
        <v>343</v>
      </c>
      <c r="C3769" s="3" t="s">
        <v>4452</v>
      </c>
      <c r="D3769" s="6">
        <v>55000</v>
      </c>
      <c r="E3769" s="6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>
        <f>ROUND(E3769/D3769*100,0)</f>
        <v>100</v>
      </c>
      <c r="P3769" s="8">
        <f>IFERROR(ROUND(E3769/L3769,2),"No donations")</f>
        <v>169.85</v>
      </c>
      <c r="Q3769" s="10" t="s">
        <v>8308</v>
      </c>
      <c r="R3769" t="s">
        <v>8313</v>
      </c>
      <c r="S3769" s="14">
        <f>(((J3769/60)/60)/24)+DATE(1970,1,1)</f>
        <v>42459.780844907407</v>
      </c>
      <c r="T3769" s="14">
        <f>(((I3769/60)/60)/24)+DATE(1970,1,1)</f>
        <v>42489.780844907407</v>
      </c>
      <c r="U3769">
        <f xml:space="preserve"> YEAR(S3769)</f>
        <v>2016</v>
      </c>
    </row>
    <row r="3770" spans="1:21" ht="32" x14ac:dyDescent="0.2">
      <c r="A3770">
        <v>2001</v>
      </c>
      <c r="B3770" s="3" t="s">
        <v>2002</v>
      </c>
      <c r="C3770" s="3" t="s">
        <v>6111</v>
      </c>
      <c r="D3770" s="6">
        <v>55000</v>
      </c>
      <c r="E3770" s="6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>
        <f>ROUND(E3770/D3770*100,0)</f>
        <v>382</v>
      </c>
      <c r="P3770" s="8">
        <f>IFERROR(ROUND(E3770/L3770,2),"No donations")</f>
        <v>128.38999999999999</v>
      </c>
      <c r="Q3770" s="10" t="s">
        <v>8317</v>
      </c>
      <c r="R3770" t="s">
        <v>8347</v>
      </c>
      <c r="S3770" s="14">
        <f>(((J3770/60)/60)/24)+DATE(1970,1,1)</f>
        <v>42136.209675925929</v>
      </c>
      <c r="T3770" s="14">
        <f>(((I3770/60)/60)/24)+DATE(1970,1,1)</f>
        <v>42167.833333333328</v>
      </c>
      <c r="U3770">
        <f xml:space="preserve"> YEAR(S3770)</f>
        <v>2015</v>
      </c>
    </row>
    <row r="3771" spans="1:21" ht="48" x14ac:dyDescent="0.2">
      <c r="A3771">
        <v>353</v>
      </c>
      <c r="B3771" s="3" t="s">
        <v>354</v>
      </c>
      <c r="C3771" s="3" t="s">
        <v>4463</v>
      </c>
      <c r="D3771" s="6">
        <v>58425</v>
      </c>
      <c r="E3771" s="6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>
        <f>ROUND(E3771/D3771*100,0)</f>
        <v>109</v>
      </c>
      <c r="P3771" s="8">
        <f>IFERROR(ROUND(E3771/L3771,2),"No donations")</f>
        <v>103.52</v>
      </c>
      <c r="Q3771" s="10" t="s">
        <v>8308</v>
      </c>
      <c r="R3771" t="s">
        <v>8313</v>
      </c>
      <c r="S3771" s="14">
        <f>(((J3771/60)/60)/24)+DATE(1970,1,1)</f>
        <v>42297.791886574079</v>
      </c>
      <c r="T3771" s="14">
        <f>(((I3771/60)/60)/24)+DATE(1970,1,1)</f>
        <v>42327.833553240736</v>
      </c>
      <c r="U3771">
        <f xml:space="preserve"> YEAR(S3771)</f>
        <v>2015</v>
      </c>
    </row>
    <row r="3772" spans="1:21" ht="48" x14ac:dyDescent="0.2">
      <c r="A3772">
        <v>1956</v>
      </c>
      <c r="B3772" s="3" t="s">
        <v>1957</v>
      </c>
      <c r="C3772" s="3" t="s">
        <v>6066</v>
      </c>
      <c r="D3772" s="6">
        <v>60000</v>
      </c>
      <c r="E3772" s="6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>
        <f>ROUND(E3772/D3772*100,0)</f>
        <v>294</v>
      </c>
      <c r="P3772" s="8">
        <f>IFERROR(ROUND(E3772/L3772,2),"No donations")</f>
        <v>483.34</v>
      </c>
      <c r="Q3772" s="10" t="s">
        <v>8317</v>
      </c>
      <c r="R3772" t="s">
        <v>8347</v>
      </c>
      <c r="S3772" s="14">
        <f>(((J3772/60)/60)/24)+DATE(1970,1,1)</f>
        <v>42067.923668981486</v>
      </c>
      <c r="T3772" s="14">
        <f>(((I3772/60)/60)/24)+DATE(1970,1,1)</f>
        <v>42112.882002314815</v>
      </c>
      <c r="U3772">
        <f xml:space="preserve"> YEAR(S3772)</f>
        <v>2015</v>
      </c>
    </row>
    <row r="3773" spans="1:21" ht="32" x14ac:dyDescent="0.2">
      <c r="A3773">
        <v>2710</v>
      </c>
      <c r="B3773" s="3" t="s">
        <v>2710</v>
      </c>
      <c r="C3773" s="3" t="s">
        <v>6820</v>
      </c>
      <c r="D3773" s="6">
        <v>60000</v>
      </c>
      <c r="E3773" s="6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>
        <f>ROUND(E3773/D3773*100,0)</f>
        <v>154</v>
      </c>
      <c r="P3773" s="8">
        <f>IFERROR(ROUND(E3773/L3773,2),"No donations")</f>
        <v>84.87</v>
      </c>
      <c r="Q3773" s="10" t="s">
        <v>8315</v>
      </c>
      <c r="R3773" t="s">
        <v>8355</v>
      </c>
      <c r="S3773" s="14">
        <f>(((J3773/60)/60)/24)+DATE(1970,1,1)</f>
        <v>41828.229490740741</v>
      </c>
      <c r="T3773" s="14">
        <f>(((I3773/60)/60)/24)+DATE(1970,1,1)</f>
        <v>41860.083333333336</v>
      </c>
      <c r="U3773">
        <f xml:space="preserve"> YEAR(S3773)</f>
        <v>2014</v>
      </c>
    </row>
    <row r="3774" spans="1:21" ht="48" x14ac:dyDescent="0.2">
      <c r="A3774">
        <v>277</v>
      </c>
      <c r="B3774" s="3" t="s">
        <v>278</v>
      </c>
      <c r="C3774" s="3" t="s">
        <v>4387</v>
      </c>
      <c r="D3774" s="6">
        <v>65000</v>
      </c>
      <c r="E3774" s="6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>
        <f>ROUND(E3774/D3774*100,0)</f>
        <v>110</v>
      </c>
      <c r="P3774" s="8">
        <f>IFERROR(ROUND(E3774/L3774,2),"No donations")</f>
        <v>75.44</v>
      </c>
      <c r="Q3774" s="10" t="s">
        <v>8308</v>
      </c>
      <c r="R3774" t="s">
        <v>8313</v>
      </c>
      <c r="S3774" s="14">
        <f>(((J3774/60)/60)/24)+DATE(1970,1,1)</f>
        <v>42117.891423611116</v>
      </c>
      <c r="T3774" s="14">
        <f>(((I3774/60)/60)/24)+DATE(1970,1,1)</f>
        <v>42147.891423611116</v>
      </c>
      <c r="U3774">
        <f xml:space="preserve"> YEAR(S3774)</f>
        <v>2015</v>
      </c>
    </row>
    <row r="3775" spans="1:21" ht="48" x14ac:dyDescent="0.2">
      <c r="A3775">
        <v>2018</v>
      </c>
      <c r="B3775" s="3" t="s">
        <v>2019</v>
      </c>
      <c r="C3775" s="3" t="s">
        <v>6128</v>
      </c>
      <c r="D3775" s="6">
        <v>65000</v>
      </c>
      <c r="E3775" s="6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>
        <f>ROUND(E3775/D3775*100,0)</f>
        <v>102</v>
      </c>
      <c r="P3775" s="8">
        <f>IFERROR(ROUND(E3775/L3775,2),"No donations")</f>
        <v>147.68</v>
      </c>
      <c r="Q3775" s="10" t="s">
        <v>8317</v>
      </c>
      <c r="R3775" t="s">
        <v>8347</v>
      </c>
      <c r="S3775" s="14">
        <f>(((J3775/60)/60)/24)+DATE(1970,1,1)</f>
        <v>42199.365844907406</v>
      </c>
      <c r="T3775" s="14">
        <f>(((I3775/60)/60)/24)+DATE(1970,1,1)</f>
        <v>42229.365844907406</v>
      </c>
      <c r="U3775">
        <f xml:space="preserve"> YEAR(S3775)</f>
        <v>2015</v>
      </c>
    </row>
    <row r="3776" spans="1:21" ht="48" x14ac:dyDescent="0.2">
      <c r="A3776">
        <v>2620</v>
      </c>
      <c r="B3776" s="3" t="s">
        <v>2620</v>
      </c>
      <c r="C3776" s="3" t="s">
        <v>6730</v>
      </c>
      <c r="D3776" s="6">
        <v>65000</v>
      </c>
      <c r="E3776" s="6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>
        <f>ROUND(E3776/D3776*100,0)</f>
        <v>144</v>
      </c>
      <c r="P3776" s="8">
        <f>IFERROR(ROUND(E3776/L3776,2),"No donations")</f>
        <v>74.64</v>
      </c>
      <c r="Q3776" s="10" t="s">
        <v>8317</v>
      </c>
      <c r="R3776" t="s">
        <v>8353</v>
      </c>
      <c r="S3776" s="14">
        <f>(((J3776/60)/60)/24)+DATE(1970,1,1)</f>
        <v>42251.16715277778</v>
      </c>
      <c r="T3776" s="14">
        <f>(((I3776/60)/60)/24)+DATE(1970,1,1)</f>
        <v>42288.041666666672</v>
      </c>
      <c r="U3776">
        <f xml:space="preserve"> YEAR(S3776)</f>
        <v>2015</v>
      </c>
    </row>
    <row r="3777" spans="1:21" ht="48" x14ac:dyDescent="0.2">
      <c r="A3777">
        <v>389</v>
      </c>
      <c r="B3777" s="3" t="s">
        <v>390</v>
      </c>
      <c r="C3777" s="3" t="s">
        <v>4499</v>
      </c>
      <c r="D3777" s="6">
        <v>68000</v>
      </c>
      <c r="E3777" s="6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>
        <f>ROUND(E3777/D3777*100,0)</f>
        <v>182</v>
      </c>
      <c r="P3777" s="8">
        <f>IFERROR(ROUND(E3777/L3777,2),"No donations")</f>
        <v>81.75</v>
      </c>
      <c r="Q3777" s="10" t="s">
        <v>8308</v>
      </c>
      <c r="R3777" t="s">
        <v>8313</v>
      </c>
      <c r="S3777" s="14">
        <f>(((J3777/60)/60)/24)+DATE(1970,1,1)</f>
        <v>41674.063078703701</v>
      </c>
      <c r="T3777" s="14">
        <f>(((I3777/60)/60)/24)+DATE(1970,1,1)</f>
        <v>41705.957638888889</v>
      </c>
      <c r="U3777">
        <f xml:space="preserve"> YEAR(S3777)</f>
        <v>2014</v>
      </c>
    </row>
    <row r="3778" spans="1:21" ht="32" x14ac:dyDescent="0.2">
      <c r="A3778">
        <v>1025</v>
      </c>
      <c r="B3778" s="3" t="s">
        <v>1026</v>
      </c>
      <c r="C3778" s="3" t="s">
        <v>5135</v>
      </c>
      <c r="D3778" s="6">
        <v>70000</v>
      </c>
      <c r="E3778" s="6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>
        <f>ROUND(E3778/D3778*100,0)</f>
        <v>110</v>
      </c>
      <c r="P3778" s="8">
        <f>IFERROR(ROUND(E3778/L3778,2),"No donations")</f>
        <v>71.849999999999994</v>
      </c>
      <c r="Q3778" s="10" t="s">
        <v>8323</v>
      </c>
      <c r="R3778" t="s">
        <v>8328</v>
      </c>
      <c r="S3778" s="14">
        <f>(((J3778/60)/60)/24)+DATE(1970,1,1)</f>
        <v>42049.833761574075</v>
      </c>
      <c r="T3778" s="14">
        <f>(((I3778/60)/60)/24)+DATE(1970,1,1)</f>
        <v>42079.792094907403</v>
      </c>
      <c r="U3778">
        <f xml:space="preserve"> YEAR(S3778)</f>
        <v>2015</v>
      </c>
    </row>
    <row r="3779" spans="1:21" ht="48" x14ac:dyDescent="0.2">
      <c r="A3779">
        <v>1960</v>
      </c>
      <c r="B3779" s="3" t="s">
        <v>1961</v>
      </c>
      <c r="C3779" s="3" t="s">
        <v>6070</v>
      </c>
      <c r="D3779" s="6">
        <v>70000</v>
      </c>
      <c r="E3779" s="6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>
        <f>ROUND(E3779/D3779*100,0)</f>
        <v>118</v>
      </c>
      <c r="P3779" s="8">
        <f>IFERROR(ROUND(E3779/L3779,2),"No donations")</f>
        <v>2500.9699999999998</v>
      </c>
      <c r="Q3779" s="10" t="s">
        <v>8317</v>
      </c>
      <c r="R3779" t="s">
        <v>8347</v>
      </c>
      <c r="S3779" s="14">
        <f>(((J3779/60)/60)/24)+DATE(1970,1,1)</f>
        <v>41964.362743055557</v>
      </c>
      <c r="T3779" s="14">
        <f>(((I3779/60)/60)/24)+DATE(1970,1,1)</f>
        <v>41994.362743055557</v>
      </c>
      <c r="U3779">
        <f xml:space="preserve"> YEAR(S3779)</f>
        <v>2014</v>
      </c>
    </row>
    <row r="3780" spans="1:21" ht="48" x14ac:dyDescent="0.2">
      <c r="A3780">
        <v>2072</v>
      </c>
      <c r="B3780" s="3" t="s">
        <v>2073</v>
      </c>
      <c r="C3780" s="3" t="s">
        <v>6182</v>
      </c>
      <c r="D3780" s="6">
        <v>71500</v>
      </c>
      <c r="E3780" s="6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>
        <f>ROUND(E3780/D3780*100,0)</f>
        <v>111</v>
      </c>
      <c r="P3780" s="8">
        <f>IFERROR(ROUND(E3780/L3780,2),"No donations")</f>
        <v>226.21</v>
      </c>
      <c r="Q3780" s="10" t="s">
        <v>8317</v>
      </c>
      <c r="R3780" t="s">
        <v>8347</v>
      </c>
      <c r="S3780" s="14">
        <f>(((J3780/60)/60)/24)+DATE(1970,1,1)</f>
        <v>42467.581388888888</v>
      </c>
      <c r="T3780" s="14">
        <f>(((I3780/60)/60)/24)+DATE(1970,1,1)</f>
        <v>42497.581388888888</v>
      </c>
      <c r="U3780">
        <f xml:space="preserve"> YEAR(S3780)</f>
        <v>2016</v>
      </c>
    </row>
    <row r="3781" spans="1:21" ht="48" x14ac:dyDescent="0.2">
      <c r="A3781">
        <v>259</v>
      </c>
      <c r="B3781" s="3" t="s">
        <v>260</v>
      </c>
      <c r="C3781" s="3" t="s">
        <v>4369</v>
      </c>
      <c r="D3781" s="6">
        <v>75000</v>
      </c>
      <c r="E3781" s="6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>
        <f>ROUND(E3781/D3781*100,0)</f>
        <v>132</v>
      </c>
      <c r="P3781" s="8">
        <f>IFERROR(ROUND(E3781/L3781,2),"No donations")</f>
        <v>105.05</v>
      </c>
      <c r="Q3781" s="10" t="s">
        <v>8308</v>
      </c>
      <c r="R3781" t="s">
        <v>8313</v>
      </c>
      <c r="S3781" s="14">
        <f>(((J3781/60)/60)/24)+DATE(1970,1,1)</f>
        <v>42072.738067129627</v>
      </c>
      <c r="T3781" s="14">
        <f>(((I3781/60)/60)/24)+DATE(1970,1,1)</f>
        <v>42102.738067129627</v>
      </c>
      <c r="U3781">
        <f xml:space="preserve"> YEAR(S3781)</f>
        <v>2015</v>
      </c>
    </row>
    <row r="3782" spans="1:21" ht="48" x14ac:dyDescent="0.2">
      <c r="A3782">
        <v>280</v>
      </c>
      <c r="B3782" s="3" t="s">
        <v>281</v>
      </c>
      <c r="C3782" s="3" t="s">
        <v>4390</v>
      </c>
      <c r="D3782" s="6">
        <v>75000</v>
      </c>
      <c r="E3782" s="6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>
        <f>ROUND(E3782/D3782*100,0)</f>
        <v>156</v>
      </c>
      <c r="P3782" s="8">
        <f>IFERROR(ROUND(E3782/L3782,2),"No donations")</f>
        <v>54.75</v>
      </c>
      <c r="Q3782" s="10" t="s">
        <v>8308</v>
      </c>
      <c r="R3782" t="s">
        <v>8313</v>
      </c>
      <c r="S3782" s="14">
        <f>(((J3782/60)/60)/24)+DATE(1970,1,1)</f>
        <v>41744.590682870366</v>
      </c>
      <c r="T3782" s="14">
        <f>(((I3782/60)/60)/24)+DATE(1970,1,1)</f>
        <v>41789.590682870366</v>
      </c>
      <c r="U3782">
        <f xml:space="preserve"> YEAR(S3782)</f>
        <v>2014</v>
      </c>
    </row>
    <row r="3783" spans="1:21" ht="48" x14ac:dyDescent="0.2">
      <c r="A3783">
        <v>292</v>
      </c>
      <c r="B3783" s="3" t="s">
        <v>293</v>
      </c>
      <c r="C3783" s="3" t="s">
        <v>4402</v>
      </c>
      <c r="D3783" s="6">
        <v>75000</v>
      </c>
      <c r="E3783" s="6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>
        <f>ROUND(E3783/D3783*100,0)</f>
        <v>102</v>
      </c>
      <c r="P3783" s="8">
        <f>IFERROR(ROUND(E3783/L3783,2),"No donations")</f>
        <v>154.41999999999999</v>
      </c>
      <c r="Q3783" s="10" t="s">
        <v>8308</v>
      </c>
      <c r="R3783" t="s">
        <v>8313</v>
      </c>
      <c r="S3783" s="14">
        <f>(((J3783/60)/60)/24)+DATE(1970,1,1)</f>
        <v>40812.803229166668</v>
      </c>
      <c r="T3783" s="14">
        <f>(((I3783/60)/60)/24)+DATE(1970,1,1)</f>
        <v>40845.165972222225</v>
      </c>
      <c r="U3783">
        <f xml:space="preserve"> YEAR(S3783)</f>
        <v>2011</v>
      </c>
    </row>
    <row r="3784" spans="1:21" ht="48" x14ac:dyDescent="0.2">
      <c r="A3784">
        <v>328</v>
      </c>
      <c r="B3784" s="3" t="s">
        <v>329</v>
      </c>
      <c r="C3784" s="3" t="s">
        <v>4438</v>
      </c>
      <c r="D3784" s="6">
        <v>75000</v>
      </c>
      <c r="E3784" s="6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>
        <f>ROUND(E3784/D3784*100,0)</f>
        <v>104</v>
      </c>
      <c r="P3784" s="8">
        <f>IFERROR(ROUND(E3784/L3784,2),"No donations")</f>
        <v>156.05000000000001</v>
      </c>
      <c r="Q3784" s="10" t="s">
        <v>8308</v>
      </c>
      <c r="R3784" t="s">
        <v>8313</v>
      </c>
      <c r="S3784" s="14">
        <f>(((J3784/60)/60)/24)+DATE(1970,1,1)</f>
        <v>42278.946620370371</v>
      </c>
      <c r="T3784" s="14">
        <f>(((I3784/60)/60)/24)+DATE(1970,1,1)</f>
        <v>42309.166666666672</v>
      </c>
      <c r="U3784">
        <f xml:space="preserve"> YEAR(S3784)</f>
        <v>2015</v>
      </c>
    </row>
    <row r="3785" spans="1:21" ht="48" x14ac:dyDescent="0.2">
      <c r="A3785">
        <v>653</v>
      </c>
      <c r="B3785" s="3" t="s">
        <v>654</v>
      </c>
      <c r="C3785" s="3" t="s">
        <v>4763</v>
      </c>
      <c r="D3785" s="6">
        <v>75000</v>
      </c>
      <c r="E3785" s="6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>ROUND(E3785/D3785*100,0)</f>
        <v>141</v>
      </c>
      <c r="P3785" s="8">
        <f>IFERROR(ROUND(E3785/L3785,2),"No donations")</f>
        <v>95.83</v>
      </c>
      <c r="Q3785" s="10" t="s">
        <v>8317</v>
      </c>
      <c r="R3785" t="s">
        <v>8319</v>
      </c>
      <c r="S3785" s="14">
        <f>(((J3785/60)/60)/24)+DATE(1970,1,1)</f>
        <v>42199.618518518517</v>
      </c>
      <c r="T3785" s="14">
        <f>(((I3785/60)/60)/24)+DATE(1970,1,1)</f>
        <v>42236.618518518517</v>
      </c>
      <c r="U3785">
        <f xml:space="preserve"> YEAR(S3785)</f>
        <v>2015</v>
      </c>
    </row>
    <row r="3786" spans="1:21" ht="48" x14ac:dyDescent="0.2">
      <c r="A3786">
        <v>2034</v>
      </c>
      <c r="B3786" s="3" t="s">
        <v>2035</v>
      </c>
      <c r="C3786" s="3" t="s">
        <v>6144</v>
      </c>
      <c r="D3786" s="6">
        <v>78000</v>
      </c>
      <c r="E3786" s="6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>
        <f>ROUND(E3786/D3786*100,0)</f>
        <v>387</v>
      </c>
      <c r="P3786" s="8">
        <f>IFERROR(ROUND(E3786/L3786,2),"No donations")</f>
        <v>593.94000000000005</v>
      </c>
      <c r="Q3786" s="10" t="s">
        <v>8317</v>
      </c>
      <c r="R3786" t="s">
        <v>8347</v>
      </c>
      <c r="S3786" s="14">
        <f>(((J3786/60)/60)/24)+DATE(1970,1,1)</f>
        <v>42076.130011574074</v>
      </c>
      <c r="T3786" s="14">
        <f>(((I3786/60)/60)/24)+DATE(1970,1,1)</f>
        <v>42131.290277777778</v>
      </c>
      <c r="U3786">
        <f xml:space="preserve"> YEAR(S3786)</f>
        <v>2015</v>
      </c>
    </row>
    <row r="3787" spans="1:21" ht="48" x14ac:dyDescent="0.2">
      <c r="A3787">
        <v>2025</v>
      </c>
      <c r="B3787" s="3" t="s">
        <v>2026</v>
      </c>
      <c r="C3787" s="3" t="s">
        <v>6135</v>
      </c>
      <c r="D3787" s="6">
        <v>80000</v>
      </c>
      <c r="E3787" s="6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>
        <f>ROUND(E3787/D3787*100,0)</f>
        <v>201</v>
      </c>
      <c r="P3787" s="8">
        <f>IFERROR(ROUND(E3787/L3787,2),"No donations")</f>
        <v>220.74</v>
      </c>
      <c r="Q3787" s="10" t="s">
        <v>8317</v>
      </c>
      <c r="R3787" t="s">
        <v>8347</v>
      </c>
      <c r="S3787" s="14">
        <f>(((J3787/60)/60)/24)+DATE(1970,1,1)</f>
        <v>42136.184560185182</v>
      </c>
      <c r="T3787" s="14">
        <f>(((I3787/60)/60)/24)+DATE(1970,1,1)</f>
        <v>42166.184560185182</v>
      </c>
      <c r="U3787">
        <f xml:space="preserve"> YEAR(S3787)</f>
        <v>2015</v>
      </c>
    </row>
    <row r="3788" spans="1:21" ht="48" x14ac:dyDescent="0.2">
      <c r="A3788">
        <v>2035</v>
      </c>
      <c r="B3788" s="3" t="s">
        <v>2036</v>
      </c>
      <c r="C3788" s="3" t="s">
        <v>6145</v>
      </c>
      <c r="D3788" s="6">
        <v>80000</v>
      </c>
      <c r="E3788" s="6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>
        <f>ROUND(E3788/D3788*100,0)</f>
        <v>211</v>
      </c>
      <c r="P3788" s="8">
        <f>IFERROR(ROUND(E3788/L3788,2),"No donations")</f>
        <v>262.16000000000003</v>
      </c>
      <c r="Q3788" s="10" t="s">
        <v>8317</v>
      </c>
      <c r="R3788" t="s">
        <v>8347</v>
      </c>
      <c r="S3788" s="14">
        <f>(((J3788/60)/60)/24)+DATE(1970,1,1)</f>
        <v>42311.625081018516</v>
      </c>
      <c r="T3788" s="14">
        <f>(((I3788/60)/60)/24)+DATE(1970,1,1)</f>
        <v>42357.041666666672</v>
      </c>
      <c r="U3788">
        <f xml:space="preserve"> YEAR(S3788)</f>
        <v>2015</v>
      </c>
    </row>
    <row r="3789" spans="1:21" ht="48" x14ac:dyDescent="0.2">
      <c r="A3789">
        <v>248</v>
      </c>
      <c r="B3789" s="3" t="s">
        <v>249</v>
      </c>
      <c r="C3789" s="3" t="s">
        <v>4358</v>
      </c>
      <c r="D3789" s="6">
        <v>85000</v>
      </c>
      <c r="E3789" s="6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>
        <f>ROUND(E3789/D3789*100,0)</f>
        <v>101</v>
      </c>
      <c r="P3789" s="8">
        <f>IFERROR(ROUND(E3789/L3789,2),"No donations")</f>
        <v>589.95000000000005</v>
      </c>
      <c r="Q3789" s="10" t="s">
        <v>8308</v>
      </c>
      <c r="R3789" t="s">
        <v>8313</v>
      </c>
      <c r="S3789" s="14">
        <f>(((J3789/60)/60)/24)+DATE(1970,1,1)</f>
        <v>40870.774409722224</v>
      </c>
      <c r="T3789" s="14">
        <f>(((I3789/60)/60)/24)+DATE(1970,1,1)</f>
        <v>40915.774409722224</v>
      </c>
      <c r="U3789">
        <f xml:space="preserve"> YEAR(S3789)</f>
        <v>2011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8">
        <f>IFERROR(ROUND(E3790/L3790,2),"No donations")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 xml:space="preserve"> 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8">
        <f>IFERROR(ROUND(E3791/L3791,2),"No donations")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 xml:space="preserve"> 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8" t="str">
        <f>IFERROR(ROUND(E3792/L3792,2),"No donations")</f>
        <v>No donations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 xml:space="preserve"> 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8" t="str">
        <f>IFERROR(ROUND(E3793/L3793,2),"No donations")</f>
        <v>No donations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 xml:space="preserve"> 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8">
        <f>IFERROR(ROUND(E3794/L3794,2),"No donations")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 xml:space="preserve"> 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8">
        <f>IFERROR(ROUND(E3795/L3795,2),"No donations")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 xml:space="preserve"> 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8">
        <f>IFERROR(ROUND(E3796/L3796,2),"No donations")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 xml:space="preserve"> 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8">
        <f>IFERROR(ROUND(E3797/L3797,2),"No donations")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 xml:space="preserve"> 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8">
        <f>IFERROR(ROUND(E3798/L3798,2),"No donations")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 xml:space="preserve"> 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8">
        <f>IFERROR(ROUND(E3799/L3799,2),"No donations")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 xml:space="preserve"> 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8">
        <f>IFERROR(ROUND(E3800/L3800,2),"No donations")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 xml:space="preserve"> 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8">
        <f>IFERROR(ROUND(E3801/L3801,2),"No donations")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 xml:space="preserve"> 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8">
        <f>IFERROR(ROUND(E3802/L3802,2),"No donations")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 xml:space="preserve"> 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8">
        <f>IFERROR(ROUND(E3803/L3803,2),"No donations")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 xml:space="preserve"> 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8" t="str">
        <f>IFERROR(ROUND(E3804/L3804,2),"No donations")</f>
        <v>No donations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 xml:space="preserve"> 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8">
        <f>IFERROR(ROUND(E3805/L3805,2),"No donations")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 xml:space="preserve"> 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8" t="str">
        <f>IFERROR(ROUND(E3806/L3806,2),"No donations")</f>
        <v>No donations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 xml:space="preserve"> 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8">
        <f>IFERROR(ROUND(E3807/L3807,2),"No donations")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 xml:space="preserve"> 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8">
        <f>IFERROR(ROUND(E3808/L3808,2),"No donations")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 xml:space="preserve"> 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8">
        <f>IFERROR(ROUND(E3809/L3809,2),"No donations")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 xml:space="preserve"> YEAR(S3809)</f>
        <v>2015</v>
      </c>
    </row>
    <row r="3810" spans="1:21" ht="48" x14ac:dyDescent="0.2">
      <c r="A3810">
        <v>2048</v>
      </c>
      <c r="B3810" s="3" t="s">
        <v>2049</v>
      </c>
      <c r="C3810" s="3" t="s">
        <v>6158</v>
      </c>
      <c r="D3810" s="6">
        <v>85000</v>
      </c>
      <c r="E3810" s="6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>
        <f>ROUND(E3810/D3810*100,0)</f>
        <v>148</v>
      </c>
      <c r="P3810" s="8">
        <f>IFERROR(ROUND(E3810/L3810,2),"No donations")</f>
        <v>91.83</v>
      </c>
      <c r="Q3810" s="10" t="s">
        <v>8317</v>
      </c>
      <c r="R3810" t="s">
        <v>8347</v>
      </c>
      <c r="S3810" s="14">
        <f>(((J3810/60)/60)/24)+DATE(1970,1,1)</f>
        <v>41387.651516203703</v>
      </c>
      <c r="T3810" s="14">
        <f>(((I3810/60)/60)/24)+DATE(1970,1,1)</f>
        <v>41417.651516203703</v>
      </c>
      <c r="U3810">
        <f xml:space="preserve"> YEAR(S3810)</f>
        <v>2013</v>
      </c>
    </row>
    <row r="3811" spans="1:21" ht="48" x14ac:dyDescent="0.2">
      <c r="A3811">
        <v>1964</v>
      </c>
      <c r="B3811" s="3" t="s">
        <v>1965</v>
      </c>
      <c r="C3811" s="3" t="s">
        <v>6074</v>
      </c>
      <c r="D3811" s="6">
        <v>89200</v>
      </c>
      <c r="E3811" s="6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>
        <f>ROUND(E3811/D3811*100,0)</f>
        <v>260</v>
      </c>
      <c r="P3811" s="8">
        <f>IFERROR(ROUND(E3811/L3811,2),"No donations")</f>
        <v>180.75</v>
      </c>
      <c r="Q3811" s="10" t="s">
        <v>8317</v>
      </c>
      <c r="R3811" t="s">
        <v>8347</v>
      </c>
      <c r="S3811" s="14">
        <f>(((J3811/60)/60)/24)+DATE(1970,1,1)</f>
        <v>42452.272824074069</v>
      </c>
      <c r="T3811" s="14">
        <f>(((I3811/60)/60)/24)+DATE(1970,1,1)</f>
        <v>42482.272824074069</v>
      </c>
      <c r="U3811">
        <f xml:space="preserve"> YEAR(S3811)</f>
        <v>2016</v>
      </c>
    </row>
    <row r="3812" spans="1:21" ht="48" x14ac:dyDescent="0.2">
      <c r="A3812">
        <v>2047</v>
      </c>
      <c r="B3812" s="3" t="s">
        <v>2048</v>
      </c>
      <c r="C3812" s="3" t="s">
        <v>6157</v>
      </c>
      <c r="D3812" s="6">
        <v>98000</v>
      </c>
      <c r="E3812" s="6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>
        <f>ROUND(E3812/D3812*100,0)</f>
        <v>103</v>
      </c>
      <c r="P3812" s="8">
        <f>IFERROR(ROUND(E3812/L3812,2),"No donations")</f>
        <v>227.85</v>
      </c>
      <c r="Q3812" s="10" t="s">
        <v>8317</v>
      </c>
      <c r="R3812" t="s">
        <v>8347</v>
      </c>
      <c r="S3812" s="14">
        <f>(((J3812/60)/60)/24)+DATE(1970,1,1)</f>
        <v>42081.903587962966</v>
      </c>
      <c r="T3812" s="14">
        <f>(((I3812/60)/60)/24)+DATE(1970,1,1)</f>
        <v>42111</v>
      </c>
      <c r="U3812">
        <f xml:space="preserve"> YEAR(S3812)</f>
        <v>2015</v>
      </c>
    </row>
    <row r="3813" spans="1:21" ht="48" x14ac:dyDescent="0.2">
      <c r="A3813">
        <v>269</v>
      </c>
      <c r="B3813" s="3" t="s">
        <v>270</v>
      </c>
      <c r="C3813" s="3" t="s">
        <v>4379</v>
      </c>
      <c r="D3813" s="6">
        <v>100000</v>
      </c>
      <c r="E3813" s="6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>
        <f>ROUND(E3813/D3813*100,0)</f>
        <v>147</v>
      </c>
      <c r="P3813" s="8">
        <f>IFERROR(ROUND(E3813/L3813,2),"No donations")</f>
        <v>92.25</v>
      </c>
      <c r="Q3813" s="10" t="s">
        <v>8308</v>
      </c>
      <c r="R3813" t="s">
        <v>8313</v>
      </c>
      <c r="S3813" s="14">
        <f>(((J3813/60)/60)/24)+DATE(1970,1,1)</f>
        <v>42758.197013888886</v>
      </c>
      <c r="T3813" s="14">
        <f>(((I3813/60)/60)/24)+DATE(1970,1,1)</f>
        <v>42788.197013888886</v>
      </c>
      <c r="U3813">
        <f xml:space="preserve"> YEAR(S3813)</f>
        <v>2017</v>
      </c>
    </row>
    <row r="3814" spans="1:21" ht="48" x14ac:dyDescent="0.2">
      <c r="A3814">
        <v>332</v>
      </c>
      <c r="B3814" s="3" t="s">
        <v>333</v>
      </c>
      <c r="C3814" s="3" t="s">
        <v>4442</v>
      </c>
      <c r="D3814" s="6">
        <v>100000</v>
      </c>
      <c r="E3814" s="6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>
        <f>ROUND(E3814/D3814*100,0)</f>
        <v>113</v>
      </c>
      <c r="P3814" s="8">
        <f>IFERROR(ROUND(E3814/L3814,2),"No donations")</f>
        <v>203.63</v>
      </c>
      <c r="Q3814" s="10" t="s">
        <v>8308</v>
      </c>
      <c r="R3814" t="s">
        <v>8313</v>
      </c>
      <c r="S3814" s="14">
        <f>(((J3814/60)/60)/24)+DATE(1970,1,1)</f>
        <v>42263.680289351847</v>
      </c>
      <c r="T3814" s="14">
        <f>(((I3814/60)/60)/24)+DATE(1970,1,1)</f>
        <v>42305.333333333328</v>
      </c>
      <c r="U3814">
        <f xml:space="preserve"> YEAR(S3814)</f>
        <v>2015</v>
      </c>
    </row>
    <row r="3815" spans="1:21" ht="48" x14ac:dyDescent="0.2">
      <c r="A3815">
        <v>1945</v>
      </c>
      <c r="B3815" s="3" t="s">
        <v>1946</v>
      </c>
      <c r="C3815" s="3" t="s">
        <v>6055</v>
      </c>
      <c r="D3815" s="6">
        <v>100000</v>
      </c>
      <c r="E3815" s="6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>
        <f>ROUND(E3815/D3815*100,0)</f>
        <v>348</v>
      </c>
      <c r="P3815" s="8">
        <f>IFERROR(ROUND(E3815/L3815,2),"No donations")</f>
        <v>511.79</v>
      </c>
      <c r="Q3815" s="10" t="s">
        <v>8317</v>
      </c>
      <c r="R3815" t="s">
        <v>8347</v>
      </c>
      <c r="S3815" s="14">
        <f>(((J3815/60)/60)/24)+DATE(1970,1,1)</f>
        <v>42157.251828703709</v>
      </c>
      <c r="T3815" s="14">
        <f>(((I3815/60)/60)/24)+DATE(1970,1,1)</f>
        <v>42197.251828703709</v>
      </c>
      <c r="U3815">
        <f xml:space="preserve"> YEAR(S3815)</f>
        <v>2015</v>
      </c>
    </row>
    <row r="3816" spans="1:21" ht="32" x14ac:dyDescent="0.2">
      <c r="A3816">
        <v>1948</v>
      </c>
      <c r="B3816" s="3" t="s">
        <v>1949</v>
      </c>
      <c r="C3816" s="3" t="s">
        <v>6058</v>
      </c>
      <c r="D3816" s="6">
        <v>100000</v>
      </c>
      <c r="E3816" s="6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>
        <f>ROUND(E3816/D3816*100,0)</f>
        <v>800</v>
      </c>
      <c r="P3816" s="8">
        <f>IFERROR(ROUND(E3816/L3816,2),"No donations")</f>
        <v>188.51</v>
      </c>
      <c r="Q3816" s="10" t="s">
        <v>8317</v>
      </c>
      <c r="R3816" t="s">
        <v>8347</v>
      </c>
      <c r="S3816" s="14">
        <f>(((J3816/60)/60)/24)+DATE(1970,1,1)</f>
        <v>42473.604270833333</v>
      </c>
      <c r="T3816" s="14">
        <f>(((I3816/60)/60)/24)+DATE(1970,1,1)</f>
        <v>42527.709722222222</v>
      </c>
      <c r="U3816">
        <f xml:space="preserve"> YEAR(S3816)</f>
        <v>2016</v>
      </c>
    </row>
    <row r="3817" spans="1:21" ht="48" x14ac:dyDescent="0.2">
      <c r="A3817">
        <v>1966</v>
      </c>
      <c r="B3817" s="3" t="s">
        <v>1967</v>
      </c>
      <c r="C3817" s="3" t="s">
        <v>6076</v>
      </c>
      <c r="D3817" s="6">
        <v>100000</v>
      </c>
      <c r="E3817" s="6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>
        <f>ROUND(E3817/D3817*100,0)</f>
        <v>207</v>
      </c>
      <c r="P3817" s="8">
        <f>IFERROR(ROUND(E3817/L3817,2),"No donations")</f>
        <v>136.63999999999999</v>
      </c>
      <c r="Q3817" s="10" t="s">
        <v>8317</v>
      </c>
      <c r="R3817" t="s">
        <v>8347</v>
      </c>
      <c r="S3817" s="14">
        <f>(((J3817/60)/60)/24)+DATE(1970,1,1)</f>
        <v>41835.540486111109</v>
      </c>
      <c r="T3817" s="14">
        <f>(((I3817/60)/60)/24)+DATE(1970,1,1)</f>
        <v>41865.540486111109</v>
      </c>
      <c r="U3817">
        <f xml:space="preserve"> YEAR(S3817)</f>
        <v>2014</v>
      </c>
    </row>
    <row r="3818" spans="1:21" ht="48" x14ac:dyDescent="0.2">
      <c r="A3818">
        <v>2022</v>
      </c>
      <c r="B3818" s="3" t="s">
        <v>2023</v>
      </c>
      <c r="C3818" s="3" t="s">
        <v>6132</v>
      </c>
      <c r="D3818" s="6">
        <v>100000</v>
      </c>
      <c r="E3818" s="6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>
        <f>ROUND(E3818/D3818*100,0)</f>
        <v>125</v>
      </c>
      <c r="P3818" s="8">
        <f>IFERROR(ROUND(E3818/L3818,2),"No donations")</f>
        <v>385.04</v>
      </c>
      <c r="Q3818" s="10" t="s">
        <v>8317</v>
      </c>
      <c r="R3818" t="s">
        <v>8347</v>
      </c>
      <c r="S3818" s="14">
        <f>(((J3818/60)/60)/24)+DATE(1970,1,1)</f>
        <v>42502.569120370375</v>
      </c>
      <c r="T3818" s="14">
        <f>(((I3818/60)/60)/24)+DATE(1970,1,1)</f>
        <v>42532.569120370375</v>
      </c>
      <c r="U3818">
        <f xml:space="preserve"> YEAR(S3818)</f>
        <v>2016</v>
      </c>
    </row>
    <row r="3819" spans="1:21" ht="48" x14ac:dyDescent="0.2">
      <c r="A3819">
        <v>2023</v>
      </c>
      <c r="B3819" s="3" t="s">
        <v>2024</v>
      </c>
      <c r="C3819" s="3" t="s">
        <v>6133</v>
      </c>
      <c r="D3819" s="6">
        <v>100000</v>
      </c>
      <c r="E3819" s="6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>
        <f>ROUND(E3819/D3819*100,0)</f>
        <v>161</v>
      </c>
      <c r="P3819" s="8">
        <f>IFERROR(ROUND(E3819/L3819,2),"No donations")</f>
        <v>457.39</v>
      </c>
      <c r="Q3819" s="10" t="s">
        <v>8317</v>
      </c>
      <c r="R3819" t="s">
        <v>8347</v>
      </c>
      <c r="S3819" s="14">
        <f>(((J3819/60)/60)/24)+DATE(1970,1,1)</f>
        <v>42136.420752314814</v>
      </c>
      <c r="T3819" s="14">
        <f>(((I3819/60)/60)/24)+DATE(1970,1,1)</f>
        <v>42166.420752314814</v>
      </c>
      <c r="U3819">
        <f xml:space="preserve"> YEAR(S3819)</f>
        <v>2015</v>
      </c>
    </row>
    <row r="3820" spans="1:21" ht="48" x14ac:dyDescent="0.2">
      <c r="A3820">
        <v>2027</v>
      </c>
      <c r="B3820" s="3" t="s">
        <v>2028</v>
      </c>
      <c r="C3820" s="3" t="s">
        <v>6137</v>
      </c>
      <c r="D3820" s="6">
        <v>100000</v>
      </c>
      <c r="E3820" s="6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>
        <f>ROUND(E3820/D3820*100,0)</f>
        <v>120</v>
      </c>
      <c r="P3820" s="8">
        <f>IFERROR(ROUND(E3820/L3820,2),"No donations")</f>
        <v>223.1</v>
      </c>
      <c r="Q3820" s="10" t="s">
        <v>8317</v>
      </c>
      <c r="R3820" t="s">
        <v>8347</v>
      </c>
      <c r="S3820" s="14">
        <f>(((J3820/60)/60)/24)+DATE(1970,1,1)</f>
        <v>42048.813877314817</v>
      </c>
      <c r="T3820" s="14">
        <f>(((I3820/60)/60)/24)+DATE(1970,1,1)</f>
        <v>42093.772210648152</v>
      </c>
      <c r="U3820">
        <f xml:space="preserve"> YEAR(S3820)</f>
        <v>2015</v>
      </c>
    </row>
    <row r="3821" spans="1:21" ht="48" x14ac:dyDescent="0.2">
      <c r="A3821">
        <v>2062</v>
      </c>
      <c r="B3821" s="3" t="s">
        <v>2063</v>
      </c>
      <c r="C3821" s="3" t="s">
        <v>6172</v>
      </c>
      <c r="D3821" s="6">
        <v>100000</v>
      </c>
      <c r="E3821" s="6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>
        <f>ROUND(E3821/D3821*100,0)</f>
        <v>115</v>
      </c>
      <c r="P3821" s="8">
        <f>IFERROR(ROUND(E3821/L3821,2),"No donations")</f>
        <v>566.39</v>
      </c>
      <c r="Q3821" s="10" t="s">
        <v>8317</v>
      </c>
      <c r="R3821" t="s">
        <v>8347</v>
      </c>
      <c r="S3821" s="14">
        <f>(((J3821/60)/60)/24)+DATE(1970,1,1)</f>
        <v>42423.3830787037</v>
      </c>
      <c r="T3821" s="14">
        <f>(((I3821/60)/60)/24)+DATE(1970,1,1)</f>
        <v>42453.341412037036</v>
      </c>
      <c r="U3821">
        <f xml:space="preserve"> YEAR(S3821)</f>
        <v>2016</v>
      </c>
    </row>
    <row r="3822" spans="1:21" ht="48" x14ac:dyDescent="0.2">
      <c r="A3822">
        <v>2073</v>
      </c>
      <c r="B3822" s="3" t="s">
        <v>2074</v>
      </c>
      <c r="C3822" s="3" t="s">
        <v>6183</v>
      </c>
      <c r="D3822" s="6">
        <v>100000</v>
      </c>
      <c r="E3822" s="6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>
        <f>ROUND(E3822/D3822*100,0)</f>
        <v>153</v>
      </c>
      <c r="P3822" s="8">
        <f>IFERROR(ROUND(E3822/L3822,2),"No donations")</f>
        <v>324.69</v>
      </c>
      <c r="Q3822" s="10" t="s">
        <v>8317</v>
      </c>
      <c r="R3822" t="s">
        <v>8347</v>
      </c>
      <c r="S3822" s="14">
        <f>(((J3822/60)/60)/24)+DATE(1970,1,1)</f>
        <v>42087.668032407411</v>
      </c>
      <c r="T3822" s="14">
        <f>(((I3822/60)/60)/24)+DATE(1970,1,1)</f>
        <v>42132.668032407411</v>
      </c>
      <c r="U3822">
        <f xml:space="preserve"> YEAR(S3822)</f>
        <v>2015</v>
      </c>
    </row>
    <row r="3823" spans="1:21" ht="48" x14ac:dyDescent="0.2">
      <c r="A3823">
        <v>2605</v>
      </c>
      <c r="B3823" s="3" t="s">
        <v>2605</v>
      </c>
      <c r="C3823" s="3" t="s">
        <v>6715</v>
      </c>
      <c r="D3823" s="6">
        <v>100000</v>
      </c>
      <c r="E3823" s="6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>
        <f>ROUND(E3823/D3823*100,0)</f>
        <v>107</v>
      </c>
      <c r="P3823" s="8">
        <f>IFERROR(ROUND(E3823/L3823,2),"No donations")</f>
        <v>60.97</v>
      </c>
      <c r="Q3823" s="10" t="s">
        <v>8317</v>
      </c>
      <c r="R3823" t="s">
        <v>8353</v>
      </c>
      <c r="S3823" s="14">
        <f>(((J3823/60)/60)/24)+DATE(1970,1,1)</f>
        <v>42508.541550925926</v>
      </c>
      <c r="T3823" s="14">
        <f>(((I3823/60)/60)/24)+DATE(1970,1,1)</f>
        <v>42538.541550925926</v>
      </c>
      <c r="U3823">
        <f xml:space="preserve"> YEAR(S3823)</f>
        <v>2016</v>
      </c>
    </row>
    <row r="3824" spans="1:21" ht="16" x14ac:dyDescent="0.2">
      <c r="A3824">
        <v>2726</v>
      </c>
      <c r="B3824" s="3" t="s">
        <v>2726</v>
      </c>
      <c r="C3824" s="3" t="s">
        <v>6836</v>
      </c>
      <c r="D3824" s="6">
        <v>100000</v>
      </c>
      <c r="E3824" s="6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>
        <f>ROUND(E3824/D3824*100,0)</f>
        <v>106</v>
      </c>
      <c r="P3824" s="8">
        <f>IFERROR(ROUND(E3824/L3824,2),"No donations")</f>
        <v>261.75</v>
      </c>
      <c r="Q3824" s="10" t="s">
        <v>8317</v>
      </c>
      <c r="R3824" t="s">
        <v>8347</v>
      </c>
      <c r="S3824" s="14">
        <f>(((J3824/60)/60)/24)+DATE(1970,1,1)</f>
        <v>42452.579988425925</v>
      </c>
      <c r="T3824" s="14">
        <f>(((I3824/60)/60)/24)+DATE(1970,1,1)</f>
        <v>42482.579988425925</v>
      </c>
      <c r="U3824">
        <f xml:space="preserve"> YEAR(S3824)</f>
        <v>2016</v>
      </c>
    </row>
    <row r="3825" spans="1:21" ht="64" x14ac:dyDescent="0.2">
      <c r="A3825">
        <v>3034</v>
      </c>
      <c r="B3825" s="3" t="s">
        <v>3034</v>
      </c>
      <c r="C3825" s="3" t="s">
        <v>7144</v>
      </c>
      <c r="D3825" s="6">
        <v>100000</v>
      </c>
      <c r="E3825" s="6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>
        <f>ROUND(E3825/D3825*100,0)</f>
        <v>113</v>
      </c>
      <c r="P3825" s="8">
        <f>IFERROR(ROUND(E3825/L3825,2),"No donations")</f>
        <v>89.31</v>
      </c>
      <c r="Q3825" s="10" t="s">
        <v>8315</v>
      </c>
      <c r="R3825" t="s">
        <v>8355</v>
      </c>
      <c r="S3825" s="14">
        <f>(((J3825/60)/60)/24)+DATE(1970,1,1)</f>
        <v>42644.535358796296</v>
      </c>
      <c r="T3825" s="14">
        <f>(((I3825/60)/60)/24)+DATE(1970,1,1)</f>
        <v>42675.165972222225</v>
      </c>
      <c r="U3825">
        <f xml:space="preserve"> YEAR(S3825)</f>
        <v>2016</v>
      </c>
    </row>
    <row r="3826" spans="1:21" ht="48" x14ac:dyDescent="0.2">
      <c r="A3826">
        <v>3557</v>
      </c>
      <c r="B3826" s="3" t="s">
        <v>3556</v>
      </c>
      <c r="C3826" s="3" t="s">
        <v>7667</v>
      </c>
      <c r="D3826" s="6">
        <v>100000</v>
      </c>
      <c r="E3826" s="6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>
        <f>ROUND(E3826/D3826*100,0)</f>
        <v>100</v>
      </c>
      <c r="P3826" s="8">
        <f>IFERROR(ROUND(E3826/L3826,2),"No donations")</f>
        <v>179.28</v>
      </c>
      <c r="Q3826" s="10" t="s">
        <v>8315</v>
      </c>
      <c r="R3826" t="s">
        <v>8316</v>
      </c>
      <c r="S3826" s="14">
        <f>(((J3826/60)/60)/24)+DATE(1970,1,1)</f>
        <v>41730.276747685188</v>
      </c>
      <c r="T3826" s="14">
        <f>(((I3826/60)/60)/24)+DATE(1970,1,1)</f>
        <v>41764.276747685188</v>
      </c>
      <c r="U3826">
        <f xml:space="preserve"> YEAR(S3826)</f>
        <v>2014</v>
      </c>
    </row>
    <row r="3827" spans="1:21" ht="48" x14ac:dyDescent="0.2">
      <c r="A3827">
        <v>3838</v>
      </c>
      <c r="B3827" s="3" t="s">
        <v>3835</v>
      </c>
      <c r="C3827" s="3" t="s">
        <v>7947</v>
      </c>
      <c r="D3827" s="6">
        <v>100000</v>
      </c>
      <c r="E3827" s="6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>
        <f>ROUND(E3827/D3827*100,0)</f>
        <v>101</v>
      </c>
      <c r="P3827" s="8">
        <f>IFERROR(ROUND(E3827/L3827,2),"No donations")</f>
        <v>1008.24</v>
      </c>
      <c r="Q3827" s="10" t="s">
        <v>8315</v>
      </c>
      <c r="R3827" t="s">
        <v>8316</v>
      </c>
      <c r="S3827" s="14">
        <f>(((J3827/60)/60)/24)+DATE(1970,1,1)</f>
        <v>42116.710752314815</v>
      </c>
      <c r="T3827" s="14">
        <f>(((I3827/60)/60)/24)+DATE(1970,1,1)</f>
        <v>42146.710752314815</v>
      </c>
      <c r="U3827">
        <f xml:space="preserve"> YEAR(S3827)</f>
        <v>2015</v>
      </c>
    </row>
    <row r="3828" spans="1:21" ht="48" x14ac:dyDescent="0.2">
      <c r="A3828">
        <v>2983</v>
      </c>
      <c r="B3828" s="3" t="s">
        <v>2983</v>
      </c>
      <c r="C3828" s="3" t="s">
        <v>7093</v>
      </c>
      <c r="D3828" s="6">
        <v>116000</v>
      </c>
      <c r="E3828" s="6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>
        <f>ROUND(E3828/D3828*100,0)</f>
        <v>147</v>
      </c>
      <c r="P3828" s="8">
        <f>IFERROR(ROUND(E3828/L3828,2),"No donations")</f>
        <v>155.24</v>
      </c>
      <c r="Q3828" s="10" t="s">
        <v>8315</v>
      </c>
      <c r="R3828" t="s">
        <v>8355</v>
      </c>
      <c r="S3828" s="14">
        <f>(((J3828/60)/60)/24)+DATE(1970,1,1)</f>
        <v>41894.632361111115</v>
      </c>
      <c r="T3828" s="14">
        <f>(((I3828/60)/60)/24)+DATE(1970,1,1)</f>
        <v>41954.674027777779</v>
      </c>
      <c r="U3828">
        <f xml:space="preserve"> YEAR(S3828)</f>
        <v>2014</v>
      </c>
    </row>
    <row r="3829" spans="1:21" ht="32" x14ac:dyDescent="0.2">
      <c r="A3829">
        <v>2039</v>
      </c>
      <c r="B3829" s="3" t="s">
        <v>2040</v>
      </c>
      <c r="C3829" s="3" t="s">
        <v>6149</v>
      </c>
      <c r="D3829" s="6">
        <v>125000</v>
      </c>
      <c r="E3829" s="6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>
        <f>ROUND(E3829/D3829*100,0)</f>
        <v>136</v>
      </c>
      <c r="P3829" s="8">
        <f>IFERROR(ROUND(E3829/L3829,2),"No donations")</f>
        <v>449.26</v>
      </c>
      <c r="Q3829" s="10" t="s">
        <v>8317</v>
      </c>
      <c r="R3829" t="s">
        <v>8347</v>
      </c>
      <c r="S3829" s="14">
        <f>(((J3829/60)/60)/24)+DATE(1970,1,1)</f>
        <v>42675.438946759255</v>
      </c>
      <c r="T3829" s="14">
        <f>(((I3829/60)/60)/24)+DATE(1970,1,1)</f>
        <v>42705.207638888889</v>
      </c>
      <c r="U3829">
        <f xml:space="preserve"> YEAR(S3829)</f>
        <v>2016</v>
      </c>
    </row>
    <row r="3830" spans="1:21" ht="48" x14ac:dyDescent="0.2">
      <c r="A3830">
        <v>2070</v>
      </c>
      <c r="B3830" s="3" t="s">
        <v>2071</v>
      </c>
      <c r="C3830" s="3" t="s">
        <v>6180</v>
      </c>
      <c r="D3830" s="6">
        <v>125000</v>
      </c>
      <c r="E3830" s="6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>
        <f>ROUND(E3830/D3830*100,0)</f>
        <v>317</v>
      </c>
      <c r="P3830" s="8">
        <f>IFERROR(ROUND(E3830/L3830,2),"No donations")</f>
        <v>259.25</v>
      </c>
      <c r="Q3830" s="10" t="s">
        <v>8317</v>
      </c>
      <c r="R3830" t="s">
        <v>8347</v>
      </c>
      <c r="S3830" s="14">
        <f>(((J3830/60)/60)/24)+DATE(1970,1,1)</f>
        <v>42519.6565162037</v>
      </c>
      <c r="T3830" s="14">
        <f>(((I3830/60)/60)/24)+DATE(1970,1,1)</f>
        <v>42549.6565162037</v>
      </c>
      <c r="U3830">
        <f xml:space="preserve"> YEAR(S3830)</f>
        <v>2016</v>
      </c>
    </row>
    <row r="3831" spans="1:21" ht="32" x14ac:dyDescent="0.2">
      <c r="A3831">
        <v>298</v>
      </c>
      <c r="B3831" s="3" t="s">
        <v>299</v>
      </c>
      <c r="C3831" s="3" t="s">
        <v>4408</v>
      </c>
      <c r="D3831" s="6">
        <v>126000</v>
      </c>
      <c r="E3831" s="6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>
        <f>ROUND(E3831/D3831*100,0)</f>
        <v>109</v>
      </c>
      <c r="P3831" s="8">
        <f>IFERROR(ROUND(E3831/L3831,2),"No donations")</f>
        <v>56.34</v>
      </c>
      <c r="Q3831" s="10" t="s">
        <v>8308</v>
      </c>
      <c r="R3831" t="s">
        <v>8313</v>
      </c>
      <c r="S3831" s="14">
        <f>(((J3831/60)/60)/24)+DATE(1970,1,1)</f>
        <v>41709.463518518518</v>
      </c>
      <c r="T3831" s="14">
        <f>(((I3831/60)/60)/24)+DATE(1970,1,1)</f>
        <v>41768.875</v>
      </c>
      <c r="U3831">
        <f xml:space="preserve"> YEAR(S3831)</f>
        <v>2014</v>
      </c>
    </row>
    <row r="3832" spans="1:21" ht="48" x14ac:dyDescent="0.2">
      <c r="A3832">
        <v>326</v>
      </c>
      <c r="B3832" s="3" t="s">
        <v>327</v>
      </c>
      <c r="C3832" s="3" t="s">
        <v>4436</v>
      </c>
      <c r="D3832" s="6">
        <v>150000</v>
      </c>
      <c r="E3832" s="6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>
        <f>ROUND(E3832/D3832*100,0)</f>
        <v>113</v>
      </c>
      <c r="P3832" s="8">
        <f>IFERROR(ROUND(E3832/L3832,2),"No donations")</f>
        <v>147.16999999999999</v>
      </c>
      <c r="Q3832" s="10" t="s">
        <v>8308</v>
      </c>
      <c r="R3832" t="s">
        <v>8313</v>
      </c>
      <c r="S3832" s="14">
        <f>(((J3832/60)/60)/24)+DATE(1970,1,1)</f>
        <v>42775.314884259264</v>
      </c>
      <c r="T3832" s="14">
        <f>(((I3832/60)/60)/24)+DATE(1970,1,1)</f>
        <v>42808.956250000003</v>
      </c>
      <c r="U3832">
        <f xml:space="preserve"> YEAR(S3832)</f>
        <v>2017</v>
      </c>
    </row>
    <row r="3833" spans="1:21" ht="48" x14ac:dyDescent="0.2">
      <c r="A3833">
        <v>371</v>
      </c>
      <c r="B3833" s="3" t="s">
        <v>372</v>
      </c>
      <c r="C3833" s="3" t="s">
        <v>4481</v>
      </c>
      <c r="D3833" s="6">
        <v>150000</v>
      </c>
      <c r="E3833" s="6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>
        <f>ROUND(E3833/D3833*100,0)</f>
        <v>114</v>
      </c>
      <c r="P3833" s="8">
        <f>IFERROR(ROUND(E3833/L3833,2),"No donations")</f>
        <v>161.26</v>
      </c>
      <c r="Q3833" s="10" t="s">
        <v>8308</v>
      </c>
      <c r="R3833" t="s">
        <v>8313</v>
      </c>
      <c r="S3833" s="14">
        <f>(((J3833/60)/60)/24)+DATE(1970,1,1)</f>
        <v>41261.767812500002</v>
      </c>
      <c r="T3833" s="14">
        <f>(((I3833/60)/60)/24)+DATE(1970,1,1)</f>
        <v>41306.767812500002</v>
      </c>
      <c r="U3833">
        <f xml:space="preserve"> YEAR(S3833)</f>
        <v>2012</v>
      </c>
    </row>
    <row r="3834" spans="1:21" ht="48" x14ac:dyDescent="0.2">
      <c r="A3834">
        <v>2713</v>
      </c>
      <c r="B3834" s="3" t="s">
        <v>2713</v>
      </c>
      <c r="C3834" s="3" t="s">
        <v>6823</v>
      </c>
      <c r="D3834" s="6">
        <v>150000</v>
      </c>
      <c r="E3834" s="6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>
        <f>ROUND(E3834/D3834*100,0)</f>
        <v>102</v>
      </c>
      <c r="P3834" s="8">
        <f>IFERROR(ROUND(E3834/L3834,2),"No donations")</f>
        <v>108</v>
      </c>
      <c r="Q3834" s="10" t="s">
        <v>8315</v>
      </c>
      <c r="R3834" t="s">
        <v>8355</v>
      </c>
      <c r="S3834" s="14">
        <f>(((J3834/60)/60)/24)+DATE(1970,1,1)</f>
        <v>42322.653749999998</v>
      </c>
      <c r="T3834" s="14">
        <f>(((I3834/60)/60)/24)+DATE(1970,1,1)</f>
        <v>42362.653749999998</v>
      </c>
      <c r="U3834">
        <f xml:space="preserve"> YEAR(S3834)</f>
        <v>2015</v>
      </c>
    </row>
    <row r="3835" spans="1:21" ht="48" x14ac:dyDescent="0.2">
      <c r="A3835">
        <v>2013</v>
      </c>
      <c r="B3835" s="3" t="s">
        <v>2014</v>
      </c>
      <c r="C3835" s="3" t="s">
        <v>6123</v>
      </c>
      <c r="D3835" s="6">
        <v>160000</v>
      </c>
      <c r="E3835" s="6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>
        <f>ROUND(E3835/D3835*100,0)</f>
        <v>495</v>
      </c>
      <c r="P3835" s="8">
        <f>IFERROR(ROUND(E3835/L3835,2),"No donations")</f>
        <v>173.58</v>
      </c>
      <c r="Q3835" s="10" t="s">
        <v>8317</v>
      </c>
      <c r="R3835" t="s">
        <v>8347</v>
      </c>
      <c r="S3835" s="14">
        <f>(((J3835/60)/60)/24)+DATE(1970,1,1)</f>
        <v>42499.960810185185</v>
      </c>
      <c r="T3835" s="14">
        <f>(((I3835/60)/60)/24)+DATE(1970,1,1)</f>
        <v>42559.960810185185</v>
      </c>
      <c r="U3835">
        <f xml:space="preserve"> YEAR(S3835)</f>
        <v>2016</v>
      </c>
    </row>
    <row r="3836" spans="1:21" ht="32" x14ac:dyDescent="0.2">
      <c r="A3836">
        <v>2076</v>
      </c>
      <c r="B3836" s="3" t="s">
        <v>2077</v>
      </c>
      <c r="C3836" s="3" t="s">
        <v>6186</v>
      </c>
      <c r="D3836" s="6">
        <v>179000</v>
      </c>
      <c r="E3836" s="6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>
        <f>ROUND(E3836/D3836*100,0)</f>
        <v>543</v>
      </c>
      <c r="P3836" s="8">
        <f>IFERROR(ROUND(E3836/L3836,2),"No donations")</f>
        <v>116.35</v>
      </c>
      <c r="Q3836" s="10" t="s">
        <v>8317</v>
      </c>
      <c r="R3836" t="s">
        <v>8347</v>
      </c>
      <c r="S3836" s="14">
        <f>(((J3836/60)/60)/24)+DATE(1970,1,1)</f>
        <v>41803.880659722221</v>
      </c>
      <c r="T3836" s="14">
        <f>(((I3836/60)/60)/24)+DATE(1970,1,1)</f>
        <v>41843.880659722221</v>
      </c>
      <c r="U3836">
        <f xml:space="preserve"> YEAR(S3836)</f>
        <v>2014</v>
      </c>
    </row>
    <row r="3837" spans="1:21" ht="48" x14ac:dyDescent="0.2">
      <c r="A3837">
        <v>1973</v>
      </c>
      <c r="B3837" s="3" t="s">
        <v>1974</v>
      </c>
      <c r="C3837" s="3" t="s">
        <v>6083</v>
      </c>
      <c r="D3837" s="6">
        <v>198000</v>
      </c>
      <c r="E3837" s="6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>
        <f>ROUND(E3837/D3837*100,0)</f>
        <v>257</v>
      </c>
      <c r="P3837" s="8">
        <f>IFERROR(ROUND(E3837/L3837,2),"No donations")</f>
        <v>247.94</v>
      </c>
      <c r="Q3837" s="10" t="s">
        <v>8317</v>
      </c>
      <c r="R3837" t="s">
        <v>8347</v>
      </c>
      <c r="S3837" s="14">
        <f>(((J3837/60)/60)/24)+DATE(1970,1,1)</f>
        <v>42549.722962962958</v>
      </c>
      <c r="T3837" s="14">
        <f>(((I3837/60)/60)/24)+DATE(1970,1,1)</f>
        <v>42588.291666666672</v>
      </c>
      <c r="U3837">
        <f xml:space="preserve"> YEAR(S3837)</f>
        <v>2016</v>
      </c>
    </row>
    <row r="3838" spans="1:21" ht="32" x14ac:dyDescent="0.2">
      <c r="A3838">
        <v>1979</v>
      </c>
      <c r="B3838" s="3" t="s">
        <v>1980</v>
      </c>
      <c r="C3838" s="3" t="s">
        <v>6089</v>
      </c>
      <c r="D3838" s="6">
        <v>200000</v>
      </c>
      <c r="E3838" s="6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>
        <f>ROUND(E3838/D3838*100,0)</f>
        <v>115</v>
      </c>
      <c r="P3838" s="8">
        <f>IFERROR(ROUND(E3838/L3838,2),"No donations")</f>
        <v>282.66000000000003</v>
      </c>
      <c r="Q3838" s="10" t="s">
        <v>8317</v>
      </c>
      <c r="R3838" t="s">
        <v>8347</v>
      </c>
      <c r="S3838" s="14">
        <f>(((J3838/60)/60)/24)+DATE(1970,1,1)</f>
        <v>42290.460023148145</v>
      </c>
      <c r="T3838" s="14">
        <f>(((I3838/60)/60)/24)+DATE(1970,1,1)</f>
        <v>42327.207638888889</v>
      </c>
      <c r="U3838">
        <f xml:space="preserve"> YEAR(S3838)</f>
        <v>2015</v>
      </c>
    </row>
    <row r="3839" spans="1:21" ht="48" x14ac:dyDescent="0.2">
      <c r="A3839">
        <v>1941</v>
      </c>
      <c r="B3839" s="3" t="s">
        <v>1942</v>
      </c>
      <c r="C3839" s="3" t="s">
        <v>6051</v>
      </c>
      <c r="D3839" s="6">
        <v>250000</v>
      </c>
      <c r="E3839" s="6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>
        <f>ROUND(E3839/D3839*100,0)</f>
        <v>126</v>
      </c>
      <c r="P3839" s="8">
        <f>IFERROR(ROUND(E3839/L3839,2),"No donations")</f>
        <v>64.569999999999993</v>
      </c>
      <c r="Q3839" s="10" t="s">
        <v>8317</v>
      </c>
      <c r="R3839" t="s">
        <v>8347</v>
      </c>
      <c r="S3839" s="14">
        <f>(((J3839/60)/60)/24)+DATE(1970,1,1)</f>
        <v>41744.290868055556</v>
      </c>
      <c r="T3839" s="14">
        <f>(((I3839/60)/60)/24)+DATE(1970,1,1)</f>
        <v>41774.290868055556</v>
      </c>
      <c r="U3839">
        <f xml:space="preserve"> YEAR(S3839)</f>
        <v>2014</v>
      </c>
    </row>
    <row r="3840" spans="1:21" ht="48" x14ac:dyDescent="0.2">
      <c r="A3840">
        <v>2064</v>
      </c>
      <c r="B3840" s="3" t="s">
        <v>2065</v>
      </c>
      <c r="C3840" s="3" t="s">
        <v>6174</v>
      </c>
      <c r="D3840" s="6">
        <v>261962</v>
      </c>
      <c r="E3840" s="6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>
        <f>ROUND(E3840/D3840*100,0)</f>
        <v>191</v>
      </c>
      <c r="P3840" s="8">
        <f>IFERROR(ROUND(E3840/L3840,2),"No donations")</f>
        <v>86.16</v>
      </c>
      <c r="Q3840" s="10" t="s">
        <v>8317</v>
      </c>
      <c r="R3840" t="s">
        <v>8347</v>
      </c>
      <c r="S3840" s="14">
        <f>(((J3840/60)/60)/24)+DATE(1970,1,1)</f>
        <v>41389.364849537036</v>
      </c>
      <c r="T3840" s="14">
        <f>(((I3840/60)/60)/24)+DATE(1970,1,1)</f>
        <v>41425.5</v>
      </c>
      <c r="U3840">
        <f xml:space="preserve"> YEAR(S3840)</f>
        <v>2013</v>
      </c>
    </row>
    <row r="3841" spans="1:21" ht="48" x14ac:dyDescent="0.2">
      <c r="A3841">
        <v>1515</v>
      </c>
      <c r="B3841" s="3" t="s">
        <v>1516</v>
      </c>
      <c r="C3841" s="3" t="s">
        <v>5625</v>
      </c>
      <c r="D3841" s="6">
        <v>300000</v>
      </c>
      <c r="E3841" s="6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>
        <f>ROUND(E3841/D3841*100,0)</f>
        <v>157</v>
      </c>
      <c r="P3841" s="8">
        <f>IFERROR(ROUND(E3841/L3841,2),"No donations")</f>
        <v>849.67</v>
      </c>
      <c r="Q3841" s="10" t="s">
        <v>8336</v>
      </c>
      <c r="R3841" t="s">
        <v>8337</v>
      </c>
      <c r="S3841" s="14">
        <f>(((J3841/60)/60)/24)+DATE(1970,1,1)</f>
        <v>42415.253437499996</v>
      </c>
      <c r="T3841" s="14">
        <f>(((I3841/60)/60)/24)+DATE(1970,1,1)</f>
        <v>42445.211770833332</v>
      </c>
      <c r="U3841">
        <f xml:space="preserve"> YEAR(S3841)</f>
        <v>2016</v>
      </c>
    </row>
    <row r="3842" spans="1:21" ht="48" x14ac:dyDescent="0.2">
      <c r="A3842">
        <v>1971</v>
      </c>
      <c r="B3842" s="3" t="s">
        <v>1972</v>
      </c>
      <c r="C3842" s="3" t="s">
        <v>6081</v>
      </c>
      <c r="D3842" s="6">
        <v>400000</v>
      </c>
      <c r="E3842" s="6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>
        <f>ROUND(E3842/D3842*100,0)</f>
        <v>263</v>
      </c>
      <c r="P3842" s="8">
        <f>IFERROR(ROUND(E3842/L3842,2),"No donations")</f>
        <v>272.36</v>
      </c>
      <c r="Q3842" s="10" t="s">
        <v>8317</v>
      </c>
      <c r="R3842" t="s">
        <v>8347</v>
      </c>
      <c r="S3842" s="14">
        <f>(((J3842/60)/60)/24)+DATE(1970,1,1)</f>
        <v>41561.500706018516</v>
      </c>
      <c r="T3842" s="14">
        <f>(((I3842/60)/60)/24)+DATE(1970,1,1)</f>
        <v>41593.166666666664</v>
      </c>
      <c r="U3842">
        <f xml:space="preserve"> YEAR(S3842)</f>
        <v>2013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780:O3843" si="0">ROUND(E3843/D3843*100,0)</f>
        <v>9</v>
      </c>
      <c r="P3843" s="8">
        <f t="shared" ref="P3843:P3906" si="1">IFERROR(ROUND(E3843/L3843,2),"No donations")</f>
        <v>25.65</v>
      </c>
      <c r="Q3843" s="10" t="s">
        <v>8315</v>
      </c>
      <c r="R3843" t="s">
        <v>8316</v>
      </c>
      <c r="S3843" s="14">
        <f t="shared" ref="S3843:S3906" si="2">(((J3843/60)/60)/24)+DATE(1970,1,1)</f>
        <v>41780.785729166666</v>
      </c>
      <c r="T3843" s="14">
        <f t="shared" ref="T3843:T3906" si="3">(((I3843/60)/60)/24)+DATE(1970,1,1)</f>
        <v>41840.785729166666</v>
      </c>
      <c r="U3843">
        <f t="shared" ref="U3843:U3906" si="4" xml:space="preserve"> 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5">ROUND(E3844/D3844*100,0)</f>
        <v>22</v>
      </c>
      <c r="P3844" s="8">
        <f t="shared" si="1"/>
        <v>47.7</v>
      </c>
      <c r="Q3844" s="10" t="s">
        <v>8315</v>
      </c>
      <c r="R3844" t="s">
        <v>8316</v>
      </c>
      <c r="S3844" s="14">
        <f t="shared" si="2"/>
        <v>41740.493657407409</v>
      </c>
      <c r="T3844" s="14">
        <f t="shared" si="3"/>
        <v>41770.493657407409</v>
      </c>
      <c r="U3844">
        <f t="shared" si="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5"/>
        <v>21</v>
      </c>
      <c r="P3845" s="8">
        <f t="shared" si="1"/>
        <v>56.05</v>
      </c>
      <c r="Q3845" s="10" t="s">
        <v>8315</v>
      </c>
      <c r="R3845" t="s">
        <v>8316</v>
      </c>
      <c r="S3845" s="14">
        <f t="shared" si="2"/>
        <v>41766.072500000002</v>
      </c>
      <c r="T3845" s="14">
        <f t="shared" si="3"/>
        <v>41791.072500000002</v>
      </c>
      <c r="U3845">
        <f t="shared" si="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5"/>
        <v>41</v>
      </c>
      <c r="P3846" s="8">
        <f t="shared" si="1"/>
        <v>81.319999999999993</v>
      </c>
      <c r="Q3846" s="10" t="s">
        <v>8315</v>
      </c>
      <c r="R3846" t="s">
        <v>8316</v>
      </c>
      <c r="S3846" s="14">
        <f t="shared" si="2"/>
        <v>41766.617291666669</v>
      </c>
      <c r="T3846" s="14">
        <f t="shared" si="3"/>
        <v>41793.290972222225</v>
      </c>
      <c r="U3846">
        <f t="shared" si="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5"/>
        <v>2</v>
      </c>
      <c r="P3847" s="8">
        <f t="shared" si="1"/>
        <v>70.17</v>
      </c>
      <c r="Q3847" s="10" t="s">
        <v>8315</v>
      </c>
      <c r="R3847" t="s">
        <v>8316</v>
      </c>
      <c r="S3847" s="14">
        <f t="shared" si="2"/>
        <v>42248.627013888887</v>
      </c>
      <c r="T3847" s="14">
        <f t="shared" si="3"/>
        <v>42278.627013888887</v>
      </c>
      <c r="U3847">
        <f t="shared" si="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5"/>
        <v>3</v>
      </c>
      <c r="P3848" s="8">
        <f t="shared" si="1"/>
        <v>23.63</v>
      </c>
      <c r="Q3848" s="10" t="s">
        <v>8315</v>
      </c>
      <c r="R3848" t="s">
        <v>8316</v>
      </c>
      <c r="S3848" s="14">
        <f t="shared" si="2"/>
        <v>41885.221550925926</v>
      </c>
      <c r="T3848" s="14">
        <f t="shared" si="3"/>
        <v>41916.290972222225</v>
      </c>
      <c r="U3848">
        <f t="shared" si="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5"/>
        <v>16</v>
      </c>
      <c r="P3849" s="8">
        <f t="shared" si="1"/>
        <v>188.56</v>
      </c>
      <c r="Q3849" s="10" t="s">
        <v>8315</v>
      </c>
      <c r="R3849" t="s">
        <v>8316</v>
      </c>
      <c r="S3849" s="14">
        <f t="shared" si="2"/>
        <v>42159.224432870367</v>
      </c>
      <c r="T3849" s="14">
        <f t="shared" si="3"/>
        <v>42204.224432870367</v>
      </c>
      <c r="U3849">
        <f t="shared" si="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5"/>
        <v>16</v>
      </c>
      <c r="P3850" s="8">
        <f t="shared" si="1"/>
        <v>49.51</v>
      </c>
      <c r="Q3850" s="10" t="s">
        <v>8315</v>
      </c>
      <c r="R3850" t="s">
        <v>8316</v>
      </c>
      <c r="S3850" s="14">
        <f t="shared" si="2"/>
        <v>42265.817002314812</v>
      </c>
      <c r="T3850" s="14">
        <f t="shared" si="3"/>
        <v>42295.817002314812</v>
      </c>
      <c r="U3850">
        <f t="shared" si="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5"/>
        <v>7</v>
      </c>
      <c r="P3851" s="8">
        <f t="shared" si="1"/>
        <v>75.459999999999994</v>
      </c>
      <c r="Q3851" s="10" t="s">
        <v>8315</v>
      </c>
      <c r="R3851" t="s">
        <v>8316</v>
      </c>
      <c r="S3851" s="14">
        <f t="shared" si="2"/>
        <v>42136.767175925925</v>
      </c>
      <c r="T3851" s="14">
        <f t="shared" si="3"/>
        <v>42166.767175925925</v>
      </c>
      <c r="U3851">
        <f t="shared" si="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5"/>
        <v>4</v>
      </c>
      <c r="P3852" s="8">
        <f t="shared" si="1"/>
        <v>9.5</v>
      </c>
      <c r="Q3852" s="10" t="s">
        <v>8315</v>
      </c>
      <c r="R3852" t="s">
        <v>8316</v>
      </c>
      <c r="S3852" s="14">
        <f t="shared" si="2"/>
        <v>41975.124340277776</v>
      </c>
      <c r="T3852" s="14">
        <f t="shared" si="3"/>
        <v>42005.124340277776</v>
      </c>
      <c r="U3852">
        <f t="shared" si="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5"/>
        <v>34</v>
      </c>
      <c r="P3853" s="8">
        <f t="shared" si="1"/>
        <v>35.5</v>
      </c>
      <c r="Q3853" s="10" t="s">
        <v>8315</v>
      </c>
      <c r="R3853" t="s">
        <v>8316</v>
      </c>
      <c r="S3853" s="14">
        <f t="shared" si="2"/>
        <v>42172.439571759256</v>
      </c>
      <c r="T3853" s="14">
        <f t="shared" si="3"/>
        <v>42202.439571759256</v>
      </c>
      <c r="U3853">
        <f t="shared" si="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5"/>
        <v>0</v>
      </c>
      <c r="P3854" s="8">
        <f t="shared" si="1"/>
        <v>10</v>
      </c>
      <c r="Q3854" s="10" t="s">
        <v>8315</v>
      </c>
      <c r="R3854" t="s">
        <v>8316</v>
      </c>
      <c r="S3854" s="14">
        <f t="shared" si="2"/>
        <v>42065.190694444449</v>
      </c>
      <c r="T3854" s="14">
        <f t="shared" si="3"/>
        <v>42090.149027777778</v>
      </c>
      <c r="U3854">
        <f t="shared" si="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5"/>
        <v>0</v>
      </c>
      <c r="P3855" s="8">
        <f t="shared" si="1"/>
        <v>13</v>
      </c>
      <c r="Q3855" s="10" t="s">
        <v>8315</v>
      </c>
      <c r="R3855" t="s">
        <v>8316</v>
      </c>
      <c r="S3855" s="14">
        <f t="shared" si="2"/>
        <v>41848.84002314815</v>
      </c>
      <c r="T3855" s="14">
        <f t="shared" si="3"/>
        <v>41883.84002314815</v>
      </c>
      <c r="U3855">
        <f t="shared" si="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5"/>
        <v>16</v>
      </c>
      <c r="P3856" s="8">
        <f t="shared" si="1"/>
        <v>89.4</v>
      </c>
      <c r="Q3856" s="10" t="s">
        <v>8315</v>
      </c>
      <c r="R3856" t="s">
        <v>8316</v>
      </c>
      <c r="S3856" s="14">
        <f t="shared" si="2"/>
        <v>42103.884930555556</v>
      </c>
      <c r="T3856" s="14">
        <f t="shared" si="3"/>
        <v>42133.884930555556</v>
      </c>
      <c r="U3856">
        <f t="shared" si="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5"/>
        <v>3</v>
      </c>
      <c r="P3857" s="8">
        <f t="shared" si="1"/>
        <v>25</v>
      </c>
      <c r="Q3857" s="10" t="s">
        <v>8315</v>
      </c>
      <c r="R3857" t="s">
        <v>8316</v>
      </c>
      <c r="S3857" s="14">
        <f t="shared" si="2"/>
        <v>42059.970729166671</v>
      </c>
      <c r="T3857" s="14">
        <f t="shared" si="3"/>
        <v>42089.929062499999</v>
      </c>
      <c r="U3857">
        <f t="shared" si="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5"/>
        <v>0</v>
      </c>
      <c r="P3858" s="8">
        <f t="shared" si="1"/>
        <v>1</v>
      </c>
      <c r="Q3858" s="10" t="s">
        <v>8315</v>
      </c>
      <c r="R3858" t="s">
        <v>8316</v>
      </c>
      <c r="S3858" s="14">
        <f t="shared" si="2"/>
        <v>42041.743090277778</v>
      </c>
      <c r="T3858" s="14">
        <f t="shared" si="3"/>
        <v>42071.701423611114</v>
      </c>
      <c r="U3858">
        <f t="shared" si="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5"/>
        <v>5</v>
      </c>
      <c r="P3859" s="8">
        <f t="shared" si="1"/>
        <v>65</v>
      </c>
      <c r="Q3859" s="10" t="s">
        <v>8315</v>
      </c>
      <c r="R3859" t="s">
        <v>8316</v>
      </c>
      <c r="S3859" s="14">
        <f t="shared" si="2"/>
        <v>41829.73715277778</v>
      </c>
      <c r="T3859" s="14">
        <f t="shared" si="3"/>
        <v>41852.716666666667</v>
      </c>
      <c r="U3859">
        <f t="shared" si="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5"/>
        <v>2</v>
      </c>
      <c r="P3860" s="8">
        <f t="shared" si="1"/>
        <v>10</v>
      </c>
      <c r="Q3860" s="10" t="s">
        <v>8315</v>
      </c>
      <c r="R3860" t="s">
        <v>8316</v>
      </c>
      <c r="S3860" s="14">
        <f t="shared" si="2"/>
        <v>42128.431064814817</v>
      </c>
      <c r="T3860" s="14">
        <f t="shared" si="3"/>
        <v>42146.875</v>
      </c>
      <c r="U3860">
        <f t="shared" si="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5"/>
        <v>0</v>
      </c>
      <c r="P3861" s="8">
        <f t="shared" si="1"/>
        <v>1</v>
      </c>
      <c r="Q3861" s="10" t="s">
        <v>8315</v>
      </c>
      <c r="R3861" t="s">
        <v>8316</v>
      </c>
      <c r="S3861" s="14">
        <f t="shared" si="2"/>
        <v>41789.893599537041</v>
      </c>
      <c r="T3861" s="14">
        <f t="shared" si="3"/>
        <v>41815.875</v>
      </c>
      <c r="U3861">
        <f t="shared" si="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5"/>
        <v>18</v>
      </c>
      <c r="P3862" s="8">
        <f t="shared" si="1"/>
        <v>81.540000000000006</v>
      </c>
      <c r="Q3862" s="10" t="s">
        <v>8315</v>
      </c>
      <c r="R3862" t="s">
        <v>8316</v>
      </c>
      <c r="S3862" s="14">
        <f t="shared" si="2"/>
        <v>41833.660995370366</v>
      </c>
      <c r="T3862" s="14">
        <f t="shared" si="3"/>
        <v>41863.660995370366</v>
      </c>
      <c r="U3862">
        <f t="shared" si="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5"/>
        <v>5</v>
      </c>
      <c r="P3863" s="8">
        <f t="shared" si="1"/>
        <v>100</v>
      </c>
      <c r="Q3863" s="10" t="s">
        <v>8315</v>
      </c>
      <c r="R3863" t="s">
        <v>8316</v>
      </c>
      <c r="S3863" s="14">
        <f t="shared" si="2"/>
        <v>41914.590011574073</v>
      </c>
      <c r="T3863" s="14">
        <f t="shared" si="3"/>
        <v>41955.907638888893</v>
      </c>
      <c r="U3863">
        <f t="shared" si="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5"/>
        <v>0</v>
      </c>
      <c r="P3864" s="8">
        <f t="shared" si="1"/>
        <v>1</v>
      </c>
      <c r="Q3864" s="10" t="s">
        <v>8315</v>
      </c>
      <c r="R3864" t="s">
        <v>8316</v>
      </c>
      <c r="S3864" s="14">
        <f t="shared" si="2"/>
        <v>42611.261064814811</v>
      </c>
      <c r="T3864" s="14">
        <f t="shared" si="3"/>
        <v>42625.707638888889</v>
      </c>
      <c r="U3864">
        <f t="shared" si="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5"/>
        <v>0</v>
      </c>
      <c r="P3865" s="8" t="str">
        <f t="shared" si="1"/>
        <v>No donations</v>
      </c>
      <c r="Q3865" s="10" t="s">
        <v>8315</v>
      </c>
      <c r="R3865" t="s">
        <v>8316</v>
      </c>
      <c r="S3865" s="14">
        <f t="shared" si="2"/>
        <v>42253.633159722223</v>
      </c>
      <c r="T3865" s="14">
        <f t="shared" si="3"/>
        <v>42313.674826388888</v>
      </c>
      <c r="U3865">
        <f t="shared" si="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5"/>
        <v>1</v>
      </c>
      <c r="P3866" s="8">
        <f t="shared" si="1"/>
        <v>20</v>
      </c>
      <c r="Q3866" s="10" t="s">
        <v>8315</v>
      </c>
      <c r="R3866" t="s">
        <v>8316</v>
      </c>
      <c r="S3866" s="14">
        <f t="shared" si="2"/>
        <v>42295.891828703709</v>
      </c>
      <c r="T3866" s="14">
        <f t="shared" si="3"/>
        <v>42325.933495370366</v>
      </c>
      <c r="U3866">
        <f t="shared" si="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5"/>
        <v>27</v>
      </c>
      <c r="P3867" s="8">
        <f t="shared" si="1"/>
        <v>46.43</v>
      </c>
      <c r="Q3867" s="10" t="s">
        <v>8315</v>
      </c>
      <c r="R3867" t="s">
        <v>8316</v>
      </c>
      <c r="S3867" s="14">
        <f t="shared" si="2"/>
        <v>41841.651597222226</v>
      </c>
      <c r="T3867" s="14">
        <f t="shared" si="3"/>
        <v>41881.229166666664</v>
      </c>
      <c r="U3867">
        <f t="shared" si="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5"/>
        <v>1</v>
      </c>
      <c r="P3868" s="8">
        <f t="shared" si="1"/>
        <v>5.5</v>
      </c>
      <c r="Q3868" s="10" t="s">
        <v>8315</v>
      </c>
      <c r="R3868" t="s">
        <v>8316</v>
      </c>
      <c r="S3868" s="14">
        <f t="shared" si="2"/>
        <v>42402.947002314817</v>
      </c>
      <c r="T3868" s="14">
        <f t="shared" si="3"/>
        <v>42452.145138888889</v>
      </c>
      <c r="U3868">
        <f t="shared" si="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5"/>
        <v>13</v>
      </c>
      <c r="P3869" s="8">
        <f t="shared" si="1"/>
        <v>50.2</v>
      </c>
      <c r="Q3869" s="10" t="s">
        <v>8315</v>
      </c>
      <c r="R3869" t="s">
        <v>8316</v>
      </c>
      <c r="S3869" s="14">
        <f t="shared" si="2"/>
        <v>42509.814108796301</v>
      </c>
      <c r="T3869" s="14">
        <f t="shared" si="3"/>
        <v>42539.814108796301</v>
      </c>
      <c r="U3869">
        <f t="shared" si="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5"/>
        <v>0</v>
      </c>
      <c r="P3870" s="8">
        <f t="shared" si="1"/>
        <v>10</v>
      </c>
      <c r="Q3870" s="10" t="s">
        <v>8315</v>
      </c>
      <c r="R3870" t="s">
        <v>8357</v>
      </c>
      <c r="S3870" s="14">
        <f t="shared" si="2"/>
        <v>41865.659780092588</v>
      </c>
      <c r="T3870" s="14">
        <f t="shared" si="3"/>
        <v>41890.659780092588</v>
      </c>
      <c r="U3870">
        <f t="shared" si="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5"/>
        <v>3</v>
      </c>
      <c r="P3871" s="8">
        <f t="shared" si="1"/>
        <v>30.13</v>
      </c>
      <c r="Q3871" s="10" t="s">
        <v>8315</v>
      </c>
      <c r="R3871" t="s">
        <v>8357</v>
      </c>
      <c r="S3871" s="14">
        <f t="shared" si="2"/>
        <v>42047.724444444444</v>
      </c>
      <c r="T3871" s="14">
        <f t="shared" si="3"/>
        <v>42077.132638888885</v>
      </c>
      <c r="U3871">
        <f t="shared" si="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5"/>
        <v>15</v>
      </c>
      <c r="P3872" s="8">
        <f t="shared" si="1"/>
        <v>150</v>
      </c>
      <c r="Q3872" s="10" t="s">
        <v>8315</v>
      </c>
      <c r="R3872" t="s">
        <v>8357</v>
      </c>
      <c r="S3872" s="14">
        <f t="shared" si="2"/>
        <v>41793.17219907407</v>
      </c>
      <c r="T3872" s="14">
        <f t="shared" si="3"/>
        <v>41823.17219907407</v>
      </c>
      <c r="U3872">
        <f t="shared" si="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5"/>
        <v>3</v>
      </c>
      <c r="P3873" s="8">
        <f t="shared" si="1"/>
        <v>13.33</v>
      </c>
      <c r="Q3873" s="10" t="s">
        <v>8315</v>
      </c>
      <c r="R3873" t="s">
        <v>8357</v>
      </c>
      <c r="S3873" s="14">
        <f t="shared" si="2"/>
        <v>42763.780671296292</v>
      </c>
      <c r="T3873" s="14">
        <f t="shared" si="3"/>
        <v>42823.739004629635</v>
      </c>
      <c r="U3873">
        <f t="shared" si="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5"/>
        <v>0</v>
      </c>
      <c r="P3874" s="8" t="str">
        <f t="shared" si="1"/>
        <v>No donations</v>
      </c>
      <c r="Q3874" s="10" t="s">
        <v>8315</v>
      </c>
      <c r="R3874" t="s">
        <v>8357</v>
      </c>
      <c r="S3874" s="14">
        <f t="shared" si="2"/>
        <v>42180.145787037036</v>
      </c>
      <c r="T3874" s="14">
        <f t="shared" si="3"/>
        <v>42230.145787037036</v>
      </c>
      <c r="U3874">
        <f t="shared" si="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5"/>
        <v>0</v>
      </c>
      <c r="P3875" s="8" t="str">
        <f t="shared" si="1"/>
        <v>No donations</v>
      </c>
      <c r="Q3875" s="10" t="s">
        <v>8315</v>
      </c>
      <c r="R3875" t="s">
        <v>8357</v>
      </c>
      <c r="S3875" s="14">
        <f t="shared" si="2"/>
        <v>42255.696006944447</v>
      </c>
      <c r="T3875" s="14">
        <f t="shared" si="3"/>
        <v>42285.696006944447</v>
      </c>
      <c r="U3875">
        <f t="shared" si="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5"/>
        <v>0</v>
      </c>
      <c r="P3876" s="8" t="str">
        <f t="shared" si="1"/>
        <v>No donations</v>
      </c>
      <c r="Q3876" s="10" t="s">
        <v>8315</v>
      </c>
      <c r="R3876" t="s">
        <v>8357</v>
      </c>
      <c r="S3876" s="14">
        <f t="shared" si="2"/>
        <v>42007.016458333332</v>
      </c>
      <c r="T3876" s="14">
        <f t="shared" si="3"/>
        <v>42028.041666666672</v>
      </c>
      <c r="U3876">
        <f t="shared" si="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5"/>
        <v>0</v>
      </c>
      <c r="P3877" s="8" t="str">
        <f t="shared" si="1"/>
        <v>No donations</v>
      </c>
      <c r="Q3877" s="10" t="s">
        <v>8315</v>
      </c>
      <c r="R3877" t="s">
        <v>8357</v>
      </c>
      <c r="S3877" s="14">
        <f t="shared" si="2"/>
        <v>42615.346817129626</v>
      </c>
      <c r="T3877" s="14">
        <f t="shared" si="3"/>
        <v>42616.416666666672</v>
      </c>
      <c r="U3877">
        <f t="shared" si="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5"/>
        <v>53</v>
      </c>
      <c r="P3878" s="8">
        <f t="shared" si="1"/>
        <v>44.76</v>
      </c>
      <c r="Q3878" s="10" t="s">
        <v>8315</v>
      </c>
      <c r="R3878" t="s">
        <v>8357</v>
      </c>
      <c r="S3878" s="14">
        <f t="shared" si="2"/>
        <v>42372.624166666668</v>
      </c>
      <c r="T3878" s="14">
        <f t="shared" si="3"/>
        <v>42402.624166666668</v>
      </c>
      <c r="U3878">
        <f t="shared" si="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5"/>
        <v>5</v>
      </c>
      <c r="P3879" s="8">
        <f t="shared" si="1"/>
        <v>88.64</v>
      </c>
      <c r="Q3879" s="10" t="s">
        <v>8315</v>
      </c>
      <c r="R3879" t="s">
        <v>8357</v>
      </c>
      <c r="S3879" s="14">
        <f t="shared" si="2"/>
        <v>42682.67768518519</v>
      </c>
      <c r="T3879" s="14">
        <f t="shared" si="3"/>
        <v>42712.67768518519</v>
      </c>
      <c r="U3879">
        <f t="shared" si="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5"/>
        <v>0</v>
      </c>
      <c r="P3880" s="8">
        <f t="shared" si="1"/>
        <v>10</v>
      </c>
      <c r="Q3880" s="10" t="s">
        <v>8315</v>
      </c>
      <c r="R3880" t="s">
        <v>8357</v>
      </c>
      <c r="S3880" s="14">
        <f t="shared" si="2"/>
        <v>42154.818819444445</v>
      </c>
      <c r="T3880" s="14">
        <f t="shared" si="3"/>
        <v>42185.165972222225</v>
      </c>
      <c r="U3880">
        <f t="shared" si="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5"/>
        <v>0</v>
      </c>
      <c r="P3881" s="8" t="str">
        <f t="shared" si="1"/>
        <v>No donations</v>
      </c>
      <c r="Q3881" s="10" t="s">
        <v>8315</v>
      </c>
      <c r="R3881" t="s">
        <v>8357</v>
      </c>
      <c r="S3881" s="14">
        <f t="shared" si="2"/>
        <v>41999.861064814817</v>
      </c>
      <c r="T3881" s="14">
        <f t="shared" si="3"/>
        <v>42029.861064814817</v>
      </c>
      <c r="U3881">
        <f t="shared" si="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5"/>
        <v>13</v>
      </c>
      <c r="P3882" s="8">
        <f t="shared" si="1"/>
        <v>57.65</v>
      </c>
      <c r="Q3882" s="10" t="s">
        <v>8315</v>
      </c>
      <c r="R3882" t="s">
        <v>8357</v>
      </c>
      <c r="S3882" s="14">
        <f t="shared" si="2"/>
        <v>41815.815046296295</v>
      </c>
      <c r="T3882" s="14">
        <f t="shared" si="3"/>
        <v>41850.958333333336</v>
      </c>
      <c r="U3882">
        <f t="shared" si="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5"/>
        <v>5</v>
      </c>
      <c r="P3883" s="8">
        <f t="shared" si="1"/>
        <v>25</v>
      </c>
      <c r="Q3883" s="10" t="s">
        <v>8315</v>
      </c>
      <c r="R3883" t="s">
        <v>8357</v>
      </c>
      <c r="S3883" s="14">
        <f t="shared" si="2"/>
        <v>42756.018506944441</v>
      </c>
      <c r="T3883" s="14">
        <f t="shared" si="3"/>
        <v>42786.018506944441</v>
      </c>
      <c r="U3883">
        <f t="shared" si="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5"/>
        <v>0</v>
      </c>
      <c r="P3884" s="8" t="str">
        <f t="shared" si="1"/>
        <v>No donations</v>
      </c>
      <c r="Q3884" s="10" t="s">
        <v>8315</v>
      </c>
      <c r="R3884" t="s">
        <v>8357</v>
      </c>
      <c r="S3884" s="14">
        <f t="shared" si="2"/>
        <v>42373.983449074076</v>
      </c>
      <c r="T3884" s="14">
        <f t="shared" si="3"/>
        <v>42400.960416666669</v>
      </c>
      <c r="U3884">
        <f t="shared" si="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5"/>
        <v>0</v>
      </c>
      <c r="P3885" s="8" t="str">
        <f t="shared" si="1"/>
        <v>No donations</v>
      </c>
      <c r="Q3885" s="10" t="s">
        <v>8315</v>
      </c>
      <c r="R3885" t="s">
        <v>8357</v>
      </c>
      <c r="S3885" s="14">
        <f t="shared" si="2"/>
        <v>41854.602650462963</v>
      </c>
      <c r="T3885" s="14">
        <f t="shared" si="3"/>
        <v>41884.602650462963</v>
      </c>
      <c r="U3885">
        <f t="shared" si="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5"/>
        <v>0</v>
      </c>
      <c r="P3886" s="8" t="str">
        <f t="shared" si="1"/>
        <v>No donations</v>
      </c>
      <c r="Q3886" s="10" t="s">
        <v>8315</v>
      </c>
      <c r="R3886" t="s">
        <v>8357</v>
      </c>
      <c r="S3886" s="14">
        <f t="shared" si="2"/>
        <v>42065.791574074072</v>
      </c>
      <c r="T3886" s="14">
        <f t="shared" si="3"/>
        <v>42090.749907407408</v>
      </c>
      <c r="U3886">
        <f t="shared" si="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5"/>
        <v>0</v>
      </c>
      <c r="P3887" s="8" t="str">
        <f t="shared" si="1"/>
        <v>No donations</v>
      </c>
      <c r="Q3887" s="10" t="s">
        <v>8315</v>
      </c>
      <c r="R3887" t="s">
        <v>8357</v>
      </c>
      <c r="S3887" s="14">
        <f t="shared" si="2"/>
        <v>42469.951284722221</v>
      </c>
      <c r="T3887" s="14">
        <f t="shared" si="3"/>
        <v>42499.951284722221</v>
      </c>
      <c r="U3887">
        <f t="shared" si="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5"/>
        <v>0</v>
      </c>
      <c r="P3888" s="8" t="str">
        <f t="shared" si="1"/>
        <v>No donations</v>
      </c>
      <c r="Q3888" s="10" t="s">
        <v>8315</v>
      </c>
      <c r="R3888" t="s">
        <v>8357</v>
      </c>
      <c r="S3888" s="14">
        <f t="shared" si="2"/>
        <v>41954.228032407409</v>
      </c>
      <c r="T3888" s="14">
        <f t="shared" si="3"/>
        <v>41984.228032407409</v>
      </c>
      <c r="U3888">
        <f t="shared" si="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5"/>
        <v>2</v>
      </c>
      <c r="P3889" s="8">
        <f t="shared" si="1"/>
        <v>17.5</v>
      </c>
      <c r="Q3889" s="10" t="s">
        <v>8315</v>
      </c>
      <c r="R3889" t="s">
        <v>8357</v>
      </c>
      <c r="S3889" s="14">
        <f t="shared" si="2"/>
        <v>42079.857974537037</v>
      </c>
      <c r="T3889" s="14">
        <f t="shared" si="3"/>
        <v>42125.916666666672</v>
      </c>
      <c r="U3889">
        <f t="shared" si="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5"/>
        <v>27</v>
      </c>
      <c r="P3890" s="8">
        <f t="shared" si="1"/>
        <v>38.71</v>
      </c>
      <c r="Q3890" s="10" t="s">
        <v>8315</v>
      </c>
      <c r="R3890" t="s">
        <v>8316</v>
      </c>
      <c r="S3890" s="14">
        <f t="shared" si="2"/>
        <v>42762.545810185184</v>
      </c>
      <c r="T3890" s="14">
        <f t="shared" si="3"/>
        <v>42792.545810185184</v>
      </c>
      <c r="U3890">
        <f t="shared" si="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5"/>
        <v>1</v>
      </c>
      <c r="P3891" s="8">
        <f t="shared" si="1"/>
        <v>13.11</v>
      </c>
      <c r="Q3891" s="10" t="s">
        <v>8315</v>
      </c>
      <c r="R3891" t="s">
        <v>8316</v>
      </c>
      <c r="S3891" s="14">
        <f t="shared" si="2"/>
        <v>41977.004976851851</v>
      </c>
      <c r="T3891" s="14">
        <f t="shared" si="3"/>
        <v>42008.976388888885</v>
      </c>
      <c r="U3891">
        <f t="shared" si="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5"/>
        <v>17</v>
      </c>
      <c r="P3892" s="8">
        <f t="shared" si="1"/>
        <v>315.5</v>
      </c>
      <c r="Q3892" s="10" t="s">
        <v>8315</v>
      </c>
      <c r="R3892" t="s">
        <v>8316</v>
      </c>
      <c r="S3892" s="14">
        <f t="shared" si="2"/>
        <v>42171.758611111116</v>
      </c>
      <c r="T3892" s="14">
        <f t="shared" si="3"/>
        <v>42231.758611111116</v>
      </c>
      <c r="U3892">
        <f t="shared" si="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5"/>
        <v>33</v>
      </c>
      <c r="P3893" s="8">
        <f t="shared" si="1"/>
        <v>37.14</v>
      </c>
      <c r="Q3893" s="10" t="s">
        <v>8315</v>
      </c>
      <c r="R3893" t="s">
        <v>8316</v>
      </c>
      <c r="S3893" s="14">
        <f t="shared" si="2"/>
        <v>42056.1324537037</v>
      </c>
      <c r="T3893" s="14">
        <f t="shared" si="3"/>
        <v>42086.207638888889</v>
      </c>
      <c r="U3893">
        <f t="shared" si="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5"/>
        <v>0</v>
      </c>
      <c r="P3894" s="8" t="str">
        <f t="shared" si="1"/>
        <v>No donations</v>
      </c>
      <c r="Q3894" s="10" t="s">
        <v>8315</v>
      </c>
      <c r="R3894" t="s">
        <v>8316</v>
      </c>
      <c r="S3894" s="14">
        <f t="shared" si="2"/>
        <v>41867.652280092596</v>
      </c>
      <c r="T3894" s="14">
        <f t="shared" si="3"/>
        <v>41875.291666666664</v>
      </c>
      <c r="U3894">
        <f t="shared" si="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5"/>
        <v>22</v>
      </c>
      <c r="P3895" s="8">
        <f t="shared" si="1"/>
        <v>128.27000000000001</v>
      </c>
      <c r="Q3895" s="10" t="s">
        <v>8315</v>
      </c>
      <c r="R3895" t="s">
        <v>8316</v>
      </c>
      <c r="S3895" s="14">
        <f t="shared" si="2"/>
        <v>41779.657870370371</v>
      </c>
      <c r="T3895" s="14">
        <f t="shared" si="3"/>
        <v>41821.25</v>
      </c>
      <c r="U3895">
        <f t="shared" si="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5"/>
        <v>3</v>
      </c>
      <c r="P3896" s="8">
        <f t="shared" si="1"/>
        <v>47.27</v>
      </c>
      <c r="Q3896" s="10" t="s">
        <v>8315</v>
      </c>
      <c r="R3896" t="s">
        <v>8316</v>
      </c>
      <c r="S3896" s="14">
        <f t="shared" si="2"/>
        <v>42679.958472222221</v>
      </c>
      <c r="T3896" s="14">
        <f t="shared" si="3"/>
        <v>42710.207638888889</v>
      </c>
      <c r="U3896">
        <f t="shared" si="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5"/>
        <v>5</v>
      </c>
      <c r="P3897" s="8">
        <f t="shared" si="1"/>
        <v>50</v>
      </c>
      <c r="Q3897" s="10" t="s">
        <v>8315</v>
      </c>
      <c r="R3897" t="s">
        <v>8316</v>
      </c>
      <c r="S3897" s="14">
        <f t="shared" si="2"/>
        <v>42032.250208333338</v>
      </c>
      <c r="T3897" s="14">
        <f t="shared" si="3"/>
        <v>42063.250208333338</v>
      </c>
      <c r="U3897">
        <f t="shared" si="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5"/>
        <v>11</v>
      </c>
      <c r="P3898" s="8">
        <f t="shared" si="1"/>
        <v>42.5</v>
      </c>
      <c r="Q3898" s="10" t="s">
        <v>8315</v>
      </c>
      <c r="R3898" t="s">
        <v>8316</v>
      </c>
      <c r="S3898" s="14">
        <f t="shared" si="2"/>
        <v>41793.191875000004</v>
      </c>
      <c r="T3898" s="14">
        <f t="shared" si="3"/>
        <v>41807.191875000004</v>
      </c>
      <c r="U3898">
        <f t="shared" si="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5"/>
        <v>18</v>
      </c>
      <c r="P3899" s="8">
        <f t="shared" si="1"/>
        <v>44</v>
      </c>
      <c r="Q3899" s="10" t="s">
        <v>8315</v>
      </c>
      <c r="R3899" t="s">
        <v>8316</v>
      </c>
      <c r="S3899" s="14">
        <f t="shared" si="2"/>
        <v>41982.87364583333</v>
      </c>
      <c r="T3899" s="14">
        <f t="shared" si="3"/>
        <v>42012.87364583333</v>
      </c>
      <c r="U3899">
        <f t="shared" si="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5"/>
        <v>33</v>
      </c>
      <c r="P3900" s="8">
        <f t="shared" si="1"/>
        <v>50.88</v>
      </c>
      <c r="Q3900" s="10" t="s">
        <v>8315</v>
      </c>
      <c r="R3900" t="s">
        <v>8316</v>
      </c>
      <c r="S3900" s="14">
        <f t="shared" si="2"/>
        <v>42193.482291666667</v>
      </c>
      <c r="T3900" s="14">
        <f t="shared" si="3"/>
        <v>42233.666666666672</v>
      </c>
      <c r="U3900">
        <f t="shared" si="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5"/>
        <v>1</v>
      </c>
      <c r="P3901" s="8">
        <f t="shared" si="1"/>
        <v>62.5</v>
      </c>
      <c r="Q3901" s="10" t="s">
        <v>8315</v>
      </c>
      <c r="R3901" t="s">
        <v>8316</v>
      </c>
      <c r="S3901" s="14">
        <f t="shared" si="2"/>
        <v>41843.775011574071</v>
      </c>
      <c r="T3901" s="14">
        <f t="shared" si="3"/>
        <v>41863.775011574071</v>
      </c>
      <c r="U3901">
        <f t="shared" si="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5"/>
        <v>5</v>
      </c>
      <c r="P3902" s="8">
        <f t="shared" si="1"/>
        <v>27</v>
      </c>
      <c r="Q3902" s="10" t="s">
        <v>8315</v>
      </c>
      <c r="R3902" t="s">
        <v>8316</v>
      </c>
      <c r="S3902" s="14">
        <f t="shared" si="2"/>
        <v>42136.092488425929</v>
      </c>
      <c r="T3902" s="14">
        <f t="shared" si="3"/>
        <v>42166.092488425929</v>
      </c>
      <c r="U3902">
        <f t="shared" si="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5"/>
        <v>1</v>
      </c>
      <c r="P3903" s="8">
        <f t="shared" si="1"/>
        <v>25</v>
      </c>
      <c r="Q3903" s="10" t="s">
        <v>8315</v>
      </c>
      <c r="R3903" t="s">
        <v>8316</v>
      </c>
      <c r="S3903" s="14">
        <f t="shared" si="2"/>
        <v>42317.826377314821</v>
      </c>
      <c r="T3903" s="14">
        <f t="shared" si="3"/>
        <v>42357.826377314821</v>
      </c>
      <c r="U3903">
        <f t="shared" si="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5"/>
        <v>49</v>
      </c>
      <c r="P3904" s="8">
        <f t="shared" si="1"/>
        <v>47.26</v>
      </c>
      <c r="Q3904" s="10" t="s">
        <v>8315</v>
      </c>
      <c r="R3904" t="s">
        <v>8316</v>
      </c>
      <c r="S3904" s="14">
        <f t="shared" si="2"/>
        <v>42663.468078703707</v>
      </c>
      <c r="T3904" s="14">
        <f t="shared" si="3"/>
        <v>42688.509745370371</v>
      </c>
      <c r="U3904">
        <f t="shared" si="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5"/>
        <v>0</v>
      </c>
      <c r="P3905" s="8" t="str">
        <f t="shared" si="1"/>
        <v>No donations</v>
      </c>
      <c r="Q3905" s="10" t="s">
        <v>8315</v>
      </c>
      <c r="R3905" t="s">
        <v>8316</v>
      </c>
      <c r="S3905" s="14">
        <f t="shared" si="2"/>
        <v>42186.01116898148</v>
      </c>
      <c r="T3905" s="14">
        <f t="shared" si="3"/>
        <v>42230.818055555559</v>
      </c>
      <c r="U3905">
        <f t="shared" si="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5"/>
        <v>0</v>
      </c>
      <c r="P3906" s="8">
        <f t="shared" si="1"/>
        <v>1.5</v>
      </c>
      <c r="Q3906" s="10" t="s">
        <v>8315</v>
      </c>
      <c r="R3906" t="s">
        <v>8316</v>
      </c>
      <c r="S3906" s="14">
        <f t="shared" si="2"/>
        <v>42095.229166666672</v>
      </c>
      <c r="T3906" s="14">
        <f t="shared" si="3"/>
        <v>42109.211111111115</v>
      </c>
      <c r="U3906">
        <f t="shared" si="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5"/>
        <v>12</v>
      </c>
      <c r="P3907" s="8">
        <f t="shared" ref="P3907:P3970" si="6">IFERROR(ROUND(E3907/L3907,2),"No donations")</f>
        <v>24.71</v>
      </c>
      <c r="Q3907" s="10" t="s">
        <v>8315</v>
      </c>
      <c r="R3907" t="s">
        <v>8316</v>
      </c>
      <c r="S3907" s="14">
        <f t="shared" ref="S3907:S3970" si="7">(((J3907/60)/60)/24)+DATE(1970,1,1)</f>
        <v>42124.623877314814</v>
      </c>
      <c r="T3907" s="14">
        <f t="shared" ref="T3907:T3970" si="8">(((I3907/60)/60)/24)+DATE(1970,1,1)</f>
        <v>42166.958333333328</v>
      </c>
      <c r="U3907">
        <f t="shared" ref="U3907:U3970" si="9" xml:space="preserve"> 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10">ROUND(E3908/D3908*100,0)</f>
        <v>67</v>
      </c>
      <c r="P3908" s="8">
        <f t="shared" si="6"/>
        <v>63.13</v>
      </c>
      <c r="Q3908" s="10" t="s">
        <v>8315</v>
      </c>
      <c r="R3908" t="s">
        <v>8316</v>
      </c>
      <c r="S3908" s="14">
        <f t="shared" si="7"/>
        <v>42143.917743055557</v>
      </c>
      <c r="T3908" s="14">
        <f t="shared" si="8"/>
        <v>42181.559027777781</v>
      </c>
      <c r="U3908">
        <f t="shared" si="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0"/>
        <v>15</v>
      </c>
      <c r="P3909" s="8">
        <f t="shared" si="6"/>
        <v>38.25</v>
      </c>
      <c r="Q3909" s="10" t="s">
        <v>8315</v>
      </c>
      <c r="R3909" t="s">
        <v>8316</v>
      </c>
      <c r="S3909" s="14">
        <f t="shared" si="7"/>
        <v>41906.819513888891</v>
      </c>
      <c r="T3909" s="14">
        <f t="shared" si="8"/>
        <v>41938.838888888888</v>
      </c>
      <c r="U3909">
        <f t="shared" si="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0"/>
        <v>9</v>
      </c>
      <c r="P3910" s="8">
        <f t="shared" si="6"/>
        <v>16.25</v>
      </c>
      <c r="Q3910" s="10" t="s">
        <v>8315</v>
      </c>
      <c r="R3910" t="s">
        <v>8316</v>
      </c>
      <c r="S3910" s="14">
        <f t="shared" si="7"/>
        <v>41834.135370370372</v>
      </c>
      <c r="T3910" s="14">
        <f t="shared" si="8"/>
        <v>41849.135370370372</v>
      </c>
      <c r="U3910">
        <f t="shared" si="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0"/>
        <v>0</v>
      </c>
      <c r="P3911" s="8">
        <f t="shared" si="6"/>
        <v>33.75</v>
      </c>
      <c r="Q3911" s="10" t="s">
        <v>8315</v>
      </c>
      <c r="R3911" t="s">
        <v>8316</v>
      </c>
      <c r="S3911" s="14">
        <f t="shared" si="7"/>
        <v>41863.359282407408</v>
      </c>
      <c r="T3911" s="14">
        <f t="shared" si="8"/>
        <v>41893.359282407408</v>
      </c>
      <c r="U3911">
        <f t="shared" si="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0"/>
        <v>3</v>
      </c>
      <c r="P3912" s="8">
        <f t="shared" si="6"/>
        <v>61.67</v>
      </c>
      <c r="Q3912" s="10" t="s">
        <v>8315</v>
      </c>
      <c r="R3912" t="s">
        <v>8316</v>
      </c>
      <c r="S3912" s="14">
        <f t="shared" si="7"/>
        <v>42224.756909722222</v>
      </c>
      <c r="T3912" s="14">
        <f t="shared" si="8"/>
        <v>42254.756909722222</v>
      </c>
      <c r="U3912">
        <f t="shared" si="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0"/>
        <v>37</v>
      </c>
      <c r="P3913" s="8">
        <f t="shared" si="6"/>
        <v>83.14</v>
      </c>
      <c r="Q3913" s="10" t="s">
        <v>8315</v>
      </c>
      <c r="R3913" t="s">
        <v>8316</v>
      </c>
      <c r="S3913" s="14">
        <f t="shared" si="7"/>
        <v>41939.8122337963</v>
      </c>
      <c r="T3913" s="14">
        <f t="shared" si="8"/>
        <v>41969.853900462964</v>
      </c>
      <c r="U3913">
        <f t="shared" si="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0"/>
        <v>0</v>
      </c>
      <c r="P3914" s="8">
        <f t="shared" si="6"/>
        <v>1</v>
      </c>
      <c r="Q3914" s="10" t="s">
        <v>8315</v>
      </c>
      <c r="R3914" t="s">
        <v>8316</v>
      </c>
      <c r="S3914" s="14">
        <f t="shared" si="7"/>
        <v>42059.270023148143</v>
      </c>
      <c r="T3914" s="14">
        <f t="shared" si="8"/>
        <v>42119.190972222219</v>
      </c>
      <c r="U3914">
        <f t="shared" si="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0"/>
        <v>10</v>
      </c>
      <c r="P3915" s="8">
        <f t="shared" si="6"/>
        <v>142.86000000000001</v>
      </c>
      <c r="Q3915" s="10" t="s">
        <v>8315</v>
      </c>
      <c r="R3915" t="s">
        <v>8316</v>
      </c>
      <c r="S3915" s="14">
        <f t="shared" si="7"/>
        <v>42308.211215277777</v>
      </c>
      <c r="T3915" s="14">
        <f t="shared" si="8"/>
        <v>42338.252881944441</v>
      </c>
      <c r="U3915">
        <f t="shared" si="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0"/>
        <v>36</v>
      </c>
      <c r="P3916" s="8">
        <f t="shared" si="6"/>
        <v>33.67</v>
      </c>
      <c r="Q3916" s="10" t="s">
        <v>8315</v>
      </c>
      <c r="R3916" t="s">
        <v>8316</v>
      </c>
      <c r="S3916" s="14">
        <f t="shared" si="7"/>
        <v>42114.818935185183</v>
      </c>
      <c r="T3916" s="14">
        <f t="shared" si="8"/>
        <v>42134.957638888889</v>
      </c>
      <c r="U3916">
        <f t="shared" si="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0"/>
        <v>0</v>
      </c>
      <c r="P3917" s="8">
        <f t="shared" si="6"/>
        <v>5</v>
      </c>
      <c r="Q3917" s="10" t="s">
        <v>8315</v>
      </c>
      <c r="R3917" t="s">
        <v>8316</v>
      </c>
      <c r="S3917" s="14">
        <f t="shared" si="7"/>
        <v>42492.98505787037</v>
      </c>
      <c r="T3917" s="14">
        <f t="shared" si="8"/>
        <v>42522.98505787037</v>
      </c>
      <c r="U3917">
        <f t="shared" si="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0"/>
        <v>0</v>
      </c>
      <c r="P3918" s="8" t="str">
        <f t="shared" si="6"/>
        <v>No donations</v>
      </c>
      <c r="Q3918" s="10" t="s">
        <v>8315</v>
      </c>
      <c r="R3918" t="s">
        <v>8316</v>
      </c>
      <c r="S3918" s="14">
        <f t="shared" si="7"/>
        <v>42494.471666666665</v>
      </c>
      <c r="T3918" s="14">
        <f t="shared" si="8"/>
        <v>42524.471666666665</v>
      </c>
      <c r="U3918">
        <f t="shared" si="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0"/>
        <v>0</v>
      </c>
      <c r="P3919" s="8">
        <f t="shared" si="6"/>
        <v>10</v>
      </c>
      <c r="Q3919" s="10" t="s">
        <v>8315</v>
      </c>
      <c r="R3919" t="s">
        <v>8316</v>
      </c>
      <c r="S3919" s="14">
        <f t="shared" si="7"/>
        <v>41863.527326388888</v>
      </c>
      <c r="T3919" s="14">
        <f t="shared" si="8"/>
        <v>41893.527326388888</v>
      </c>
      <c r="U3919">
        <f t="shared" si="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0"/>
        <v>0</v>
      </c>
      <c r="P3920" s="8">
        <f t="shared" si="6"/>
        <v>40</v>
      </c>
      <c r="Q3920" s="10" t="s">
        <v>8315</v>
      </c>
      <c r="R3920" t="s">
        <v>8316</v>
      </c>
      <c r="S3920" s="14">
        <f t="shared" si="7"/>
        <v>41843.664618055554</v>
      </c>
      <c r="T3920" s="14">
        <f t="shared" si="8"/>
        <v>41855.666666666664</v>
      </c>
      <c r="U3920">
        <f t="shared" si="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0"/>
        <v>2</v>
      </c>
      <c r="P3921" s="8">
        <f t="shared" si="6"/>
        <v>30</v>
      </c>
      <c r="Q3921" s="10" t="s">
        <v>8315</v>
      </c>
      <c r="R3921" t="s">
        <v>8316</v>
      </c>
      <c r="S3921" s="14">
        <f t="shared" si="7"/>
        <v>42358.684872685189</v>
      </c>
      <c r="T3921" s="14">
        <f t="shared" si="8"/>
        <v>42387</v>
      </c>
      <c r="U3921">
        <f t="shared" si="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0"/>
        <v>5</v>
      </c>
      <c r="P3922" s="8">
        <f t="shared" si="6"/>
        <v>45</v>
      </c>
      <c r="Q3922" s="10" t="s">
        <v>8315</v>
      </c>
      <c r="R3922" t="s">
        <v>8316</v>
      </c>
      <c r="S3922" s="14">
        <f t="shared" si="7"/>
        <v>42657.38726851852</v>
      </c>
      <c r="T3922" s="14">
        <f t="shared" si="8"/>
        <v>42687.428935185191</v>
      </c>
      <c r="U3922">
        <f t="shared" si="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0"/>
        <v>0</v>
      </c>
      <c r="P3923" s="8" t="str">
        <f t="shared" si="6"/>
        <v>No donations</v>
      </c>
      <c r="Q3923" s="10" t="s">
        <v>8315</v>
      </c>
      <c r="R3923" t="s">
        <v>8316</v>
      </c>
      <c r="S3923" s="14">
        <f t="shared" si="7"/>
        <v>41926.542303240742</v>
      </c>
      <c r="T3923" s="14">
        <f t="shared" si="8"/>
        <v>41938.75</v>
      </c>
      <c r="U3923">
        <f t="shared" si="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0"/>
        <v>8</v>
      </c>
      <c r="P3924" s="8">
        <f t="shared" si="6"/>
        <v>10.17</v>
      </c>
      <c r="Q3924" s="10" t="s">
        <v>8315</v>
      </c>
      <c r="R3924" t="s">
        <v>8316</v>
      </c>
      <c r="S3924" s="14">
        <f t="shared" si="7"/>
        <v>42020.768634259264</v>
      </c>
      <c r="T3924" s="14">
        <f t="shared" si="8"/>
        <v>42065.958333333328</v>
      </c>
      <c r="U3924">
        <f t="shared" si="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0"/>
        <v>12</v>
      </c>
      <c r="P3925" s="8">
        <f t="shared" si="6"/>
        <v>81.41</v>
      </c>
      <c r="Q3925" s="10" t="s">
        <v>8315</v>
      </c>
      <c r="R3925" t="s">
        <v>8316</v>
      </c>
      <c r="S3925" s="14">
        <f t="shared" si="7"/>
        <v>42075.979988425926</v>
      </c>
      <c r="T3925" s="14">
        <f t="shared" si="8"/>
        <v>42103.979988425926</v>
      </c>
      <c r="U3925">
        <f t="shared" si="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0"/>
        <v>15</v>
      </c>
      <c r="P3926" s="8">
        <f t="shared" si="6"/>
        <v>57.25</v>
      </c>
      <c r="Q3926" s="10" t="s">
        <v>8315</v>
      </c>
      <c r="R3926" t="s">
        <v>8316</v>
      </c>
      <c r="S3926" s="14">
        <f t="shared" si="7"/>
        <v>41786.959745370368</v>
      </c>
      <c r="T3926" s="14">
        <f t="shared" si="8"/>
        <v>41816.959745370368</v>
      </c>
      <c r="U3926">
        <f t="shared" si="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0"/>
        <v>10</v>
      </c>
      <c r="P3927" s="8">
        <f t="shared" si="6"/>
        <v>5</v>
      </c>
      <c r="Q3927" s="10" t="s">
        <v>8315</v>
      </c>
      <c r="R3927" t="s">
        <v>8316</v>
      </c>
      <c r="S3927" s="14">
        <f t="shared" si="7"/>
        <v>41820.870821759258</v>
      </c>
      <c r="T3927" s="14">
        <f t="shared" si="8"/>
        <v>41850.870821759258</v>
      </c>
      <c r="U3927">
        <f t="shared" si="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0"/>
        <v>0</v>
      </c>
      <c r="P3928" s="8">
        <f t="shared" si="6"/>
        <v>15</v>
      </c>
      <c r="Q3928" s="10" t="s">
        <v>8315</v>
      </c>
      <c r="R3928" t="s">
        <v>8316</v>
      </c>
      <c r="S3928" s="14">
        <f t="shared" si="7"/>
        <v>41970.085046296299</v>
      </c>
      <c r="T3928" s="14">
        <f t="shared" si="8"/>
        <v>42000.085046296299</v>
      </c>
      <c r="U3928">
        <f t="shared" si="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0"/>
        <v>1</v>
      </c>
      <c r="P3929" s="8">
        <f t="shared" si="6"/>
        <v>12.5</v>
      </c>
      <c r="Q3929" s="10" t="s">
        <v>8315</v>
      </c>
      <c r="R3929" t="s">
        <v>8316</v>
      </c>
      <c r="S3929" s="14">
        <f t="shared" si="7"/>
        <v>41830.267407407409</v>
      </c>
      <c r="T3929" s="14">
        <f t="shared" si="8"/>
        <v>41860.267407407409</v>
      </c>
      <c r="U3929">
        <f t="shared" si="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0"/>
        <v>13</v>
      </c>
      <c r="P3930" s="8">
        <f t="shared" si="6"/>
        <v>93</v>
      </c>
      <c r="Q3930" s="10" t="s">
        <v>8315</v>
      </c>
      <c r="R3930" t="s">
        <v>8316</v>
      </c>
      <c r="S3930" s="14">
        <f t="shared" si="7"/>
        <v>42265.683182870373</v>
      </c>
      <c r="T3930" s="14">
        <f t="shared" si="8"/>
        <v>42293.207638888889</v>
      </c>
      <c r="U3930">
        <f t="shared" si="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0"/>
        <v>2</v>
      </c>
      <c r="P3931" s="8">
        <f t="shared" si="6"/>
        <v>32.36</v>
      </c>
      <c r="Q3931" s="10" t="s">
        <v>8315</v>
      </c>
      <c r="R3931" t="s">
        <v>8316</v>
      </c>
      <c r="S3931" s="14">
        <f t="shared" si="7"/>
        <v>42601.827141203699</v>
      </c>
      <c r="T3931" s="14">
        <f t="shared" si="8"/>
        <v>42631.827141203699</v>
      </c>
      <c r="U3931">
        <f t="shared" si="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0"/>
        <v>0</v>
      </c>
      <c r="P3932" s="8" t="str">
        <f t="shared" si="6"/>
        <v>No donations</v>
      </c>
      <c r="Q3932" s="10" t="s">
        <v>8315</v>
      </c>
      <c r="R3932" t="s">
        <v>8316</v>
      </c>
      <c r="S3932" s="14">
        <f t="shared" si="7"/>
        <v>42433.338749999995</v>
      </c>
      <c r="T3932" s="14">
        <f t="shared" si="8"/>
        <v>42461.25</v>
      </c>
      <c r="U3932">
        <f t="shared" si="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0"/>
        <v>0</v>
      </c>
      <c r="P3933" s="8" t="str">
        <f t="shared" si="6"/>
        <v>No donations</v>
      </c>
      <c r="Q3933" s="10" t="s">
        <v>8315</v>
      </c>
      <c r="R3933" t="s">
        <v>8316</v>
      </c>
      <c r="S3933" s="14">
        <f t="shared" si="7"/>
        <v>42228.151701388888</v>
      </c>
      <c r="T3933" s="14">
        <f t="shared" si="8"/>
        <v>42253.151701388888</v>
      </c>
      <c r="U3933">
        <f t="shared" si="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0"/>
        <v>0</v>
      </c>
      <c r="P3934" s="8">
        <f t="shared" si="6"/>
        <v>1</v>
      </c>
      <c r="Q3934" s="10" t="s">
        <v>8315</v>
      </c>
      <c r="R3934" t="s">
        <v>8316</v>
      </c>
      <c r="S3934" s="14">
        <f t="shared" si="7"/>
        <v>42415.168564814812</v>
      </c>
      <c r="T3934" s="14">
        <f t="shared" si="8"/>
        <v>42445.126898148148</v>
      </c>
      <c r="U3934">
        <f t="shared" si="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0"/>
        <v>16</v>
      </c>
      <c r="P3935" s="8">
        <f t="shared" si="6"/>
        <v>91.83</v>
      </c>
      <c r="Q3935" s="10" t="s">
        <v>8315</v>
      </c>
      <c r="R3935" t="s">
        <v>8316</v>
      </c>
      <c r="S3935" s="14">
        <f t="shared" si="7"/>
        <v>42538.968310185184</v>
      </c>
      <c r="T3935" s="14">
        <f t="shared" si="8"/>
        <v>42568.029861111107</v>
      </c>
      <c r="U3935">
        <f t="shared" si="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0"/>
        <v>11</v>
      </c>
      <c r="P3936" s="8">
        <f t="shared" si="6"/>
        <v>45.83</v>
      </c>
      <c r="Q3936" s="10" t="s">
        <v>8315</v>
      </c>
      <c r="R3936" t="s">
        <v>8316</v>
      </c>
      <c r="S3936" s="14">
        <f t="shared" si="7"/>
        <v>42233.671747685185</v>
      </c>
      <c r="T3936" s="14">
        <f t="shared" si="8"/>
        <v>42278.541666666672</v>
      </c>
      <c r="U3936">
        <f t="shared" si="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0"/>
        <v>44</v>
      </c>
      <c r="P3937" s="8">
        <f t="shared" si="6"/>
        <v>57.17</v>
      </c>
      <c r="Q3937" s="10" t="s">
        <v>8315</v>
      </c>
      <c r="R3937" t="s">
        <v>8316</v>
      </c>
      <c r="S3937" s="14">
        <f t="shared" si="7"/>
        <v>42221.656782407401</v>
      </c>
      <c r="T3937" s="14">
        <f t="shared" si="8"/>
        <v>42281.656782407401</v>
      </c>
      <c r="U3937">
        <f t="shared" si="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0"/>
        <v>0</v>
      </c>
      <c r="P3938" s="8" t="str">
        <f t="shared" si="6"/>
        <v>No donations</v>
      </c>
      <c r="Q3938" s="10" t="s">
        <v>8315</v>
      </c>
      <c r="R3938" t="s">
        <v>8316</v>
      </c>
      <c r="S3938" s="14">
        <f t="shared" si="7"/>
        <v>42675.262962962966</v>
      </c>
      <c r="T3938" s="14">
        <f t="shared" si="8"/>
        <v>42705.304629629631</v>
      </c>
      <c r="U3938">
        <f t="shared" si="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0"/>
        <v>86</v>
      </c>
      <c r="P3939" s="8">
        <f t="shared" si="6"/>
        <v>248.5</v>
      </c>
      <c r="Q3939" s="10" t="s">
        <v>8315</v>
      </c>
      <c r="R3939" t="s">
        <v>8316</v>
      </c>
      <c r="S3939" s="14">
        <f t="shared" si="7"/>
        <v>42534.631481481483</v>
      </c>
      <c r="T3939" s="14">
        <f t="shared" si="8"/>
        <v>42562.631481481483</v>
      </c>
      <c r="U3939">
        <f t="shared" si="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0"/>
        <v>12</v>
      </c>
      <c r="P3940" s="8">
        <f t="shared" si="6"/>
        <v>79.400000000000006</v>
      </c>
      <c r="Q3940" s="10" t="s">
        <v>8315</v>
      </c>
      <c r="R3940" t="s">
        <v>8316</v>
      </c>
      <c r="S3940" s="14">
        <f t="shared" si="7"/>
        <v>42151.905717592599</v>
      </c>
      <c r="T3940" s="14">
        <f t="shared" si="8"/>
        <v>42182.905717592599</v>
      </c>
      <c r="U3940">
        <f t="shared" si="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0"/>
        <v>0</v>
      </c>
      <c r="P3941" s="8">
        <f t="shared" si="6"/>
        <v>5</v>
      </c>
      <c r="Q3941" s="10" t="s">
        <v>8315</v>
      </c>
      <c r="R3941" t="s">
        <v>8316</v>
      </c>
      <c r="S3941" s="14">
        <f t="shared" si="7"/>
        <v>41915.400219907409</v>
      </c>
      <c r="T3941" s="14">
        <f t="shared" si="8"/>
        <v>41919.1875</v>
      </c>
      <c r="U3941">
        <f t="shared" si="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0"/>
        <v>0</v>
      </c>
      <c r="P3942" s="8">
        <f t="shared" si="6"/>
        <v>5.5</v>
      </c>
      <c r="Q3942" s="10" t="s">
        <v>8315</v>
      </c>
      <c r="R3942" t="s">
        <v>8316</v>
      </c>
      <c r="S3942" s="14">
        <f t="shared" si="7"/>
        <v>41961.492488425924</v>
      </c>
      <c r="T3942" s="14">
        <f t="shared" si="8"/>
        <v>42006.492488425924</v>
      </c>
      <c r="U3942">
        <f t="shared" si="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0"/>
        <v>1</v>
      </c>
      <c r="P3943" s="8">
        <f t="shared" si="6"/>
        <v>25</v>
      </c>
      <c r="Q3943" s="10" t="s">
        <v>8315</v>
      </c>
      <c r="R3943" t="s">
        <v>8316</v>
      </c>
      <c r="S3943" s="14">
        <f t="shared" si="7"/>
        <v>41940.587233796294</v>
      </c>
      <c r="T3943" s="14">
        <f t="shared" si="8"/>
        <v>41968.041666666672</v>
      </c>
      <c r="U3943">
        <f t="shared" si="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0"/>
        <v>0</v>
      </c>
      <c r="P3944" s="8" t="str">
        <f t="shared" si="6"/>
        <v>No donations</v>
      </c>
      <c r="Q3944" s="10" t="s">
        <v>8315</v>
      </c>
      <c r="R3944" t="s">
        <v>8316</v>
      </c>
      <c r="S3944" s="14">
        <f t="shared" si="7"/>
        <v>42111.904097222221</v>
      </c>
      <c r="T3944" s="14">
        <f t="shared" si="8"/>
        <v>42171.904097222221</v>
      </c>
      <c r="U3944">
        <f t="shared" si="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0"/>
        <v>36</v>
      </c>
      <c r="P3945" s="8">
        <f t="shared" si="6"/>
        <v>137.08000000000001</v>
      </c>
      <c r="Q3945" s="10" t="s">
        <v>8315</v>
      </c>
      <c r="R3945" t="s">
        <v>8316</v>
      </c>
      <c r="S3945" s="14">
        <f t="shared" si="7"/>
        <v>42279.778564814813</v>
      </c>
      <c r="T3945" s="14">
        <f t="shared" si="8"/>
        <v>42310.701388888891</v>
      </c>
      <c r="U3945">
        <f t="shared" si="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0"/>
        <v>0</v>
      </c>
      <c r="P3946" s="8" t="str">
        <f t="shared" si="6"/>
        <v>No donations</v>
      </c>
      <c r="Q3946" s="10" t="s">
        <v>8315</v>
      </c>
      <c r="R3946" t="s">
        <v>8316</v>
      </c>
      <c r="S3946" s="14">
        <f t="shared" si="7"/>
        <v>42213.662905092591</v>
      </c>
      <c r="T3946" s="14">
        <f t="shared" si="8"/>
        <v>42243.662905092591</v>
      </c>
      <c r="U3946">
        <f t="shared" si="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0"/>
        <v>0</v>
      </c>
      <c r="P3947" s="8">
        <f t="shared" si="6"/>
        <v>5</v>
      </c>
      <c r="Q3947" s="10" t="s">
        <v>8315</v>
      </c>
      <c r="R3947" t="s">
        <v>8316</v>
      </c>
      <c r="S3947" s="14">
        <f t="shared" si="7"/>
        <v>42109.801712962959</v>
      </c>
      <c r="T3947" s="14">
        <f t="shared" si="8"/>
        <v>42139.801712962959</v>
      </c>
      <c r="U3947">
        <f t="shared" si="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0"/>
        <v>3</v>
      </c>
      <c r="P3948" s="8">
        <f t="shared" si="6"/>
        <v>39</v>
      </c>
      <c r="Q3948" s="10" t="s">
        <v>8315</v>
      </c>
      <c r="R3948" t="s">
        <v>8316</v>
      </c>
      <c r="S3948" s="14">
        <f t="shared" si="7"/>
        <v>42031.833587962959</v>
      </c>
      <c r="T3948" s="14">
        <f t="shared" si="8"/>
        <v>42063.333333333328</v>
      </c>
      <c r="U3948">
        <f t="shared" si="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0"/>
        <v>3</v>
      </c>
      <c r="P3949" s="8">
        <f t="shared" si="6"/>
        <v>50.5</v>
      </c>
      <c r="Q3949" s="10" t="s">
        <v>8315</v>
      </c>
      <c r="R3949" t="s">
        <v>8316</v>
      </c>
      <c r="S3949" s="14">
        <f t="shared" si="7"/>
        <v>42615.142870370371</v>
      </c>
      <c r="T3949" s="14">
        <f t="shared" si="8"/>
        <v>42645.142870370371</v>
      </c>
      <c r="U3949">
        <f t="shared" si="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0"/>
        <v>0</v>
      </c>
      <c r="P3950" s="8" t="str">
        <f t="shared" si="6"/>
        <v>No donations</v>
      </c>
      <c r="Q3950" s="10" t="s">
        <v>8315</v>
      </c>
      <c r="R3950" t="s">
        <v>8316</v>
      </c>
      <c r="S3950" s="14">
        <f t="shared" si="7"/>
        <v>41829.325497685182</v>
      </c>
      <c r="T3950" s="14">
        <f t="shared" si="8"/>
        <v>41889.325497685182</v>
      </c>
      <c r="U3950">
        <f t="shared" si="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0"/>
        <v>16</v>
      </c>
      <c r="P3951" s="8">
        <f t="shared" si="6"/>
        <v>49.28</v>
      </c>
      <c r="Q3951" s="10" t="s">
        <v>8315</v>
      </c>
      <c r="R3951" t="s">
        <v>8316</v>
      </c>
      <c r="S3951" s="14">
        <f t="shared" si="7"/>
        <v>42016.120613425926</v>
      </c>
      <c r="T3951" s="14">
        <f t="shared" si="8"/>
        <v>42046.120613425926</v>
      </c>
      <c r="U3951">
        <f t="shared" si="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0"/>
        <v>1</v>
      </c>
      <c r="P3952" s="8">
        <f t="shared" si="6"/>
        <v>25</v>
      </c>
      <c r="Q3952" s="10" t="s">
        <v>8315</v>
      </c>
      <c r="R3952" t="s">
        <v>8316</v>
      </c>
      <c r="S3952" s="14">
        <f t="shared" si="7"/>
        <v>42439.702314814815</v>
      </c>
      <c r="T3952" s="14">
        <f t="shared" si="8"/>
        <v>42468.774305555555</v>
      </c>
      <c r="U3952">
        <f t="shared" si="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0"/>
        <v>0</v>
      </c>
      <c r="P3953" s="8">
        <f t="shared" si="6"/>
        <v>1</v>
      </c>
      <c r="Q3953" s="10" t="s">
        <v>8315</v>
      </c>
      <c r="R3953" t="s">
        <v>8316</v>
      </c>
      <c r="S3953" s="14">
        <f t="shared" si="7"/>
        <v>42433.825717592597</v>
      </c>
      <c r="T3953" s="14">
        <f t="shared" si="8"/>
        <v>42493.784050925926</v>
      </c>
      <c r="U3953">
        <f t="shared" si="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0"/>
        <v>0</v>
      </c>
      <c r="P3954" s="8">
        <f t="shared" si="6"/>
        <v>25</v>
      </c>
      <c r="Q3954" s="10" t="s">
        <v>8315</v>
      </c>
      <c r="R3954" t="s">
        <v>8316</v>
      </c>
      <c r="S3954" s="14">
        <f t="shared" si="7"/>
        <v>42243.790393518517</v>
      </c>
      <c r="T3954" s="14">
        <f t="shared" si="8"/>
        <v>42303.790393518517</v>
      </c>
      <c r="U3954">
        <f t="shared" si="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0"/>
        <v>0</v>
      </c>
      <c r="P3955" s="8" t="str">
        <f t="shared" si="6"/>
        <v>No donations</v>
      </c>
      <c r="Q3955" s="10" t="s">
        <v>8315</v>
      </c>
      <c r="R3955" t="s">
        <v>8316</v>
      </c>
      <c r="S3955" s="14">
        <f t="shared" si="7"/>
        <v>42550.048449074078</v>
      </c>
      <c r="T3955" s="14">
        <f t="shared" si="8"/>
        <v>42580.978472222225</v>
      </c>
      <c r="U3955">
        <f t="shared" si="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0"/>
        <v>0</v>
      </c>
      <c r="P3956" s="8" t="str">
        <f t="shared" si="6"/>
        <v>No donations</v>
      </c>
      <c r="Q3956" s="10" t="s">
        <v>8315</v>
      </c>
      <c r="R3956" t="s">
        <v>8316</v>
      </c>
      <c r="S3956" s="14">
        <f t="shared" si="7"/>
        <v>41774.651203703703</v>
      </c>
      <c r="T3956" s="14">
        <f t="shared" si="8"/>
        <v>41834.651203703703</v>
      </c>
      <c r="U3956">
        <f t="shared" si="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0"/>
        <v>24</v>
      </c>
      <c r="P3957" s="8">
        <f t="shared" si="6"/>
        <v>53.13</v>
      </c>
      <c r="Q3957" s="10" t="s">
        <v>8315</v>
      </c>
      <c r="R3957" t="s">
        <v>8316</v>
      </c>
      <c r="S3957" s="14">
        <f t="shared" si="7"/>
        <v>42306.848854166667</v>
      </c>
      <c r="T3957" s="14">
        <f t="shared" si="8"/>
        <v>42336.890520833331</v>
      </c>
      <c r="U3957">
        <f t="shared" si="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0"/>
        <v>0</v>
      </c>
      <c r="P3958" s="8" t="str">
        <f t="shared" si="6"/>
        <v>No donations</v>
      </c>
      <c r="Q3958" s="10" t="s">
        <v>8315</v>
      </c>
      <c r="R3958" t="s">
        <v>8316</v>
      </c>
      <c r="S3958" s="14">
        <f t="shared" si="7"/>
        <v>42457.932025462964</v>
      </c>
      <c r="T3958" s="14">
        <f t="shared" si="8"/>
        <v>42485.013888888891</v>
      </c>
      <c r="U3958">
        <f t="shared" si="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0"/>
        <v>0</v>
      </c>
      <c r="P3959" s="8">
        <f t="shared" si="6"/>
        <v>7</v>
      </c>
      <c r="Q3959" s="10" t="s">
        <v>8315</v>
      </c>
      <c r="R3959" t="s">
        <v>8316</v>
      </c>
      <c r="S3959" s="14">
        <f t="shared" si="7"/>
        <v>42513.976319444439</v>
      </c>
      <c r="T3959" s="14">
        <f t="shared" si="8"/>
        <v>42559.976319444439</v>
      </c>
      <c r="U3959">
        <f t="shared" si="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0"/>
        <v>32</v>
      </c>
      <c r="P3960" s="8">
        <f t="shared" si="6"/>
        <v>40.06</v>
      </c>
      <c r="Q3960" s="10" t="s">
        <v>8315</v>
      </c>
      <c r="R3960" t="s">
        <v>8316</v>
      </c>
      <c r="S3960" s="14">
        <f t="shared" si="7"/>
        <v>41816.950370370374</v>
      </c>
      <c r="T3960" s="14">
        <f t="shared" si="8"/>
        <v>41853.583333333336</v>
      </c>
      <c r="U3960">
        <f t="shared" si="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0"/>
        <v>24</v>
      </c>
      <c r="P3961" s="8">
        <f t="shared" si="6"/>
        <v>24.33</v>
      </c>
      <c r="Q3961" s="10" t="s">
        <v>8315</v>
      </c>
      <c r="R3961" t="s">
        <v>8316</v>
      </c>
      <c r="S3961" s="14">
        <f t="shared" si="7"/>
        <v>41880.788842592592</v>
      </c>
      <c r="T3961" s="14">
        <f t="shared" si="8"/>
        <v>41910.788842592592</v>
      </c>
      <c r="U3961">
        <f t="shared" si="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0"/>
        <v>2</v>
      </c>
      <c r="P3962" s="8">
        <f t="shared" si="6"/>
        <v>11.25</v>
      </c>
      <c r="Q3962" s="10" t="s">
        <v>8315</v>
      </c>
      <c r="R3962" t="s">
        <v>8316</v>
      </c>
      <c r="S3962" s="14">
        <f t="shared" si="7"/>
        <v>42342.845555555556</v>
      </c>
      <c r="T3962" s="14">
        <f t="shared" si="8"/>
        <v>42372.845555555556</v>
      </c>
      <c r="U3962">
        <f t="shared" si="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0"/>
        <v>0</v>
      </c>
      <c r="P3963" s="8">
        <f t="shared" si="6"/>
        <v>10.5</v>
      </c>
      <c r="Q3963" s="10" t="s">
        <v>8315</v>
      </c>
      <c r="R3963" t="s">
        <v>8316</v>
      </c>
      <c r="S3963" s="14">
        <f t="shared" si="7"/>
        <v>41745.891319444447</v>
      </c>
      <c r="T3963" s="14">
        <f t="shared" si="8"/>
        <v>41767.891319444447</v>
      </c>
      <c r="U3963">
        <f t="shared" si="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0"/>
        <v>3</v>
      </c>
      <c r="P3964" s="8">
        <f t="shared" si="6"/>
        <v>15</v>
      </c>
      <c r="Q3964" s="10" t="s">
        <v>8315</v>
      </c>
      <c r="R3964" t="s">
        <v>8316</v>
      </c>
      <c r="S3964" s="14">
        <f t="shared" si="7"/>
        <v>42311.621458333335</v>
      </c>
      <c r="T3964" s="14">
        <f t="shared" si="8"/>
        <v>42336.621458333335</v>
      </c>
      <c r="U3964">
        <f t="shared" si="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0"/>
        <v>0</v>
      </c>
      <c r="P3965" s="8" t="str">
        <f t="shared" si="6"/>
        <v>No donations</v>
      </c>
      <c r="Q3965" s="10" t="s">
        <v>8315</v>
      </c>
      <c r="R3965" t="s">
        <v>8316</v>
      </c>
      <c r="S3965" s="14">
        <f t="shared" si="7"/>
        <v>42296.154131944444</v>
      </c>
      <c r="T3965" s="14">
        <f t="shared" si="8"/>
        <v>42326.195798611108</v>
      </c>
      <c r="U3965">
        <f t="shared" si="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0"/>
        <v>6</v>
      </c>
      <c r="P3966" s="8">
        <f t="shared" si="6"/>
        <v>42</v>
      </c>
      <c r="Q3966" s="10" t="s">
        <v>8315</v>
      </c>
      <c r="R3966" t="s">
        <v>8316</v>
      </c>
      <c r="S3966" s="14">
        <f t="shared" si="7"/>
        <v>42053.722060185188</v>
      </c>
      <c r="T3966" s="14">
        <f t="shared" si="8"/>
        <v>42113.680393518516</v>
      </c>
      <c r="U3966">
        <f t="shared" si="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0"/>
        <v>14</v>
      </c>
      <c r="P3967" s="8">
        <f t="shared" si="6"/>
        <v>71.25</v>
      </c>
      <c r="Q3967" s="10" t="s">
        <v>8315</v>
      </c>
      <c r="R3967" t="s">
        <v>8316</v>
      </c>
      <c r="S3967" s="14">
        <f t="shared" si="7"/>
        <v>42414.235879629632</v>
      </c>
      <c r="T3967" s="14">
        <f t="shared" si="8"/>
        <v>42474.194212962961</v>
      </c>
      <c r="U3967">
        <f t="shared" si="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0"/>
        <v>1</v>
      </c>
      <c r="P3968" s="8">
        <f t="shared" si="6"/>
        <v>22.5</v>
      </c>
      <c r="Q3968" s="10" t="s">
        <v>8315</v>
      </c>
      <c r="R3968" t="s">
        <v>8316</v>
      </c>
      <c r="S3968" s="14">
        <f t="shared" si="7"/>
        <v>41801.711550925924</v>
      </c>
      <c r="T3968" s="14">
        <f t="shared" si="8"/>
        <v>41844.124305555553</v>
      </c>
      <c r="U3968">
        <f t="shared" si="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0"/>
        <v>24</v>
      </c>
      <c r="P3969" s="8">
        <f t="shared" si="6"/>
        <v>41</v>
      </c>
      <c r="Q3969" s="10" t="s">
        <v>8315</v>
      </c>
      <c r="R3969" t="s">
        <v>8316</v>
      </c>
      <c r="S3969" s="14">
        <f t="shared" si="7"/>
        <v>42770.290590277778</v>
      </c>
      <c r="T3969" s="14">
        <f t="shared" si="8"/>
        <v>42800.290590277778</v>
      </c>
      <c r="U3969">
        <f t="shared" si="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0"/>
        <v>11</v>
      </c>
      <c r="P3970" s="8">
        <f t="shared" si="6"/>
        <v>47.91</v>
      </c>
      <c r="Q3970" s="10" t="s">
        <v>8315</v>
      </c>
      <c r="R3970" t="s">
        <v>8316</v>
      </c>
      <c r="S3970" s="14">
        <f t="shared" si="7"/>
        <v>42452.815659722226</v>
      </c>
      <c r="T3970" s="14">
        <f t="shared" si="8"/>
        <v>42512.815659722226</v>
      </c>
      <c r="U3970">
        <f t="shared" si="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0"/>
        <v>7</v>
      </c>
      <c r="P3971" s="8">
        <f t="shared" ref="P3971:P4034" si="11">IFERROR(ROUND(E3971/L3971,2),"No donations")</f>
        <v>35.17</v>
      </c>
      <c r="Q3971" s="10" t="s">
        <v>8315</v>
      </c>
      <c r="R3971" t="s">
        <v>8316</v>
      </c>
      <c r="S3971" s="14">
        <f t="shared" ref="S3971:S4034" si="12">(((J3971/60)/60)/24)+DATE(1970,1,1)</f>
        <v>42601.854699074072</v>
      </c>
      <c r="T3971" s="14">
        <f t="shared" ref="T3971:T4034" si="13">(((I3971/60)/60)/24)+DATE(1970,1,1)</f>
        <v>42611.163194444445</v>
      </c>
      <c r="U3971">
        <f t="shared" ref="U3971:U4034" si="14" xml:space="preserve"> 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15">ROUND(E3972/D3972*100,0)</f>
        <v>0</v>
      </c>
      <c r="P3972" s="8">
        <f t="shared" si="11"/>
        <v>5.5</v>
      </c>
      <c r="Q3972" s="10" t="s">
        <v>8315</v>
      </c>
      <c r="R3972" t="s">
        <v>8316</v>
      </c>
      <c r="S3972" s="14">
        <f t="shared" si="12"/>
        <v>42447.863553240735</v>
      </c>
      <c r="T3972" s="14">
        <f t="shared" si="13"/>
        <v>42477.863553240735</v>
      </c>
      <c r="U3972">
        <f t="shared" si="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5"/>
        <v>1</v>
      </c>
      <c r="P3973" s="8">
        <f t="shared" si="11"/>
        <v>22.67</v>
      </c>
      <c r="Q3973" s="10" t="s">
        <v>8315</v>
      </c>
      <c r="R3973" t="s">
        <v>8316</v>
      </c>
      <c r="S3973" s="14">
        <f t="shared" si="12"/>
        <v>41811.536180555559</v>
      </c>
      <c r="T3973" s="14">
        <f t="shared" si="13"/>
        <v>41841.536180555559</v>
      </c>
      <c r="U3973">
        <f t="shared" si="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5"/>
        <v>21</v>
      </c>
      <c r="P3974" s="8">
        <f t="shared" si="11"/>
        <v>26.38</v>
      </c>
      <c r="Q3974" s="10" t="s">
        <v>8315</v>
      </c>
      <c r="R3974" t="s">
        <v>8316</v>
      </c>
      <c r="S3974" s="14">
        <f t="shared" si="12"/>
        <v>41981.067523148144</v>
      </c>
      <c r="T3974" s="14">
        <f t="shared" si="13"/>
        <v>42041.067523148144</v>
      </c>
      <c r="U3974">
        <f t="shared" si="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5"/>
        <v>78</v>
      </c>
      <c r="P3975" s="8">
        <f t="shared" si="11"/>
        <v>105.54</v>
      </c>
      <c r="Q3975" s="10" t="s">
        <v>8315</v>
      </c>
      <c r="R3975" t="s">
        <v>8316</v>
      </c>
      <c r="S3975" s="14">
        <f t="shared" si="12"/>
        <v>42469.68414351852</v>
      </c>
      <c r="T3975" s="14">
        <f t="shared" si="13"/>
        <v>42499.166666666672</v>
      </c>
      <c r="U3975">
        <f t="shared" si="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5"/>
        <v>32</v>
      </c>
      <c r="P3976" s="8">
        <f t="shared" si="11"/>
        <v>29.09</v>
      </c>
      <c r="Q3976" s="10" t="s">
        <v>8315</v>
      </c>
      <c r="R3976" t="s">
        <v>8316</v>
      </c>
      <c r="S3976" s="14">
        <f t="shared" si="12"/>
        <v>42493.546851851846</v>
      </c>
      <c r="T3976" s="14">
        <f t="shared" si="13"/>
        <v>42523.546851851846</v>
      </c>
      <c r="U3976">
        <f t="shared" si="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5"/>
        <v>0</v>
      </c>
      <c r="P3977" s="8" t="str">
        <f t="shared" si="11"/>
        <v>No donations</v>
      </c>
      <c r="Q3977" s="10" t="s">
        <v>8315</v>
      </c>
      <c r="R3977" t="s">
        <v>8316</v>
      </c>
      <c r="S3977" s="14">
        <f t="shared" si="12"/>
        <v>42534.866875</v>
      </c>
      <c r="T3977" s="14">
        <f t="shared" si="13"/>
        <v>42564.866875</v>
      </c>
      <c r="U3977">
        <f t="shared" si="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5"/>
        <v>48</v>
      </c>
      <c r="P3978" s="8">
        <f t="shared" si="11"/>
        <v>62</v>
      </c>
      <c r="Q3978" s="10" t="s">
        <v>8315</v>
      </c>
      <c r="R3978" t="s">
        <v>8316</v>
      </c>
      <c r="S3978" s="14">
        <f t="shared" si="12"/>
        <v>41830.858344907407</v>
      </c>
      <c r="T3978" s="14">
        <f t="shared" si="13"/>
        <v>41852.291666666664</v>
      </c>
      <c r="U3978">
        <f t="shared" si="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5"/>
        <v>1</v>
      </c>
      <c r="P3979" s="8">
        <f t="shared" si="11"/>
        <v>217.5</v>
      </c>
      <c r="Q3979" s="10" t="s">
        <v>8315</v>
      </c>
      <c r="R3979" t="s">
        <v>8316</v>
      </c>
      <c r="S3979" s="14">
        <f t="shared" si="12"/>
        <v>42543.788564814815</v>
      </c>
      <c r="T3979" s="14">
        <f t="shared" si="13"/>
        <v>42573.788564814815</v>
      </c>
      <c r="U3979">
        <f t="shared" si="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5"/>
        <v>11</v>
      </c>
      <c r="P3980" s="8">
        <f t="shared" si="11"/>
        <v>26.75</v>
      </c>
      <c r="Q3980" s="10" t="s">
        <v>8315</v>
      </c>
      <c r="R3980" t="s">
        <v>8316</v>
      </c>
      <c r="S3980" s="14">
        <f t="shared" si="12"/>
        <v>41975.642974537041</v>
      </c>
      <c r="T3980" s="14">
        <f t="shared" si="13"/>
        <v>42035.642974537041</v>
      </c>
      <c r="U3980">
        <f t="shared" si="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5"/>
        <v>2</v>
      </c>
      <c r="P3981" s="8">
        <f t="shared" si="11"/>
        <v>18.329999999999998</v>
      </c>
      <c r="Q3981" s="10" t="s">
        <v>8315</v>
      </c>
      <c r="R3981" t="s">
        <v>8316</v>
      </c>
      <c r="S3981" s="14">
        <f t="shared" si="12"/>
        <v>42069.903437500005</v>
      </c>
      <c r="T3981" s="14">
        <f t="shared" si="13"/>
        <v>42092.833333333328</v>
      </c>
      <c r="U3981">
        <f t="shared" si="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5"/>
        <v>18</v>
      </c>
      <c r="P3982" s="8">
        <f t="shared" si="11"/>
        <v>64.290000000000006</v>
      </c>
      <c r="Q3982" s="10" t="s">
        <v>8315</v>
      </c>
      <c r="R3982" t="s">
        <v>8316</v>
      </c>
      <c r="S3982" s="14">
        <f t="shared" si="12"/>
        <v>41795.598923611113</v>
      </c>
      <c r="T3982" s="14">
        <f t="shared" si="13"/>
        <v>41825.598923611113</v>
      </c>
      <c r="U3982">
        <f t="shared" si="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5"/>
        <v>4</v>
      </c>
      <c r="P3983" s="8">
        <f t="shared" si="11"/>
        <v>175</v>
      </c>
      <c r="Q3983" s="10" t="s">
        <v>8315</v>
      </c>
      <c r="R3983" t="s">
        <v>8316</v>
      </c>
      <c r="S3983" s="14">
        <f t="shared" si="12"/>
        <v>42508.179965277777</v>
      </c>
      <c r="T3983" s="14">
        <f t="shared" si="13"/>
        <v>42568.179965277777</v>
      </c>
      <c r="U3983">
        <f t="shared" si="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5"/>
        <v>20</v>
      </c>
      <c r="P3984" s="8">
        <f t="shared" si="11"/>
        <v>34</v>
      </c>
      <c r="Q3984" s="10" t="s">
        <v>8315</v>
      </c>
      <c r="R3984" t="s">
        <v>8316</v>
      </c>
      <c r="S3984" s="14">
        <f t="shared" si="12"/>
        <v>42132.809953703705</v>
      </c>
      <c r="T3984" s="14">
        <f t="shared" si="13"/>
        <v>42192.809953703705</v>
      </c>
      <c r="U3984">
        <f t="shared" si="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5"/>
        <v>35</v>
      </c>
      <c r="P3985" s="8">
        <f t="shared" si="11"/>
        <v>84.28</v>
      </c>
      <c r="Q3985" s="10" t="s">
        <v>8315</v>
      </c>
      <c r="R3985" t="s">
        <v>8316</v>
      </c>
      <c r="S3985" s="14">
        <f t="shared" si="12"/>
        <v>41747.86986111111</v>
      </c>
      <c r="T3985" s="14">
        <f t="shared" si="13"/>
        <v>41779.290972222225</v>
      </c>
      <c r="U3985">
        <f t="shared" si="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5"/>
        <v>6</v>
      </c>
      <c r="P3986" s="8">
        <f t="shared" si="11"/>
        <v>9.5</v>
      </c>
      <c r="Q3986" s="10" t="s">
        <v>8315</v>
      </c>
      <c r="R3986" t="s">
        <v>8316</v>
      </c>
      <c r="S3986" s="14">
        <f t="shared" si="12"/>
        <v>41920.963472222218</v>
      </c>
      <c r="T3986" s="14">
        <f t="shared" si="13"/>
        <v>41951</v>
      </c>
      <c r="U3986">
        <f t="shared" si="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5"/>
        <v>32</v>
      </c>
      <c r="P3987" s="8">
        <f t="shared" si="11"/>
        <v>33.74</v>
      </c>
      <c r="Q3987" s="10" t="s">
        <v>8315</v>
      </c>
      <c r="R3987" t="s">
        <v>8316</v>
      </c>
      <c r="S3987" s="14">
        <f t="shared" si="12"/>
        <v>42399.707407407404</v>
      </c>
      <c r="T3987" s="14">
        <f t="shared" si="13"/>
        <v>42420.878472222219</v>
      </c>
      <c r="U3987">
        <f t="shared" si="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5"/>
        <v>10</v>
      </c>
      <c r="P3988" s="8">
        <f t="shared" si="11"/>
        <v>37.54</v>
      </c>
      <c r="Q3988" s="10" t="s">
        <v>8315</v>
      </c>
      <c r="R3988" t="s">
        <v>8316</v>
      </c>
      <c r="S3988" s="14">
        <f t="shared" si="12"/>
        <v>42467.548541666663</v>
      </c>
      <c r="T3988" s="14">
        <f t="shared" si="13"/>
        <v>42496.544444444444</v>
      </c>
      <c r="U3988">
        <f t="shared" si="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5"/>
        <v>38</v>
      </c>
      <c r="P3989" s="8">
        <f t="shared" si="11"/>
        <v>11.62</v>
      </c>
      <c r="Q3989" s="10" t="s">
        <v>8315</v>
      </c>
      <c r="R3989" t="s">
        <v>8316</v>
      </c>
      <c r="S3989" s="14">
        <f t="shared" si="12"/>
        <v>41765.92465277778</v>
      </c>
      <c r="T3989" s="14">
        <f t="shared" si="13"/>
        <v>41775.92465277778</v>
      </c>
      <c r="U3989">
        <f t="shared" si="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5"/>
        <v>2</v>
      </c>
      <c r="P3990" s="8">
        <f t="shared" si="11"/>
        <v>8</v>
      </c>
      <c r="Q3990" s="10" t="s">
        <v>8315</v>
      </c>
      <c r="R3990" t="s">
        <v>8316</v>
      </c>
      <c r="S3990" s="14">
        <f t="shared" si="12"/>
        <v>42230.08116898148</v>
      </c>
      <c r="T3990" s="14">
        <f t="shared" si="13"/>
        <v>42245.08116898148</v>
      </c>
      <c r="U3990">
        <f t="shared" si="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5"/>
        <v>0</v>
      </c>
      <c r="P3991" s="8" t="str">
        <f t="shared" si="11"/>
        <v>No donations</v>
      </c>
      <c r="Q3991" s="10" t="s">
        <v>8315</v>
      </c>
      <c r="R3991" t="s">
        <v>8316</v>
      </c>
      <c r="S3991" s="14">
        <f t="shared" si="12"/>
        <v>42286.749780092592</v>
      </c>
      <c r="T3991" s="14">
        <f t="shared" si="13"/>
        <v>42316.791446759264</v>
      </c>
      <c r="U3991">
        <f t="shared" si="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5"/>
        <v>4</v>
      </c>
      <c r="P3992" s="8">
        <f t="shared" si="11"/>
        <v>23</v>
      </c>
      <c r="Q3992" s="10" t="s">
        <v>8315</v>
      </c>
      <c r="R3992" t="s">
        <v>8316</v>
      </c>
      <c r="S3992" s="14">
        <f t="shared" si="12"/>
        <v>42401.672372685185</v>
      </c>
      <c r="T3992" s="14">
        <f t="shared" si="13"/>
        <v>42431.672372685185</v>
      </c>
      <c r="U3992">
        <f t="shared" si="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5"/>
        <v>20</v>
      </c>
      <c r="P3993" s="8">
        <f t="shared" si="11"/>
        <v>100</v>
      </c>
      <c r="Q3993" s="10" t="s">
        <v>8315</v>
      </c>
      <c r="R3993" t="s">
        <v>8316</v>
      </c>
      <c r="S3993" s="14">
        <f t="shared" si="12"/>
        <v>42125.644467592589</v>
      </c>
      <c r="T3993" s="14">
        <f t="shared" si="13"/>
        <v>42155.644467592589</v>
      </c>
      <c r="U3993">
        <f t="shared" si="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5"/>
        <v>5</v>
      </c>
      <c r="P3994" s="8">
        <f t="shared" si="11"/>
        <v>60.11</v>
      </c>
      <c r="Q3994" s="10" t="s">
        <v>8315</v>
      </c>
      <c r="R3994" t="s">
        <v>8316</v>
      </c>
      <c r="S3994" s="14">
        <f t="shared" si="12"/>
        <v>42289.94049768518</v>
      </c>
      <c r="T3994" s="14">
        <f t="shared" si="13"/>
        <v>42349.982164351852</v>
      </c>
      <c r="U3994">
        <f t="shared" si="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5"/>
        <v>0</v>
      </c>
      <c r="P3995" s="8">
        <f t="shared" si="11"/>
        <v>3</v>
      </c>
      <c r="Q3995" s="10" t="s">
        <v>8315</v>
      </c>
      <c r="R3995" t="s">
        <v>8316</v>
      </c>
      <c r="S3995" s="14">
        <f t="shared" si="12"/>
        <v>42107.864722222221</v>
      </c>
      <c r="T3995" s="14">
        <f t="shared" si="13"/>
        <v>42137.864722222221</v>
      </c>
      <c r="U3995">
        <f t="shared" si="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5"/>
        <v>0</v>
      </c>
      <c r="P3996" s="8">
        <f t="shared" si="11"/>
        <v>5</v>
      </c>
      <c r="Q3996" s="10" t="s">
        <v>8315</v>
      </c>
      <c r="R3996" t="s">
        <v>8316</v>
      </c>
      <c r="S3996" s="14">
        <f t="shared" si="12"/>
        <v>41809.389930555553</v>
      </c>
      <c r="T3996" s="14">
        <f t="shared" si="13"/>
        <v>41839.389930555553</v>
      </c>
      <c r="U3996">
        <f t="shared" si="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5"/>
        <v>35</v>
      </c>
      <c r="P3997" s="8">
        <f t="shared" si="11"/>
        <v>17.5</v>
      </c>
      <c r="Q3997" s="10" t="s">
        <v>8315</v>
      </c>
      <c r="R3997" t="s">
        <v>8316</v>
      </c>
      <c r="S3997" s="14">
        <f t="shared" si="12"/>
        <v>42019.683761574073</v>
      </c>
      <c r="T3997" s="14">
        <f t="shared" si="13"/>
        <v>42049.477083333331</v>
      </c>
      <c r="U3997">
        <f t="shared" si="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5"/>
        <v>17</v>
      </c>
      <c r="P3998" s="8">
        <f t="shared" si="11"/>
        <v>29.24</v>
      </c>
      <c r="Q3998" s="10" t="s">
        <v>8315</v>
      </c>
      <c r="R3998" t="s">
        <v>8316</v>
      </c>
      <c r="S3998" s="14">
        <f t="shared" si="12"/>
        <v>41950.26694444444</v>
      </c>
      <c r="T3998" s="14">
        <f t="shared" si="13"/>
        <v>41963.669444444444</v>
      </c>
      <c r="U3998">
        <f t="shared" si="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5"/>
        <v>0</v>
      </c>
      <c r="P3999" s="8" t="str">
        <f t="shared" si="11"/>
        <v>No donations</v>
      </c>
      <c r="Q3999" s="10" t="s">
        <v>8315</v>
      </c>
      <c r="R3999" t="s">
        <v>8316</v>
      </c>
      <c r="S3999" s="14">
        <f t="shared" si="12"/>
        <v>42069.391446759255</v>
      </c>
      <c r="T3999" s="14">
        <f t="shared" si="13"/>
        <v>42099.349780092598</v>
      </c>
      <c r="U3999">
        <f t="shared" si="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5"/>
        <v>57</v>
      </c>
      <c r="P4000" s="8">
        <f t="shared" si="11"/>
        <v>59.58</v>
      </c>
      <c r="Q4000" s="10" t="s">
        <v>8315</v>
      </c>
      <c r="R4000" t="s">
        <v>8316</v>
      </c>
      <c r="S4000" s="14">
        <f t="shared" si="12"/>
        <v>42061.963263888887</v>
      </c>
      <c r="T4000" s="14">
        <f t="shared" si="13"/>
        <v>42091.921597222223</v>
      </c>
      <c r="U4000">
        <f t="shared" si="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5"/>
        <v>17</v>
      </c>
      <c r="P4001" s="8">
        <f t="shared" si="11"/>
        <v>82.57</v>
      </c>
      <c r="Q4001" s="10" t="s">
        <v>8315</v>
      </c>
      <c r="R4001" t="s">
        <v>8316</v>
      </c>
      <c r="S4001" s="14">
        <f t="shared" si="12"/>
        <v>41842.828680555554</v>
      </c>
      <c r="T4001" s="14">
        <f t="shared" si="13"/>
        <v>41882.827650462961</v>
      </c>
      <c r="U4001">
        <f t="shared" si="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5"/>
        <v>0</v>
      </c>
      <c r="P4002" s="8">
        <f t="shared" si="11"/>
        <v>10</v>
      </c>
      <c r="Q4002" s="10" t="s">
        <v>8315</v>
      </c>
      <c r="R4002" t="s">
        <v>8316</v>
      </c>
      <c r="S4002" s="14">
        <f t="shared" si="12"/>
        <v>42437.64534722222</v>
      </c>
      <c r="T4002" s="14">
        <f t="shared" si="13"/>
        <v>42497.603680555556</v>
      </c>
      <c r="U4002">
        <f t="shared" si="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5"/>
        <v>38</v>
      </c>
      <c r="P4003" s="8">
        <f t="shared" si="11"/>
        <v>32.36</v>
      </c>
      <c r="Q4003" s="10" t="s">
        <v>8315</v>
      </c>
      <c r="R4003" t="s">
        <v>8316</v>
      </c>
      <c r="S4003" s="14">
        <f t="shared" si="12"/>
        <v>42775.964212962965</v>
      </c>
      <c r="T4003" s="14">
        <f t="shared" si="13"/>
        <v>42795.791666666672</v>
      </c>
      <c r="U4003">
        <f t="shared" si="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5"/>
        <v>2</v>
      </c>
      <c r="P4004" s="8">
        <f t="shared" si="11"/>
        <v>5.75</v>
      </c>
      <c r="Q4004" s="10" t="s">
        <v>8315</v>
      </c>
      <c r="R4004" t="s">
        <v>8316</v>
      </c>
      <c r="S4004" s="14">
        <f t="shared" si="12"/>
        <v>41879.043530092589</v>
      </c>
      <c r="T4004" s="14">
        <f t="shared" si="13"/>
        <v>41909.043530092589</v>
      </c>
      <c r="U4004">
        <f t="shared" si="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5"/>
        <v>10</v>
      </c>
      <c r="P4005" s="8">
        <f t="shared" si="11"/>
        <v>100.5</v>
      </c>
      <c r="Q4005" s="10" t="s">
        <v>8315</v>
      </c>
      <c r="R4005" t="s">
        <v>8316</v>
      </c>
      <c r="S4005" s="14">
        <f t="shared" si="12"/>
        <v>42020.587349537032</v>
      </c>
      <c r="T4005" s="14">
        <f t="shared" si="13"/>
        <v>42050.587349537032</v>
      </c>
      <c r="U4005">
        <f t="shared" si="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5"/>
        <v>0</v>
      </c>
      <c r="P4006" s="8">
        <f t="shared" si="11"/>
        <v>1</v>
      </c>
      <c r="Q4006" s="10" t="s">
        <v>8315</v>
      </c>
      <c r="R4006" t="s">
        <v>8316</v>
      </c>
      <c r="S4006" s="14">
        <f t="shared" si="12"/>
        <v>41890.16269675926</v>
      </c>
      <c r="T4006" s="14">
        <f t="shared" si="13"/>
        <v>41920.16269675926</v>
      </c>
      <c r="U4006">
        <f t="shared" si="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5"/>
        <v>1</v>
      </c>
      <c r="P4007" s="8">
        <f t="shared" si="11"/>
        <v>20</v>
      </c>
      <c r="Q4007" s="10" t="s">
        <v>8315</v>
      </c>
      <c r="R4007" t="s">
        <v>8316</v>
      </c>
      <c r="S4007" s="14">
        <f t="shared" si="12"/>
        <v>41872.807696759257</v>
      </c>
      <c r="T4007" s="14">
        <f t="shared" si="13"/>
        <v>41932.807696759257</v>
      </c>
      <c r="U4007">
        <f t="shared" si="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5"/>
        <v>0</v>
      </c>
      <c r="P4008" s="8">
        <f t="shared" si="11"/>
        <v>2</v>
      </c>
      <c r="Q4008" s="10" t="s">
        <v>8315</v>
      </c>
      <c r="R4008" t="s">
        <v>8316</v>
      </c>
      <c r="S4008" s="14">
        <f t="shared" si="12"/>
        <v>42391.772997685184</v>
      </c>
      <c r="T4008" s="14">
        <f t="shared" si="13"/>
        <v>42416.772997685184</v>
      </c>
      <c r="U4008">
        <f t="shared" si="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5"/>
        <v>0</v>
      </c>
      <c r="P4009" s="8">
        <f t="shared" si="11"/>
        <v>5</v>
      </c>
      <c r="Q4009" s="10" t="s">
        <v>8315</v>
      </c>
      <c r="R4009" t="s">
        <v>8316</v>
      </c>
      <c r="S4009" s="14">
        <f t="shared" si="12"/>
        <v>41848.772928240738</v>
      </c>
      <c r="T4009" s="14">
        <f t="shared" si="13"/>
        <v>41877.686111111114</v>
      </c>
      <c r="U4009">
        <f t="shared" si="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5"/>
        <v>6</v>
      </c>
      <c r="P4010" s="8">
        <f t="shared" si="11"/>
        <v>15</v>
      </c>
      <c r="Q4010" s="10" t="s">
        <v>8315</v>
      </c>
      <c r="R4010" t="s">
        <v>8316</v>
      </c>
      <c r="S4010" s="14">
        <f t="shared" si="12"/>
        <v>42177.964201388888</v>
      </c>
      <c r="T4010" s="14">
        <f t="shared" si="13"/>
        <v>42207.964201388888</v>
      </c>
      <c r="U4010">
        <f t="shared" si="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5"/>
        <v>4</v>
      </c>
      <c r="P4011" s="8">
        <f t="shared" si="11"/>
        <v>25</v>
      </c>
      <c r="Q4011" s="10" t="s">
        <v>8315</v>
      </c>
      <c r="R4011" t="s">
        <v>8316</v>
      </c>
      <c r="S4011" s="14">
        <f t="shared" si="12"/>
        <v>41851.700925925928</v>
      </c>
      <c r="T4011" s="14">
        <f t="shared" si="13"/>
        <v>41891.700925925928</v>
      </c>
      <c r="U4011">
        <f t="shared" si="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5"/>
        <v>24</v>
      </c>
      <c r="P4012" s="8">
        <f t="shared" si="11"/>
        <v>45.84</v>
      </c>
      <c r="Q4012" s="10" t="s">
        <v>8315</v>
      </c>
      <c r="R4012" t="s">
        <v>8316</v>
      </c>
      <c r="S4012" s="14">
        <f t="shared" si="12"/>
        <v>41921.770439814813</v>
      </c>
      <c r="T4012" s="14">
        <f t="shared" si="13"/>
        <v>41938.770439814813</v>
      </c>
      <c r="U4012">
        <f t="shared" si="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5"/>
        <v>8</v>
      </c>
      <c r="P4013" s="8">
        <f t="shared" si="11"/>
        <v>4.75</v>
      </c>
      <c r="Q4013" s="10" t="s">
        <v>8315</v>
      </c>
      <c r="R4013" t="s">
        <v>8316</v>
      </c>
      <c r="S4013" s="14">
        <f t="shared" si="12"/>
        <v>42002.54488425926</v>
      </c>
      <c r="T4013" s="14">
        <f t="shared" si="13"/>
        <v>42032.54488425926</v>
      </c>
      <c r="U4013">
        <f t="shared" si="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5"/>
        <v>0</v>
      </c>
      <c r="P4014" s="8" t="str">
        <f t="shared" si="11"/>
        <v>No donations</v>
      </c>
      <c r="Q4014" s="10" t="s">
        <v>8315</v>
      </c>
      <c r="R4014" t="s">
        <v>8316</v>
      </c>
      <c r="S4014" s="14">
        <f t="shared" si="12"/>
        <v>42096.544548611113</v>
      </c>
      <c r="T4014" s="14">
        <f t="shared" si="13"/>
        <v>42126.544548611113</v>
      </c>
      <c r="U4014">
        <f t="shared" si="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5"/>
        <v>1</v>
      </c>
      <c r="P4015" s="8">
        <f t="shared" si="11"/>
        <v>13</v>
      </c>
      <c r="Q4015" s="10" t="s">
        <v>8315</v>
      </c>
      <c r="R4015" t="s">
        <v>8316</v>
      </c>
      <c r="S4015" s="14">
        <f t="shared" si="12"/>
        <v>42021.301192129627</v>
      </c>
      <c r="T4015" s="14">
        <f t="shared" si="13"/>
        <v>42051.301192129627</v>
      </c>
      <c r="U4015">
        <f t="shared" si="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5"/>
        <v>0</v>
      </c>
      <c r="P4016" s="8" t="str">
        <f t="shared" si="11"/>
        <v>No donations</v>
      </c>
      <c r="Q4016" s="10" t="s">
        <v>8315</v>
      </c>
      <c r="R4016" t="s">
        <v>8316</v>
      </c>
      <c r="S4016" s="14">
        <f t="shared" si="12"/>
        <v>42419.246168981481</v>
      </c>
      <c r="T4016" s="14">
        <f t="shared" si="13"/>
        <v>42434.246168981481</v>
      </c>
      <c r="U4016">
        <f t="shared" si="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5"/>
        <v>0</v>
      </c>
      <c r="P4017" s="8">
        <f t="shared" si="11"/>
        <v>1</v>
      </c>
      <c r="Q4017" s="10" t="s">
        <v>8315</v>
      </c>
      <c r="R4017" t="s">
        <v>8316</v>
      </c>
      <c r="S4017" s="14">
        <f t="shared" si="12"/>
        <v>42174.780821759254</v>
      </c>
      <c r="T4017" s="14">
        <f t="shared" si="13"/>
        <v>42204.780821759254</v>
      </c>
      <c r="U4017">
        <f t="shared" si="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5"/>
        <v>14</v>
      </c>
      <c r="P4018" s="8">
        <f t="shared" si="11"/>
        <v>10</v>
      </c>
      <c r="Q4018" s="10" t="s">
        <v>8315</v>
      </c>
      <c r="R4018" t="s">
        <v>8316</v>
      </c>
      <c r="S4018" s="14">
        <f t="shared" si="12"/>
        <v>41869.872685185182</v>
      </c>
      <c r="T4018" s="14">
        <f t="shared" si="13"/>
        <v>41899.872685185182</v>
      </c>
      <c r="U4018">
        <f t="shared" si="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5"/>
        <v>1</v>
      </c>
      <c r="P4019" s="8">
        <f t="shared" si="11"/>
        <v>52.5</v>
      </c>
      <c r="Q4019" s="10" t="s">
        <v>8315</v>
      </c>
      <c r="R4019" t="s">
        <v>8316</v>
      </c>
      <c r="S4019" s="14">
        <f t="shared" si="12"/>
        <v>41856.672152777777</v>
      </c>
      <c r="T4019" s="14">
        <f t="shared" si="13"/>
        <v>41886.672152777777</v>
      </c>
      <c r="U4019">
        <f t="shared" si="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5"/>
        <v>9</v>
      </c>
      <c r="P4020" s="8">
        <f t="shared" si="11"/>
        <v>32.5</v>
      </c>
      <c r="Q4020" s="10" t="s">
        <v>8315</v>
      </c>
      <c r="R4020" t="s">
        <v>8316</v>
      </c>
      <c r="S4020" s="14">
        <f t="shared" si="12"/>
        <v>42620.91097222222</v>
      </c>
      <c r="T4020" s="14">
        <f t="shared" si="13"/>
        <v>42650.91097222222</v>
      </c>
      <c r="U4020">
        <f t="shared" si="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5"/>
        <v>1</v>
      </c>
      <c r="P4021" s="8">
        <f t="shared" si="11"/>
        <v>7.25</v>
      </c>
      <c r="Q4021" s="10" t="s">
        <v>8315</v>
      </c>
      <c r="R4021" t="s">
        <v>8316</v>
      </c>
      <c r="S4021" s="14">
        <f t="shared" si="12"/>
        <v>42417.675879629634</v>
      </c>
      <c r="T4021" s="14">
        <f t="shared" si="13"/>
        <v>42475.686111111107</v>
      </c>
      <c r="U4021">
        <f t="shared" si="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5"/>
        <v>17</v>
      </c>
      <c r="P4022" s="8">
        <f t="shared" si="11"/>
        <v>33.33</v>
      </c>
      <c r="Q4022" s="10" t="s">
        <v>8315</v>
      </c>
      <c r="R4022" t="s">
        <v>8316</v>
      </c>
      <c r="S4022" s="14">
        <f t="shared" si="12"/>
        <v>42057.190960648149</v>
      </c>
      <c r="T4022" s="14">
        <f t="shared" si="13"/>
        <v>42087.149293981478</v>
      </c>
      <c r="U4022">
        <f t="shared" si="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5"/>
        <v>1</v>
      </c>
      <c r="P4023" s="8">
        <f t="shared" si="11"/>
        <v>62.5</v>
      </c>
      <c r="Q4023" s="10" t="s">
        <v>8315</v>
      </c>
      <c r="R4023" t="s">
        <v>8316</v>
      </c>
      <c r="S4023" s="14">
        <f t="shared" si="12"/>
        <v>41878.911550925928</v>
      </c>
      <c r="T4023" s="14">
        <f t="shared" si="13"/>
        <v>41938.911550925928</v>
      </c>
      <c r="U4023">
        <f t="shared" si="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5"/>
        <v>70</v>
      </c>
      <c r="P4024" s="8">
        <f t="shared" si="11"/>
        <v>63.56</v>
      </c>
      <c r="Q4024" s="10" t="s">
        <v>8315</v>
      </c>
      <c r="R4024" t="s">
        <v>8316</v>
      </c>
      <c r="S4024" s="14">
        <f t="shared" si="12"/>
        <v>41990.584108796291</v>
      </c>
      <c r="T4024" s="14">
        <f t="shared" si="13"/>
        <v>42036.120833333334</v>
      </c>
      <c r="U4024">
        <f t="shared" si="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5"/>
        <v>0</v>
      </c>
      <c r="P4025" s="8" t="str">
        <f t="shared" si="11"/>
        <v>No donations</v>
      </c>
      <c r="Q4025" s="10" t="s">
        <v>8315</v>
      </c>
      <c r="R4025" t="s">
        <v>8316</v>
      </c>
      <c r="S4025" s="14">
        <f t="shared" si="12"/>
        <v>42408.999571759254</v>
      </c>
      <c r="T4025" s="14">
        <f t="shared" si="13"/>
        <v>42453.957905092597</v>
      </c>
      <c r="U4025">
        <f t="shared" si="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5"/>
        <v>1</v>
      </c>
      <c r="P4026" s="8">
        <f t="shared" si="11"/>
        <v>10</v>
      </c>
      <c r="Q4026" s="10" t="s">
        <v>8315</v>
      </c>
      <c r="R4026" t="s">
        <v>8316</v>
      </c>
      <c r="S4026" s="14">
        <f t="shared" si="12"/>
        <v>42217.670104166667</v>
      </c>
      <c r="T4026" s="14">
        <f t="shared" si="13"/>
        <v>42247.670104166667</v>
      </c>
      <c r="U4026">
        <f t="shared" si="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5"/>
        <v>5</v>
      </c>
      <c r="P4027" s="8">
        <f t="shared" si="11"/>
        <v>62.5</v>
      </c>
      <c r="Q4027" s="10" t="s">
        <v>8315</v>
      </c>
      <c r="R4027" t="s">
        <v>8316</v>
      </c>
      <c r="S4027" s="14">
        <f t="shared" si="12"/>
        <v>42151.237685185188</v>
      </c>
      <c r="T4027" s="14">
        <f t="shared" si="13"/>
        <v>42211.237685185188</v>
      </c>
      <c r="U4027">
        <f t="shared" si="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5"/>
        <v>0</v>
      </c>
      <c r="P4028" s="8" t="str">
        <f t="shared" si="11"/>
        <v>No donations</v>
      </c>
      <c r="Q4028" s="10" t="s">
        <v>8315</v>
      </c>
      <c r="R4028" t="s">
        <v>8316</v>
      </c>
      <c r="S4028" s="14">
        <f t="shared" si="12"/>
        <v>42282.655543981484</v>
      </c>
      <c r="T4028" s="14">
        <f t="shared" si="13"/>
        <v>42342.697210648148</v>
      </c>
      <c r="U4028">
        <f t="shared" si="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5"/>
        <v>7</v>
      </c>
      <c r="P4029" s="8">
        <f t="shared" si="11"/>
        <v>30.71</v>
      </c>
      <c r="Q4029" s="10" t="s">
        <v>8315</v>
      </c>
      <c r="R4029" t="s">
        <v>8316</v>
      </c>
      <c r="S4029" s="14">
        <f t="shared" si="12"/>
        <v>42768.97084490741</v>
      </c>
      <c r="T4029" s="14">
        <f t="shared" si="13"/>
        <v>42789.041666666672</v>
      </c>
      <c r="U4029">
        <f t="shared" si="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5"/>
        <v>28</v>
      </c>
      <c r="P4030" s="8">
        <f t="shared" si="11"/>
        <v>51</v>
      </c>
      <c r="Q4030" s="10" t="s">
        <v>8315</v>
      </c>
      <c r="R4030" t="s">
        <v>8316</v>
      </c>
      <c r="S4030" s="14">
        <f t="shared" si="12"/>
        <v>41765.938657407409</v>
      </c>
      <c r="T4030" s="14">
        <f t="shared" si="13"/>
        <v>41795.938657407409</v>
      </c>
      <c r="U4030">
        <f t="shared" si="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5"/>
        <v>0</v>
      </c>
      <c r="P4031" s="8" t="str">
        <f t="shared" si="11"/>
        <v>No donations</v>
      </c>
      <c r="Q4031" s="10" t="s">
        <v>8315</v>
      </c>
      <c r="R4031" t="s">
        <v>8316</v>
      </c>
      <c r="S4031" s="14">
        <f t="shared" si="12"/>
        <v>42322.025115740747</v>
      </c>
      <c r="T4031" s="14">
        <f t="shared" si="13"/>
        <v>42352.025115740747</v>
      </c>
      <c r="U4031">
        <f t="shared" si="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5"/>
        <v>16</v>
      </c>
      <c r="P4032" s="8">
        <f t="shared" si="11"/>
        <v>66.67</v>
      </c>
      <c r="Q4032" s="10" t="s">
        <v>8315</v>
      </c>
      <c r="R4032" t="s">
        <v>8316</v>
      </c>
      <c r="S4032" s="14">
        <f t="shared" si="12"/>
        <v>42374.655081018514</v>
      </c>
      <c r="T4032" s="14">
        <f t="shared" si="13"/>
        <v>42403.784027777772</v>
      </c>
      <c r="U4032">
        <f t="shared" si="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5"/>
        <v>0</v>
      </c>
      <c r="P4033" s="8" t="str">
        <f t="shared" si="11"/>
        <v>No donations</v>
      </c>
      <c r="Q4033" s="10" t="s">
        <v>8315</v>
      </c>
      <c r="R4033" t="s">
        <v>8316</v>
      </c>
      <c r="S4033" s="14">
        <f t="shared" si="12"/>
        <v>41941.585231481484</v>
      </c>
      <c r="T4033" s="14">
        <f t="shared" si="13"/>
        <v>41991.626898148148</v>
      </c>
      <c r="U4033">
        <f t="shared" si="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5"/>
        <v>7</v>
      </c>
      <c r="P4034" s="8">
        <f t="shared" si="11"/>
        <v>59</v>
      </c>
      <c r="Q4034" s="10" t="s">
        <v>8315</v>
      </c>
      <c r="R4034" t="s">
        <v>8316</v>
      </c>
      <c r="S4034" s="14">
        <f t="shared" si="12"/>
        <v>42293.809212962966</v>
      </c>
      <c r="T4034" s="14">
        <f t="shared" si="13"/>
        <v>42353.85087962963</v>
      </c>
      <c r="U4034">
        <f t="shared" si="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5"/>
        <v>26</v>
      </c>
      <c r="P4035" s="8">
        <f t="shared" ref="P4035:P4098" si="16">IFERROR(ROUND(E4035/L4035,2),"No donations")</f>
        <v>65.34</v>
      </c>
      <c r="Q4035" s="10" t="s">
        <v>8315</v>
      </c>
      <c r="R4035" t="s">
        <v>8316</v>
      </c>
      <c r="S4035" s="14">
        <f t="shared" ref="S4035:S4098" si="17">(((J4035/60)/60)/24)+DATE(1970,1,1)</f>
        <v>42614.268796296295</v>
      </c>
      <c r="T4035" s="14">
        <f t="shared" ref="T4035:T4098" si="18">(((I4035/60)/60)/24)+DATE(1970,1,1)</f>
        <v>42645.375</v>
      </c>
      <c r="U4035">
        <f t="shared" ref="U4035:U4098" si="19" xml:space="preserve"> 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0">ROUND(E4036/D4036*100,0)</f>
        <v>1</v>
      </c>
      <c r="P4036" s="8">
        <f t="shared" si="16"/>
        <v>100</v>
      </c>
      <c r="Q4036" s="10" t="s">
        <v>8315</v>
      </c>
      <c r="R4036" t="s">
        <v>8316</v>
      </c>
      <c r="S4036" s="14">
        <f t="shared" si="17"/>
        <v>42067.947337962964</v>
      </c>
      <c r="T4036" s="14">
        <f t="shared" si="18"/>
        <v>42097.905671296292</v>
      </c>
      <c r="U4036">
        <f t="shared" si="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"/>
        <v>37</v>
      </c>
      <c r="P4037" s="8">
        <f t="shared" si="16"/>
        <v>147.4</v>
      </c>
      <c r="Q4037" s="10" t="s">
        <v>8315</v>
      </c>
      <c r="R4037" t="s">
        <v>8316</v>
      </c>
      <c r="S4037" s="14">
        <f t="shared" si="17"/>
        <v>41903.882951388885</v>
      </c>
      <c r="T4037" s="14">
        <f t="shared" si="18"/>
        <v>41933.882951388885</v>
      </c>
      <c r="U4037">
        <f t="shared" si="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"/>
        <v>47</v>
      </c>
      <c r="P4038" s="8">
        <f t="shared" si="16"/>
        <v>166.06</v>
      </c>
      <c r="Q4038" s="10" t="s">
        <v>8315</v>
      </c>
      <c r="R4038" t="s">
        <v>8316</v>
      </c>
      <c r="S4038" s="14">
        <f t="shared" si="17"/>
        <v>41804.937083333331</v>
      </c>
      <c r="T4038" s="14">
        <f t="shared" si="18"/>
        <v>41821.9375</v>
      </c>
      <c r="U4038">
        <f t="shared" si="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"/>
        <v>11</v>
      </c>
      <c r="P4039" s="8">
        <f t="shared" si="16"/>
        <v>40</v>
      </c>
      <c r="Q4039" s="10" t="s">
        <v>8315</v>
      </c>
      <c r="R4039" t="s">
        <v>8316</v>
      </c>
      <c r="S4039" s="14">
        <f t="shared" si="17"/>
        <v>42497.070775462969</v>
      </c>
      <c r="T4039" s="14">
        <f t="shared" si="18"/>
        <v>42514.600694444445</v>
      </c>
      <c r="U4039">
        <f t="shared" si="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"/>
        <v>12</v>
      </c>
      <c r="P4040" s="8">
        <f t="shared" si="16"/>
        <v>75.25</v>
      </c>
      <c r="Q4040" s="10" t="s">
        <v>8315</v>
      </c>
      <c r="R4040" t="s">
        <v>8316</v>
      </c>
      <c r="S4040" s="14">
        <f t="shared" si="17"/>
        <v>41869.798726851855</v>
      </c>
      <c r="T4040" s="14">
        <f t="shared" si="18"/>
        <v>41929.798726851855</v>
      </c>
      <c r="U4040">
        <f t="shared" si="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"/>
        <v>60</v>
      </c>
      <c r="P4041" s="8">
        <f t="shared" si="16"/>
        <v>60</v>
      </c>
      <c r="Q4041" s="10" t="s">
        <v>8315</v>
      </c>
      <c r="R4041" t="s">
        <v>8316</v>
      </c>
      <c r="S4041" s="14">
        <f t="shared" si="17"/>
        <v>42305.670914351853</v>
      </c>
      <c r="T4041" s="14">
        <f t="shared" si="18"/>
        <v>42339.249305555553</v>
      </c>
      <c r="U4041">
        <f t="shared" si="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"/>
        <v>31</v>
      </c>
      <c r="P4042" s="8">
        <f t="shared" si="16"/>
        <v>1250</v>
      </c>
      <c r="Q4042" s="10" t="s">
        <v>8315</v>
      </c>
      <c r="R4042" t="s">
        <v>8316</v>
      </c>
      <c r="S4042" s="14">
        <f t="shared" si="17"/>
        <v>42144.231527777782</v>
      </c>
      <c r="T4042" s="14">
        <f t="shared" si="18"/>
        <v>42203.125</v>
      </c>
      <c r="U4042">
        <f t="shared" si="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"/>
        <v>0</v>
      </c>
      <c r="P4043" s="8">
        <f t="shared" si="16"/>
        <v>10.5</v>
      </c>
      <c r="Q4043" s="10" t="s">
        <v>8315</v>
      </c>
      <c r="R4043" t="s">
        <v>8316</v>
      </c>
      <c r="S4043" s="14">
        <f t="shared" si="17"/>
        <v>42559.474004629628</v>
      </c>
      <c r="T4043" s="14">
        <f t="shared" si="18"/>
        <v>42619.474004629628</v>
      </c>
      <c r="U4043">
        <f t="shared" si="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"/>
        <v>0</v>
      </c>
      <c r="P4044" s="8">
        <f t="shared" si="16"/>
        <v>7</v>
      </c>
      <c r="Q4044" s="10" t="s">
        <v>8315</v>
      </c>
      <c r="R4044" t="s">
        <v>8316</v>
      </c>
      <c r="S4044" s="14">
        <f t="shared" si="17"/>
        <v>41995.084074074075</v>
      </c>
      <c r="T4044" s="14">
        <f t="shared" si="18"/>
        <v>42024.802777777775</v>
      </c>
      <c r="U4044">
        <f t="shared" si="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"/>
        <v>0</v>
      </c>
      <c r="P4045" s="8" t="str">
        <f t="shared" si="16"/>
        <v>No donations</v>
      </c>
      <c r="Q4045" s="10" t="s">
        <v>8315</v>
      </c>
      <c r="R4045" t="s">
        <v>8316</v>
      </c>
      <c r="S4045" s="14">
        <f t="shared" si="17"/>
        <v>41948.957465277781</v>
      </c>
      <c r="T4045" s="14">
        <f t="shared" si="18"/>
        <v>41963.957465277781</v>
      </c>
      <c r="U4045">
        <f t="shared" si="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"/>
        <v>38</v>
      </c>
      <c r="P4046" s="8">
        <f t="shared" si="16"/>
        <v>56.25</v>
      </c>
      <c r="Q4046" s="10" t="s">
        <v>8315</v>
      </c>
      <c r="R4046" t="s">
        <v>8316</v>
      </c>
      <c r="S4046" s="14">
        <f t="shared" si="17"/>
        <v>42074.219699074078</v>
      </c>
      <c r="T4046" s="14">
        <f t="shared" si="18"/>
        <v>42104.208333333328</v>
      </c>
      <c r="U4046">
        <f t="shared" si="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"/>
        <v>0</v>
      </c>
      <c r="P4047" s="8">
        <f t="shared" si="16"/>
        <v>1</v>
      </c>
      <c r="Q4047" s="10" t="s">
        <v>8315</v>
      </c>
      <c r="R4047" t="s">
        <v>8316</v>
      </c>
      <c r="S4047" s="14">
        <f t="shared" si="17"/>
        <v>41842.201261574075</v>
      </c>
      <c r="T4047" s="14">
        <f t="shared" si="18"/>
        <v>41872.201261574075</v>
      </c>
      <c r="U4047">
        <f t="shared" si="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"/>
        <v>8</v>
      </c>
      <c r="P4048" s="8">
        <f t="shared" si="16"/>
        <v>38.33</v>
      </c>
      <c r="Q4048" s="10" t="s">
        <v>8315</v>
      </c>
      <c r="R4048" t="s">
        <v>8316</v>
      </c>
      <c r="S4048" s="14">
        <f t="shared" si="17"/>
        <v>41904.650578703702</v>
      </c>
      <c r="T4048" s="14">
        <f t="shared" si="18"/>
        <v>41934.650578703702</v>
      </c>
      <c r="U4048">
        <f t="shared" si="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"/>
        <v>2</v>
      </c>
      <c r="P4049" s="8">
        <f t="shared" si="16"/>
        <v>27.5</v>
      </c>
      <c r="Q4049" s="10" t="s">
        <v>8315</v>
      </c>
      <c r="R4049" t="s">
        <v>8316</v>
      </c>
      <c r="S4049" s="14">
        <f t="shared" si="17"/>
        <v>41991.022488425922</v>
      </c>
      <c r="T4049" s="14">
        <f t="shared" si="18"/>
        <v>42015.041666666672</v>
      </c>
      <c r="U4049">
        <f t="shared" si="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"/>
        <v>18</v>
      </c>
      <c r="P4050" s="8">
        <f t="shared" si="16"/>
        <v>32.979999999999997</v>
      </c>
      <c r="Q4050" s="10" t="s">
        <v>8315</v>
      </c>
      <c r="R4050" t="s">
        <v>8316</v>
      </c>
      <c r="S4050" s="14">
        <f t="shared" si="17"/>
        <v>42436.509108796294</v>
      </c>
      <c r="T4050" s="14">
        <f t="shared" si="18"/>
        <v>42471.467442129629</v>
      </c>
      <c r="U4050">
        <f t="shared" si="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"/>
        <v>0</v>
      </c>
      <c r="P4051" s="8">
        <f t="shared" si="16"/>
        <v>16</v>
      </c>
      <c r="Q4051" s="10" t="s">
        <v>8315</v>
      </c>
      <c r="R4051" t="s">
        <v>8316</v>
      </c>
      <c r="S4051" s="14">
        <f t="shared" si="17"/>
        <v>42169.958506944444</v>
      </c>
      <c r="T4051" s="14">
        <f t="shared" si="18"/>
        <v>42199.958506944444</v>
      </c>
      <c r="U4051">
        <f t="shared" si="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"/>
        <v>0</v>
      </c>
      <c r="P4052" s="8">
        <f t="shared" si="16"/>
        <v>1</v>
      </c>
      <c r="Q4052" s="10" t="s">
        <v>8315</v>
      </c>
      <c r="R4052" t="s">
        <v>8316</v>
      </c>
      <c r="S4052" s="14">
        <f t="shared" si="17"/>
        <v>41905.636469907404</v>
      </c>
      <c r="T4052" s="14">
        <f t="shared" si="18"/>
        <v>41935.636469907404</v>
      </c>
      <c r="U4052">
        <f t="shared" si="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"/>
        <v>0</v>
      </c>
      <c r="P4053" s="8" t="str">
        <f t="shared" si="16"/>
        <v>No donations</v>
      </c>
      <c r="Q4053" s="10" t="s">
        <v>8315</v>
      </c>
      <c r="R4053" t="s">
        <v>8316</v>
      </c>
      <c r="S4053" s="14">
        <f t="shared" si="17"/>
        <v>41761.810150462967</v>
      </c>
      <c r="T4053" s="14">
        <f t="shared" si="18"/>
        <v>41768.286805555559</v>
      </c>
      <c r="U4053">
        <f t="shared" si="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"/>
        <v>38</v>
      </c>
      <c r="P4054" s="8">
        <f t="shared" si="16"/>
        <v>86.62</v>
      </c>
      <c r="Q4054" s="10" t="s">
        <v>8315</v>
      </c>
      <c r="R4054" t="s">
        <v>8316</v>
      </c>
      <c r="S4054" s="14">
        <f t="shared" si="17"/>
        <v>41865.878657407404</v>
      </c>
      <c r="T4054" s="14">
        <f t="shared" si="18"/>
        <v>41925.878657407404</v>
      </c>
      <c r="U4054">
        <f t="shared" si="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"/>
        <v>22</v>
      </c>
      <c r="P4055" s="8">
        <f t="shared" si="16"/>
        <v>55</v>
      </c>
      <c r="Q4055" s="10" t="s">
        <v>8315</v>
      </c>
      <c r="R4055" t="s">
        <v>8316</v>
      </c>
      <c r="S4055" s="14">
        <f t="shared" si="17"/>
        <v>41928.690138888887</v>
      </c>
      <c r="T4055" s="14">
        <f t="shared" si="18"/>
        <v>41958.833333333328</v>
      </c>
      <c r="U4055">
        <f t="shared" si="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"/>
        <v>0</v>
      </c>
      <c r="P4056" s="8" t="str">
        <f t="shared" si="16"/>
        <v>No donations</v>
      </c>
      <c r="Q4056" s="10" t="s">
        <v>8315</v>
      </c>
      <c r="R4056" t="s">
        <v>8316</v>
      </c>
      <c r="S4056" s="14">
        <f t="shared" si="17"/>
        <v>42613.841261574074</v>
      </c>
      <c r="T4056" s="14">
        <f t="shared" si="18"/>
        <v>42644.166666666672</v>
      </c>
      <c r="U4056">
        <f t="shared" si="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"/>
        <v>18</v>
      </c>
      <c r="P4057" s="8">
        <f t="shared" si="16"/>
        <v>41.95</v>
      </c>
      <c r="Q4057" s="10" t="s">
        <v>8315</v>
      </c>
      <c r="R4057" t="s">
        <v>8316</v>
      </c>
      <c r="S4057" s="14">
        <f t="shared" si="17"/>
        <v>41779.648506944446</v>
      </c>
      <c r="T4057" s="14">
        <f t="shared" si="18"/>
        <v>41809.648506944446</v>
      </c>
      <c r="U4057">
        <f t="shared" si="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"/>
        <v>53</v>
      </c>
      <c r="P4058" s="8">
        <f t="shared" si="16"/>
        <v>88.33</v>
      </c>
      <c r="Q4058" s="10" t="s">
        <v>8315</v>
      </c>
      <c r="R4058" t="s">
        <v>8316</v>
      </c>
      <c r="S4058" s="14">
        <f t="shared" si="17"/>
        <v>42534.933321759265</v>
      </c>
      <c r="T4058" s="14">
        <f t="shared" si="18"/>
        <v>42554.832638888889</v>
      </c>
      <c r="U4058">
        <f t="shared" si="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"/>
        <v>22</v>
      </c>
      <c r="P4059" s="8">
        <f t="shared" si="16"/>
        <v>129.16999999999999</v>
      </c>
      <c r="Q4059" s="10" t="s">
        <v>8315</v>
      </c>
      <c r="R4059" t="s">
        <v>8316</v>
      </c>
      <c r="S4059" s="14">
        <f t="shared" si="17"/>
        <v>42310.968518518523</v>
      </c>
      <c r="T4059" s="14">
        <f t="shared" si="18"/>
        <v>42333.958333333328</v>
      </c>
      <c r="U4059">
        <f t="shared" si="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"/>
        <v>3</v>
      </c>
      <c r="P4060" s="8">
        <f t="shared" si="16"/>
        <v>23.75</v>
      </c>
      <c r="Q4060" s="10" t="s">
        <v>8315</v>
      </c>
      <c r="R4060" t="s">
        <v>8316</v>
      </c>
      <c r="S4060" s="14">
        <f t="shared" si="17"/>
        <v>42446.060694444444</v>
      </c>
      <c r="T4060" s="14">
        <f t="shared" si="18"/>
        <v>42461.165972222225</v>
      </c>
      <c r="U4060">
        <f t="shared" si="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"/>
        <v>3</v>
      </c>
      <c r="P4061" s="8">
        <f t="shared" si="16"/>
        <v>35.71</v>
      </c>
      <c r="Q4061" s="10" t="s">
        <v>8315</v>
      </c>
      <c r="R4061" t="s">
        <v>8316</v>
      </c>
      <c r="S4061" s="14">
        <f t="shared" si="17"/>
        <v>41866.640648148146</v>
      </c>
      <c r="T4061" s="14">
        <f t="shared" si="18"/>
        <v>41898.125</v>
      </c>
      <c r="U4061">
        <f t="shared" si="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"/>
        <v>3</v>
      </c>
      <c r="P4062" s="8">
        <f t="shared" si="16"/>
        <v>57</v>
      </c>
      <c r="Q4062" s="10" t="s">
        <v>8315</v>
      </c>
      <c r="R4062" t="s">
        <v>8316</v>
      </c>
      <c r="S4062" s="14">
        <f t="shared" si="17"/>
        <v>41779.695092592592</v>
      </c>
      <c r="T4062" s="14">
        <f t="shared" si="18"/>
        <v>41813.666666666664</v>
      </c>
      <c r="U4062">
        <f t="shared" si="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"/>
        <v>0</v>
      </c>
      <c r="P4063" s="8" t="str">
        <f t="shared" si="16"/>
        <v>No donations</v>
      </c>
      <c r="Q4063" s="10" t="s">
        <v>8315</v>
      </c>
      <c r="R4063" t="s">
        <v>8316</v>
      </c>
      <c r="S4063" s="14">
        <f t="shared" si="17"/>
        <v>42421.141469907408</v>
      </c>
      <c r="T4063" s="14">
        <f t="shared" si="18"/>
        <v>42481.099803240737</v>
      </c>
      <c r="U4063">
        <f t="shared" si="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"/>
        <v>2</v>
      </c>
      <c r="P4064" s="8">
        <f t="shared" si="16"/>
        <v>163.33000000000001</v>
      </c>
      <c r="Q4064" s="10" t="s">
        <v>8315</v>
      </c>
      <c r="R4064" t="s">
        <v>8316</v>
      </c>
      <c r="S4064" s="14">
        <f t="shared" si="17"/>
        <v>42523.739212962959</v>
      </c>
      <c r="T4064" s="14">
        <f t="shared" si="18"/>
        <v>42553.739212962959</v>
      </c>
      <c r="U4064">
        <f t="shared" si="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"/>
        <v>1</v>
      </c>
      <c r="P4065" s="8">
        <f t="shared" si="16"/>
        <v>15</v>
      </c>
      <c r="Q4065" s="10" t="s">
        <v>8315</v>
      </c>
      <c r="R4065" t="s">
        <v>8316</v>
      </c>
      <c r="S4065" s="14">
        <f t="shared" si="17"/>
        <v>41787.681527777779</v>
      </c>
      <c r="T4065" s="14">
        <f t="shared" si="18"/>
        <v>41817.681527777779</v>
      </c>
      <c r="U4065">
        <f t="shared" si="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"/>
        <v>19</v>
      </c>
      <c r="P4066" s="8">
        <f t="shared" si="16"/>
        <v>64.17</v>
      </c>
      <c r="Q4066" s="10" t="s">
        <v>8315</v>
      </c>
      <c r="R4066" t="s">
        <v>8316</v>
      </c>
      <c r="S4066" s="14">
        <f t="shared" si="17"/>
        <v>42093.588263888887</v>
      </c>
      <c r="T4066" s="14">
        <f t="shared" si="18"/>
        <v>42123.588263888887</v>
      </c>
      <c r="U4066">
        <f t="shared" si="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"/>
        <v>1</v>
      </c>
      <c r="P4067" s="8">
        <f t="shared" si="16"/>
        <v>6.75</v>
      </c>
      <c r="Q4067" s="10" t="s">
        <v>8315</v>
      </c>
      <c r="R4067" t="s">
        <v>8316</v>
      </c>
      <c r="S4067" s="14">
        <f t="shared" si="17"/>
        <v>41833.951516203706</v>
      </c>
      <c r="T4067" s="14">
        <f t="shared" si="18"/>
        <v>41863.951516203706</v>
      </c>
      <c r="U4067">
        <f t="shared" si="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"/>
        <v>0</v>
      </c>
      <c r="P4068" s="8">
        <f t="shared" si="16"/>
        <v>25</v>
      </c>
      <c r="Q4068" s="10" t="s">
        <v>8315</v>
      </c>
      <c r="R4068" t="s">
        <v>8316</v>
      </c>
      <c r="S4068" s="14">
        <f t="shared" si="17"/>
        <v>42479.039212962962</v>
      </c>
      <c r="T4068" s="14">
        <f t="shared" si="18"/>
        <v>42509.039212962962</v>
      </c>
      <c r="U4068">
        <f t="shared" si="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"/>
        <v>61</v>
      </c>
      <c r="P4069" s="8">
        <f t="shared" si="16"/>
        <v>179.12</v>
      </c>
      <c r="Q4069" s="10" t="s">
        <v>8315</v>
      </c>
      <c r="R4069" t="s">
        <v>8316</v>
      </c>
      <c r="S4069" s="14">
        <f t="shared" si="17"/>
        <v>42235.117476851854</v>
      </c>
      <c r="T4069" s="14">
        <f t="shared" si="18"/>
        <v>42275.117476851854</v>
      </c>
      <c r="U4069">
        <f t="shared" si="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"/>
        <v>1</v>
      </c>
      <c r="P4070" s="8">
        <f t="shared" si="16"/>
        <v>34.950000000000003</v>
      </c>
      <c r="Q4070" s="10" t="s">
        <v>8315</v>
      </c>
      <c r="R4070" t="s">
        <v>8316</v>
      </c>
      <c r="S4070" s="14">
        <f t="shared" si="17"/>
        <v>42718.963599537034</v>
      </c>
      <c r="T4070" s="14">
        <f t="shared" si="18"/>
        <v>42748.961805555555</v>
      </c>
      <c r="U4070">
        <f t="shared" si="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"/>
        <v>34</v>
      </c>
      <c r="P4071" s="8">
        <f t="shared" si="16"/>
        <v>33.08</v>
      </c>
      <c r="Q4071" s="10" t="s">
        <v>8315</v>
      </c>
      <c r="R4071" t="s">
        <v>8316</v>
      </c>
      <c r="S4071" s="14">
        <f t="shared" si="17"/>
        <v>42022.661527777775</v>
      </c>
      <c r="T4071" s="14">
        <f t="shared" si="18"/>
        <v>42063.5</v>
      </c>
      <c r="U4071">
        <f t="shared" si="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"/>
        <v>17</v>
      </c>
      <c r="P4072" s="8">
        <f t="shared" si="16"/>
        <v>27.5</v>
      </c>
      <c r="Q4072" s="10" t="s">
        <v>8315</v>
      </c>
      <c r="R4072" t="s">
        <v>8316</v>
      </c>
      <c r="S4072" s="14">
        <f t="shared" si="17"/>
        <v>42031.666898148149</v>
      </c>
      <c r="T4072" s="14">
        <f t="shared" si="18"/>
        <v>42064.125</v>
      </c>
      <c r="U4072">
        <f t="shared" si="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"/>
        <v>0</v>
      </c>
      <c r="P4073" s="8" t="str">
        <f t="shared" si="16"/>
        <v>No donations</v>
      </c>
      <c r="Q4073" s="10" t="s">
        <v>8315</v>
      </c>
      <c r="R4073" t="s">
        <v>8316</v>
      </c>
      <c r="S4073" s="14">
        <f t="shared" si="17"/>
        <v>42700.804756944446</v>
      </c>
      <c r="T4073" s="14">
        <f t="shared" si="18"/>
        <v>42730.804756944446</v>
      </c>
      <c r="U4073">
        <f t="shared" si="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"/>
        <v>0</v>
      </c>
      <c r="P4074" s="8">
        <f t="shared" si="16"/>
        <v>2</v>
      </c>
      <c r="Q4074" s="10" t="s">
        <v>8315</v>
      </c>
      <c r="R4074" t="s">
        <v>8316</v>
      </c>
      <c r="S4074" s="14">
        <f t="shared" si="17"/>
        <v>41812.77443287037</v>
      </c>
      <c r="T4074" s="14">
        <f t="shared" si="18"/>
        <v>41872.77443287037</v>
      </c>
      <c r="U4074">
        <f t="shared" si="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"/>
        <v>1</v>
      </c>
      <c r="P4075" s="8">
        <f t="shared" si="16"/>
        <v>18.5</v>
      </c>
      <c r="Q4075" s="10" t="s">
        <v>8315</v>
      </c>
      <c r="R4075" t="s">
        <v>8316</v>
      </c>
      <c r="S4075" s="14">
        <f t="shared" si="17"/>
        <v>42078.34520833334</v>
      </c>
      <c r="T4075" s="14">
        <f t="shared" si="18"/>
        <v>42133.166666666672</v>
      </c>
      <c r="U4075">
        <f t="shared" si="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"/>
        <v>27</v>
      </c>
      <c r="P4076" s="8">
        <f t="shared" si="16"/>
        <v>35</v>
      </c>
      <c r="Q4076" s="10" t="s">
        <v>8315</v>
      </c>
      <c r="R4076" t="s">
        <v>8316</v>
      </c>
      <c r="S4076" s="14">
        <f t="shared" si="17"/>
        <v>42283.552951388891</v>
      </c>
      <c r="T4076" s="14">
        <f t="shared" si="18"/>
        <v>42313.594618055555</v>
      </c>
      <c r="U4076">
        <f t="shared" si="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"/>
        <v>29</v>
      </c>
      <c r="P4077" s="8">
        <f t="shared" si="16"/>
        <v>44.31</v>
      </c>
      <c r="Q4077" s="10" t="s">
        <v>8315</v>
      </c>
      <c r="R4077" t="s">
        <v>8316</v>
      </c>
      <c r="S4077" s="14">
        <f t="shared" si="17"/>
        <v>41779.045937499999</v>
      </c>
      <c r="T4077" s="14">
        <f t="shared" si="18"/>
        <v>41820.727777777778</v>
      </c>
      <c r="U4077">
        <f t="shared" si="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"/>
        <v>0</v>
      </c>
      <c r="P4078" s="8" t="str">
        <f t="shared" si="16"/>
        <v>No donations</v>
      </c>
      <c r="Q4078" s="10" t="s">
        <v>8315</v>
      </c>
      <c r="R4078" t="s">
        <v>8316</v>
      </c>
      <c r="S4078" s="14">
        <f t="shared" si="17"/>
        <v>41905.795706018522</v>
      </c>
      <c r="T4078" s="14">
        <f t="shared" si="18"/>
        <v>41933.82708333333</v>
      </c>
      <c r="U4078">
        <f t="shared" si="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"/>
        <v>9</v>
      </c>
      <c r="P4079" s="8">
        <f t="shared" si="16"/>
        <v>222.5</v>
      </c>
      <c r="Q4079" s="10" t="s">
        <v>8315</v>
      </c>
      <c r="R4079" t="s">
        <v>8316</v>
      </c>
      <c r="S4079" s="14">
        <f t="shared" si="17"/>
        <v>42695.7105787037</v>
      </c>
      <c r="T4079" s="14">
        <f t="shared" si="18"/>
        <v>42725.7105787037</v>
      </c>
      <c r="U4079">
        <f t="shared" si="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"/>
        <v>0</v>
      </c>
      <c r="P4080" s="8" t="str">
        <f t="shared" si="16"/>
        <v>No donations</v>
      </c>
      <c r="Q4080" s="10" t="s">
        <v>8315</v>
      </c>
      <c r="R4080" t="s">
        <v>8316</v>
      </c>
      <c r="S4080" s="14">
        <f t="shared" si="17"/>
        <v>42732.787523148145</v>
      </c>
      <c r="T4080" s="14">
        <f t="shared" si="18"/>
        <v>42762.787523148145</v>
      </c>
      <c r="U4080">
        <f t="shared" si="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"/>
        <v>0</v>
      </c>
      <c r="P4081" s="8">
        <f t="shared" si="16"/>
        <v>5</v>
      </c>
      <c r="Q4081" s="10" t="s">
        <v>8315</v>
      </c>
      <c r="R4081" t="s">
        <v>8316</v>
      </c>
      <c r="S4081" s="14">
        <f t="shared" si="17"/>
        <v>42510.938900462963</v>
      </c>
      <c r="T4081" s="14">
        <f t="shared" si="18"/>
        <v>42540.938900462963</v>
      </c>
      <c r="U4081">
        <f t="shared" si="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"/>
        <v>0</v>
      </c>
      <c r="P4082" s="8" t="str">
        <f t="shared" si="16"/>
        <v>No donations</v>
      </c>
      <c r="Q4082" s="10" t="s">
        <v>8315</v>
      </c>
      <c r="R4082" t="s">
        <v>8316</v>
      </c>
      <c r="S4082" s="14">
        <f t="shared" si="17"/>
        <v>42511.698101851856</v>
      </c>
      <c r="T4082" s="14">
        <f t="shared" si="18"/>
        <v>42535.787500000006</v>
      </c>
      <c r="U4082">
        <f t="shared" si="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"/>
        <v>16</v>
      </c>
      <c r="P4083" s="8">
        <f t="shared" si="16"/>
        <v>29.17</v>
      </c>
      <c r="Q4083" s="10" t="s">
        <v>8315</v>
      </c>
      <c r="R4083" t="s">
        <v>8316</v>
      </c>
      <c r="S4083" s="14">
        <f t="shared" si="17"/>
        <v>42041.581307870365</v>
      </c>
      <c r="T4083" s="14">
        <f t="shared" si="18"/>
        <v>42071.539641203708</v>
      </c>
      <c r="U4083">
        <f t="shared" si="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"/>
        <v>2</v>
      </c>
      <c r="P4084" s="8">
        <f t="shared" si="16"/>
        <v>1.5</v>
      </c>
      <c r="Q4084" s="10" t="s">
        <v>8315</v>
      </c>
      <c r="R4084" t="s">
        <v>8316</v>
      </c>
      <c r="S4084" s="14">
        <f t="shared" si="17"/>
        <v>42307.189270833333</v>
      </c>
      <c r="T4084" s="14">
        <f t="shared" si="18"/>
        <v>42322.958333333328</v>
      </c>
      <c r="U4084">
        <f t="shared" si="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"/>
        <v>22</v>
      </c>
      <c r="P4085" s="8">
        <f t="shared" si="16"/>
        <v>126.5</v>
      </c>
      <c r="Q4085" s="10" t="s">
        <v>8315</v>
      </c>
      <c r="R4085" t="s">
        <v>8316</v>
      </c>
      <c r="S4085" s="14">
        <f t="shared" si="17"/>
        <v>42353.761759259258</v>
      </c>
      <c r="T4085" s="14">
        <f t="shared" si="18"/>
        <v>42383.761759259258</v>
      </c>
      <c r="U4085">
        <f t="shared" si="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"/>
        <v>0</v>
      </c>
      <c r="P4086" s="8">
        <f t="shared" si="16"/>
        <v>10</v>
      </c>
      <c r="Q4086" s="10" t="s">
        <v>8315</v>
      </c>
      <c r="R4086" t="s">
        <v>8316</v>
      </c>
      <c r="S4086" s="14">
        <f t="shared" si="17"/>
        <v>42622.436412037037</v>
      </c>
      <c r="T4086" s="14">
        <f t="shared" si="18"/>
        <v>42652.436412037037</v>
      </c>
      <c r="U4086">
        <f t="shared" si="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"/>
        <v>0</v>
      </c>
      <c r="P4087" s="8">
        <f t="shared" si="16"/>
        <v>10</v>
      </c>
      <c r="Q4087" s="10" t="s">
        <v>8315</v>
      </c>
      <c r="R4087" t="s">
        <v>8316</v>
      </c>
      <c r="S4087" s="14">
        <f t="shared" si="17"/>
        <v>42058.603877314818</v>
      </c>
      <c r="T4087" s="14">
        <f t="shared" si="18"/>
        <v>42087.165972222225</v>
      </c>
      <c r="U4087">
        <f t="shared" si="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"/>
        <v>5</v>
      </c>
      <c r="P4088" s="8">
        <f t="shared" si="16"/>
        <v>9.4</v>
      </c>
      <c r="Q4088" s="10" t="s">
        <v>8315</v>
      </c>
      <c r="R4088" t="s">
        <v>8316</v>
      </c>
      <c r="S4088" s="14">
        <f t="shared" si="17"/>
        <v>42304.940960648149</v>
      </c>
      <c r="T4088" s="14">
        <f t="shared" si="18"/>
        <v>42329.166666666672</v>
      </c>
      <c r="U4088">
        <f t="shared" si="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"/>
        <v>0</v>
      </c>
      <c r="P4089" s="8" t="str">
        <f t="shared" si="16"/>
        <v>No donations</v>
      </c>
      <c r="Q4089" s="10" t="s">
        <v>8315</v>
      </c>
      <c r="R4089" t="s">
        <v>8316</v>
      </c>
      <c r="S4089" s="14">
        <f t="shared" si="17"/>
        <v>42538.742893518516</v>
      </c>
      <c r="T4089" s="14">
        <f t="shared" si="18"/>
        <v>42568.742893518516</v>
      </c>
      <c r="U4089">
        <f t="shared" si="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"/>
        <v>11</v>
      </c>
      <c r="P4090" s="8">
        <f t="shared" si="16"/>
        <v>72</v>
      </c>
      <c r="Q4090" s="10" t="s">
        <v>8315</v>
      </c>
      <c r="R4090" t="s">
        <v>8316</v>
      </c>
      <c r="S4090" s="14">
        <f t="shared" si="17"/>
        <v>41990.612546296295</v>
      </c>
      <c r="T4090" s="14">
        <f t="shared" si="18"/>
        <v>42020.434722222228</v>
      </c>
      <c r="U4090">
        <f t="shared" si="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"/>
        <v>5</v>
      </c>
      <c r="P4091" s="8">
        <f t="shared" si="16"/>
        <v>30</v>
      </c>
      <c r="Q4091" s="10" t="s">
        <v>8315</v>
      </c>
      <c r="R4091" t="s">
        <v>8316</v>
      </c>
      <c r="S4091" s="14">
        <f t="shared" si="17"/>
        <v>42122.732499999998</v>
      </c>
      <c r="T4091" s="14">
        <f t="shared" si="18"/>
        <v>42155.732638888891</v>
      </c>
      <c r="U4091">
        <f t="shared" si="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"/>
        <v>3</v>
      </c>
      <c r="P4092" s="8">
        <f t="shared" si="16"/>
        <v>10.67</v>
      </c>
      <c r="Q4092" s="10" t="s">
        <v>8315</v>
      </c>
      <c r="R4092" t="s">
        <v>8316</v>
      </c>
      <c r="S4092" s="14">
        <f t="shared" si="17"/>
        <v>42209.67288194444</v>
      </c>
      <c r="T4092" s="14">
        <f t="shared" si="18"/>
        <v>42223.625</v>
      </c>
      <c r="U4092">
        <f t="shared" si="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"/>
        <v>13</v>
      </c>
      <c r="P4093" s="8">
        <f t="shared" si="16"/>
        <v>25.5</v>
      </c>
      <c r="Q4093" s="10" t="s">
        <v>8315</v>
      </c>
      <c r="R4093" t="s">
        <v>8316</v>
      </c>
      <c r="S4093" s="14">
        <f t="shared" si="17"/>
        <v>41990.506377314814</v>
      </c>
      <c r="T4093" s="14">
        <f t="shared" si="18"/>
        <v>42020.506377314814</v>
      </c>
      <c r="U4093">
        <f t="shared" si="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"/>
        <v>0</v>
      </c>
      <c r="P4094" s="8">
        <f t="shared" si="16"/>
        <v>20</v>
      </c>
      <c r="Q4094" s="10" t="s">
        <v>8315</v>
      </c>
      <c r="R4094" t="s">
        <v>8316</v>
      </c>
      <c r="S4094" s="14">
        <f t="shared" si="17"/>
        <v>42039.194988425923</v>
      </c>
      <c r="T4094" s="14">
        <f t="shared" si="18"/>
        <v>42099.153321759266</v>
      </c>
      <c r="U4094">
        <f t="shared" si="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"/>
        <v>2</v>
      </c>
      <c r="P4095" s="8">
        <f t="shared" si="16"/>
        <v>15</v>
      </c>
      <c r="Q4095" s="10" t="s">
        <v>8315</v>
      </c>
      <c r="R4095" t="s">
        <v>8316</v>
      </c>
      <c r="S4095" s="14">
        <f t="shared" si="17"/>
        <v>42178.815891203703</v>
      </c>
      <c r="T4095" s="14">
        <f t="shared" si="18"/>
        <v>42238.815891203703</v>
      </c>
      <c r="U4095">
        <f t="shared" si="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"/>
        <v>37</v>
      </c>
      <c r="P4096" s="8">
        <f t="shared" si="16"/>
        <v>91.25</v>
      </c>
      <c r="Q4096" s="10" t="s">
        <v>8315</v>
      </c>
      <c r="R4096" t="s">
        <v>8316</v>
      </c>
      <c r="S4096" s="14">
        <f t="shared" si="17"/>
        <v>41890.086805555555</v>
      </c>
      <c r="T4096" s="14">
        <f t="shared" si="18"/>
        <v>41934.207638888889</v>
      </c>
      <c r="U4096">
        <f t="shared" si="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"/>
        <v>3</v>
      </c>
      <c r="P4097" s="8">
        <f t="shared" si="16"/>
        <v>800</v>
      </c>
      <c r="Q4097" s="10" t="s">
        <v>8315</v>
      </c>
      <c r="R4097" t="s">
        <v>8316</v>
      </c>
      <c r="S4097" s="14">
        <f t="shared" si="17"/>
        <v>42693.031828703708</v>
      </c>
      <c r="T4097" s="14">
        <f t="shared" si="18"/>
        <v>42723.031828703708</v>
      </c>
      <c r="U4097">
        <f t="shared" si="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0"/>
        <v>11</v>
      </c>
      <c r="P4098" s="8">
        <f t="shared" si="16"/>
        <v>80</v>
      </c>
      <c r="Q4098" s="10" t="s">
        <v>8315</v>
      </c>
      <c r="R4098" t="s">
        <v>8316</v>
      </c>
      <c r="S4098" s="14">
        <f t="shared" si="17"/>
        <v>42750.530312499999</v>
      </c>
      <c r="T4098" s="14">
        <f t="shared" si="18"/>
        <v>42794.368749999994</v>
      </c>
      <c r="U4098">
        <f t="shared" si="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0"/>
        <v>0</v>
      </c>
      <c r="P4099" s="8" t="str">
        <f t="shared" ref="P4099:P4115" si="21">IFERROR(ROUND(E4099/L4099,2),"No donations")</f>
        <v>No donations</v>
      </c>
      <c r="Q4099" s="10" t="s">
        <v>8315</v>
      </c>
      <c r="R4099" t="s">
        <v>8316</v>
      </c>
      <c r="S4099" s="14">
        <f t="shared" ref="S4099:S4115" si="22">(((J4099/60)/60)/24)+DATE(1970,1,1)</f>
        <v>42344.824502314819</v>
      </c>
      <c r="T4099" s="14">
        <f t="shared" ref="T4099:T4115" si="23">(((I4099/60)/60)/24)+DATE(1970,1,1)</f>
        <v>42400.996527777781</v>
      </c>
      <c r="U4099">
        <f t="shared" ref="U4099:U4115" si="24" xml:space="preserve"> 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">ROUND(E4100/D4100*100,0)</f>
        <v>0</v>
      </c>
      <c r="P4100" s="8" t="str">
        <f t="shared" si="21"/>
        <v>No donations</v>
      </c>
      <c r="Q4100" s="10" t="s">
        <v>8315</v>
      </c>
      <c r="R4100" t="s">
        <v>8316</v>
      </c>
      <c r="S4100" s="14">
        <f t="shared" si="22"/>
        <v>42495.722187499996</v>
      </c>
      <c r="T4100" s="14">
        <f t="shared" si="23"/>
        <v>42525.722187499996</v>
      </c>
      <c r="U4100">
        <f t="shared" si="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"/>
        <v>1</v>
      </c>
      <c r="P4101" s="8">
        <f t="shared" si="21"/>
        <v>50</v>
      </c>
      <c r="Q4101" s="10" t="s">
        <v>8315</v>
      </c>
      <c r="R4101" t="s">
        <v>8316</v>
      </c>
      <c r="S4101" s="14">
        <f t="shared" si="22"/>
        <v>42570.850381944445</v>
      </c>
      <c r="T4101" s="14">
        <f t="shared" si="23"/>
        <v>42615.850381944445</v>
      </c>
      <c r="U4101">
        <f t="shared" si="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"/>
        <v>0</v>
      </c>
      <c r="P4102" s="8" t="str">
        <f t="shared" si="21"/>
        <v>No donations</v>
      </c>
      <c r="Q4102" s="10" t="s">
        <v>8315</v>
      </c>
      <c r="R4102" t="s">
        <v>8316</v>
      </c>
      <c r="S4102" s="14">
        <f t="shared" si="22"/>
        <v>41927.124884259261</v>
      </c>
      <c r="T4102" s="14">
        <f t="shared" si="23"/>
        <v>41937.124884259261</v>
      </c>
      <c r="U4102">
        <f t="shared" si="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"/>
        <v>0</v>
      </c>
      <c r="P4103" s="8" t="str">
        <f t="shared" si="21"/>
        <v>No donations</v>
      </c>
      <c r="Q4103" s="10" t="s">
        <v>8315</v>
      </c>
      <c r="R4103" t="s">
        <v>8316</v>
      </c>
      <c r="S4103" s="14">
        <f t="shared" si="22"/>
        <v>42730.903726851851</v>
      </c>
      <c r="T4103" s="14">
        <f t="shared" si="23"/>
        <v>42760.903726851851</v>
      </c>
      <c r="U4103">
        <f t="shared" si="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"/>
        <v>27</v>
      </c>
      <c r="P4104" s="8">
        <f t="shared" si="21"/>
        <v>22.83</v>
      </c>
      <c r="Q4104" s="10" t="s">
        <v>8315</v>
      </c>
      <c r="R4104" t="s">
        <v>8316</v>
      </c>
      <c r="S4104" s="14">
        <f t="shared" si="22"/>
        <v>42475.848067129627</v>
      </c>
      <c r="T4104" s="14">
        <f t="shared" si="23"/>
        <v>42505.848067129627</v>
      </c>
      <c r="U4104">
        <f t="shared" si="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"/>
        <v>10</v>
      </c>
      <c r="P4105" s="8">
        <f t="shared" si="21"/>
        <v>16.670000000000002</v>
      </c>
      <c r="Q4105" s="10" t="s">
        <v>8315</v>
      </c>
      <c r="R4105" t="s">
        <v>8316</v>
      </c>
      <c r="S4105" s="14">
        <f t="shared" si="22"/>
        <v>42188.83293981482</v>
      </c>
      <c r="T4105" s="14">
        <f t="shared" si="23"/>
        <v>42242.772222222222</v>
      </c>
      <c r="U4105">
        <f t="shared" si="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"/>
        <v>21</v>
      </c>
      <c r="P4106" s="8">
        <f t="shared" si="21"/>
        <v>45.79</v>
      </c>
      <c r="Q4106" s="10" t="s">
        <v>8315</v>
      </c>
      <c r="R4106" t="s">
        <v>8316</v>
      </c>
      <c r="S4106" s="14">
        <f t="shared" si="22"/>
        <v>42640.278171296297</v>
      </c>
      <c r="T4106" s="14">
        <f t="shared" si="23"/>
        <v>42670.278171296297</v>
      </c>
      <c r="U4106">
        <f t="shared" si="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"/>
        <v>7</v>
      </c>
      <c r="P4107" s="8">
        <f t="shared" si="21"/>
        <v>383.33</v>
      </c>
      <c r="Q4107" s="10" t="s">
        <v>8315</v>
      </c>
      <c r="R4107" t="s">
        <v>8316</v>
      </c>
      <c r="S4107" s="14">
        <f t="shared" si="22"/>
        <v>42697.010520833333</v>
      </c>
      <c r="T4107" s="14">
        <f t="shared" si="23"/>
        <v>42730.010520833333</v>
      </c>
      <c r="U4107">
        <f t="shared" si="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"/>
        <v>71</v>
      </c>
      <c r="P4108" s="8">
        <f t="shared" si="21"/>
        <v>106.97</v>
      </c>
      <c r="Q4108" s="10" t="s">
        <v>8315</v>
      </c>
      <c r="R4108" t="s">
        <v>8316</v>
      </c>
      <c r="S4108" s="14">
        <f t="shared" si="22"/>
        <v>42053.049375000002</v>
      </c>
      <c r="T4108" s="14">
        <f t="shared" si="23"/>
        <v>42096.041666666672</v>
      </c>
      <c r="U4108">
        <f t="shared" si="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"/>
        <v>2</v>
      </c>
      <c r="P4109" s="8">
        <f t="shared" si="21"/>
        <v>10.25</v>
      </c>
      <c r="Q4109" s="10" t="s">
        <v>8315</v>
      </c>
      <c r="R4109" t="s">
        <v>8316</v>
      </c>
      <c r="S4109" s="14">
        <f t="shared" si="22"/>
        <v>41883.916678240741</v>
      </c>
      <c r="T4109" s="14">
        <f t="shared" si="23"/>
        <v>41906.916678240741</v>
      </c>
      <c r="U4109">
        <f t="shared" si="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"/>
        <v>2</v>
      </c>
      <c r="P4110" s="8">
        <f t="shared" si="21"/>
        <v>59</v>
      </c>
      <c r="Q4110" s="10" t="s">
        <v>8315</v>
      </c>
      <c r="R4110" t="s">
        <v>8316</v>
      </c>
      <c r="S4110" s="14">
        <f t="shared" si="22"/>
        <v>42767.031678240746</v>
      </c>
      <c r="T4110" s="14">
        <f t="shared" si="23"/>
        <v>42797.208333333328</v>
      </c>
      <c r="U4110">
        <f t="shared" si="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"/>
        <v>0</v>
      </c>
      <c r="P4111" s="8" t="str">
        <f t="shared" si="21"/>
        <v>No donations</v>
      </c>
      <c r="Q4111" s="10" t="s">
        <v>8315</v>
      </c>
      <c r="R4111" t="s">
        <v>8316</v>
      </c>
      <c r="S4111" s="14">
        <f t="shared" si="22"/>
        <v>42307.539398148147</v>
      </c>
      <c r="T4111" s="14">
        <f t="shared" si="23"/>
        <v>42337.581064814818</v>
      </c>
      <c r="U4111">
        <f t="shared" si="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"/>
        <v>29</v>
      </c>
      <c r="P4112" s="8">
        <f t="shared" si="21"/>
        <v>14.33</v>
      </c>
      <c r="Q4112" s="10" t="s">
        <v>8315</v>
      </c>
      <c r="R4112" t="s">
        <v>8316</v>
      </c>
      <c r="S4112" s="14">
        <f t="shared" si="22"/>
        <v>42512.626747685179</v>
      </c>
      <c r="T4112" s="14">
        <f t="shared" si="23"/>
        <v>42572.626747685179</v>
      </c>
      <c r="U4112">
        <f t="shared" si="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"/>
        <v>3</v>
      </c>
      <c r="P4113" s="8">
        <f t="shared" si="21"/>
        <v>15.67</v>
      </c>
      <c r="Q4113" s="10" t="s">
        <v>8315</v>
      </c>
      <c r="R4113" t="s">
        <v>8316</v>
      </c>
      <c r="S4113" s="14">
        <f t="shared" si="22"/>
        <v>42029.135879629626</v>
      </c>
      <c r="T4113" s="14">
        <f t="shared" si="23"/>
        <v>42059.135879629626</v>
      </c>
      <c r="U4113">
        <f t="shared" si="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"/>
        <v>0</v>
      </c>
      <c r="P4114" s="8">
        <f t="shared" si="21"/>
        <v>1</v>
      </c>
      <c r="Q4114" s="10" t="s">
        <v>8315</v>
      </c>
      <c r="R4114" t="s">
        <v>8316</v>
      </c>
      <c r="S4114" s="14">
        <f t="shared" si="22"/>
        <v>42400.946597222224</v>
      </c>
      <c r="T4114" s="14">
        <f t="shared" si="23"/>
        <v>42428</v>
      </c>
      <c r="U4114">
        <f t="shared" si="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"/>
        <v>0</v>
      </c>
      <c r="P4115" s="8">
        <f t="shared" si="21"/>
        <v>1</v>
      </c>
      <c r="Q4115" s="10" t="s">
        <v>8315</v>
      </c>
      <c r="R4115" t="s">
        <v>8316</v>
      </c>
      <c r="S4115" s="14">
        <f t="shared" si="22"/>
        <v>42358.573182870372</v>
      </c>
      <c r="T4115" s="14">
        <f t="shared" si="23"/>
        <v>42377.273611111115</v>
      </c>
      <c r="U4115">
        <f t="shared" si="24"/>
        <v>2015</v>
      </c>
    </row>
  </sheetData>
  <autoFilter ref="F1:F4115" xr:uid="{00000000-0001-0000-0000-000000000000}"/>
  <sortState xmlns:xlrd2="http://schemas.microsoft.com/office/spreadsheetml/2017/richdata2" ref="A2:U3842">
    <sortCondition ref="D1:D4115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ontainsText" dxfId="9" priority="6" operator="containsText" text="live">
      <formula>NOT(ISERROR(SEARCH("live",F1)))</formula>
    </cfRule>
  </conditionalFormatting>
  <conditionalFormatting sqref="G2">
    <cfRule type="cellIs" dxfId="8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93E8-F680-F242-8E26-303CCF07AB3A}">
  <dimension ref="A1:C14"/>
  <sheetViews>
    <sheetView workbookViewId="0">
      <selection activeCell="B19" sqref="B19"/>
    </sheetView>
  </sheetViews>
  <sheetFormatPr baseColWidth="10" defaultRowHeight="15" x14ac:dyDescent="0.2"/>
  <cols>
    <col min="1" max="1" width="24.1640625" bestFit="1" customWidth="1"/>
    <col min="2" max="2" width="10.83203125" style="29"/>
    <col min="3" max="3" width="14" style="29" customWidth="1"/>
  </cols>
  <sheetData>
    <row r="1" spans="1:3" s="30" customFormat="1" x14ac:dyDescent="0.2">
      <c r="B1" s="31" t="s">
        <v>8385</v>
      </c>
      <c r="C1" s="31" t="s">
        <v>8386</v>
      </c>
    </row>
    <row r="2" spans="1:3" x14ac:dyDescent="0.2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8392</v>
      </c>
      <c r="B5" s="29">
        <f>_xlfn.QUARTILE.EXC('Successful US Kickstarters'!D:D, 3)</f>
        <v>5000</v>
      </c>
      <c r="C5" s="29">
        <f>_xlfn.QUARTILE.EXC('Failed US Kickstarters'!D:D,3)</f>
        <v>10000</v>
      </c>
    </row>
    <row r="6" spans="1:3" x14ac:dyDescent="0.2">
      <c r="A6" t="s">
        <v>8393</v>
      </c>
      <c r="B6" s="29">
        <f>_xlfn.QUARTILE.EXC('Successful US Kickstarters'!D:D, 1)</f>
        <v>1500</v>
      </c>
      <c r="C6" s="29">
        <f>_xlfn.QUARTILE.EXC('Failed US Kickstarters'!D:D,1)</f>
        <v>2000</v>
      </c>
    </row>
    <row r="7" spans="1:3" x14ac:dyDescent="0.2">
      <c r="A7" t="s">
        <v>8394</v>
      </c>
      <c r="B7" s="29">
        <f>B5-B6</f>
        <v>3500</v>
      </c>
      <c r="C7" s="29">
        <f>C5-C6</f>
        <v>8000</v>
      </c>
    </row>
    <row r="9" spans="1:3" x14ac:dyDescent="0.2">
      <c r="A9" t="s">
        <v>8389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8392</v>
      </c>
      <c r="B12" s="29">
        <f>_xlfn.QUARTILE.EXC('Successful US Kickstarters'!E:E, 3)</f>
        <v>5699</v>
      </c>
      <c r="C12" s="29">
        <f>_xlfn.QUARTILE.EXC('Failed US Kickstarters'!E:E,3)</f>
        <v>501</v>
      </c>
    </row>
    <row r="13" spans="1:3" x14ac:dyDescent="0.2">
      <c r="A13" t="s">
        <v>8393</v>
      </c>
      <c r="B13" s="29">
        <f>_xlfn.QUARTILE.EXC('Successful US Kickstarters'!E:E, 1)</f>
        <v>1716.5074999999999</v>
      </c>
      <c r="C13" s="29">
        <f>_xlfn.QUARTILE.EXC('Failed US Kickstarters'!E:E,1)</f>
        <v>9.25</v>
      </c>
    </row>
    <row r="14" spans="1:3" x14ac:dyDescent="0.2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7C37-258B-9741-9A58-978BF9C9DF5F}">
  <dimension ref="A1:T251"/>
  <sheetViews>
    <sheetView topLeftCell="C9" zoomScale="130" zoomScaleNormal="130" workbookViewId="0"/>
  </sheetViews>
  <sheetFormatPr baseColWidth="10" defaultRowHeight="15" x14ac:dyDescent="0.2"/>
  <cols>
    <col min="15" max="15" width="17.83203125" customWidth="1"/>
  </cols>
  <sheetData>
    <row r="1" spans="1:20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 t="s">
        <v>8384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 t="s">
        <v>8384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 t="s">
        <v>8384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 t="s">
        <v>8384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 t="s">
        <v>8384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 t="s">
        <v>8384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 t="s">
        <v>8384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 t="s">
        <v>8384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 t="s">
        <v>8384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 t="s">
        <v>8384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 t="s">
        <v>8384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 t="s">
        <v>8384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 t="s">
        <v>8384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 t="s">
        <v>8384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 t="s">
        <v>8384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 t="s">
        <v>8384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 t="s">
        <v>8384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 t="s">
        <v>8384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 t="s">
        <v>8384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 t="s">
        <v>8384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 t="s">
        <v>8384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 t="s">
        <v>8384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 t="s">
        <v>8384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 t="s">
        <v>8384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 t="s">
        <v>8384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 t="s">
        <v>8384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 t="s">
        <v>8384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 t="s">
        <v>8384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 t="s">
        <v>8384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 t="s">
        <v>8384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 t="s">
        <v>8384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 t="s">
        <v>8384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 t="s">
        <v>8384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 t="s">
        <v>8384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 t="s">
        <v>8384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 t="s">
        <v>8384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 t="s">
        <v>8384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 t="s">
        <v>8384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 t="s">
        <v>8384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1D44-C8FD-B144-ABA8-249BE103BFC8}">
  <dimension ref="A1:T413"/>
  <sheetViews>
    <sheetView workbookViewId="0">
      <selection activeCell="E2" sqref="E2"/>
    </sheetView>
  </sheetViews>
  <sheetFormatPr baseColWidth="10" defaultRowHeight="15" x14ac:dyDescent="0.2"/>
  <cols>
    <col min="1" max="16384" width="10.83203125" style="23"/>
  </cols>
  <sheetData>
    <row r="1" spans="1:20" ht="32" customHeight="1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1" t="s">
        <v>8307</v>
      </c>
      <c r="Q1" s="22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5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3">
        <v>105</v>
      </c>
      <c r="P2" s="26">
        <v>93.43</v>
      </c>
      <c r="Q2" s="27" t="s">
        <v>8315</v>
      </c>
      <c r="R2" s="23" t="s">
        <v>8316</v>
      </c>
      <c r="S2" s="28">
        <v>42646.092812499999</v>
      </c>
      <c r="T2" s="28">
        <v>42675.207638888889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5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115</v>
      </c>
      <c r="P3" s="26">
        <v>110.97</v>
      </c>
      <c r="Q3" s="27" t="s">
        <v>8315</v>
      </c>
      <c r="R3" s="23" t="s">
        <v>8316</v>
      </c>
      <c r="S3" s="28">
        <v>42430.040798611109</v>
      </c>
      <c r="T3" s="28">
        <v>42449.999131944445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5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3">
        <v>121</v>
      </c>
      <c r="P4" s="26">
        <v>71.790000000000006</v>
      </c>
      <c r="Q4" s="27" t="s">
        <v>8315</v>
      </c>
      <c r="R4" s="23" t="s">
        <v>8316</v>
      </c>
      <c r="S4" s="28">
        <v>42238.13282407407</v>
      </c>
      <c r="T4" s="28">
        <v>42268.13282407407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5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3">
        <v>100</v>
      </c>
      <c r="P5" s="26">
        <v>1000</v>
      </c>
      <c r="Q5" s="27" t="s">
        <v>8315</v>
      </c>
      <c r="R5" s="23" t="s">
        <v>8316</v>
      </c>
      <c r="S5" s="28">
        <v>41850.400937500002</v>
      </c>
      <c r="T5" s="28">
        <v>41895.400937500002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5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3">
        <v>101</v>
      </c>
      <c r="P6" s="26">
        <v>63.83</v>
      </c>
      <c r="Q6" s="27" t="s">
        <v>8315</v>
      </c>
      <c r="R6" s="23" t="s">
        <v>8316</v>
      </c>
      <c r="S6" s="28">
        <v>42753.205625000002</v>
      </c>
      <c r="T6" s="28">
        <v>42783.670138888891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5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3">
        <v>116</v>
      </c>
      <c r="P7" s="26">
        <v>44.33</v>
      </c>
      <c r="Q7" s="27" t="s">
        <v>8315</v>
      </c>
      <c r="R7" s="23" t="s">
        <v>8316</v>
      </c>
      <c r="S7" s="28">
        <v>42155.920219907406</v>
      </c>
      <c r="T7" s="28">
        <v>42176.888888888891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5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3">
        <v>108</v>
      </c>
      <c r="P8" s="26">
        <v>126.55</v>
      </c>
      <c r="Q8" s="27" t="s">
        <v>8315</v>
      </c>
      <c r="R8" s="23" t="s">
        <v>8316</v>
      </c>
      <c r="S8" s="28">
        <v>42157.591064814813</v>
      </c>
      <c r="T8" s="28">
        <v>42179.083333333328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5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3">
        <v>100</v>
      </c>
      <c r="P9" s="26">
        <v>129.03</v>
      </c>
      <c r="Q9" s="27" t="s">
        <v>8315</v>
      </c>
      <c r="R9" s="23" t="s">
        <v>8316</v>
      </c>
      <c r="S9" s="28">
        <v>42676.065150462964</v>
      </c>
      <c r="T9" s="28">
        <v>42721.290972222225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5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3">
        <v>123</v>
      </c>
      <c r="P10" s="26">
        <v>71.239999999999995</v>
      </c>
      <c r="Q10" s="27" t="s">
        <v>8315</v>
      </c>
      <c r="R10" s="23" t="s">
        <v>8316</v>
      </c>
      <c r="S10" s="28">
        <v>42473.007037037038</v>
      </c>
      <c r="T10" s="28">
        <v>42503.007037037038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5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3">
        <v>121</v>
      </c>
      <c r="P11" s="26">
        <v>40.85</v>
      </c>
      <c r="Q11" s="27" t="s">
        <v>8315</v>
      </c>
      <c r="R11" s="23" t="s">
        <v>8316</v>
      </c>
      <c r="S11" s="28">
        <v>42282.768414351856</v>
      </c>
      <c r="T11" s="28">
        <v>42312.810081018513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5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3">
        <v>302</v>
      </c>
      <c r="P12" s="26">
        <v>252.02</v>
      </c>
      <c r="Q12" s="27" t="s">
        <v>8315</v>
      </c>
      <c r="R12" s="23" t="s">
        <v>8316</v>
      </c>
      <c r="S12" s="28">
        <v>42473.794710648144</v>
      </c>
      <c r="T12" s="28">
        <v>42503.794710648144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5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3">
        <v>101</v>
      </c>
      <c r="P13" s="26">
        <v>65.16</v>
      </c>
      <c r="Q13" s="27" t="s">
        <v>8315</v>
      </c>
      <c r="R13" s="23" t="s">
        <v>8316</v>
      </c>
      <c r="S13" s="28">
        <v>42712.23474537037</v>
      </c>
      <c r="T13" s="28">
        <v>42735.707638888889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5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3">
        <v>100</v>
      </c>
      <c r="P14" s="26">
        <v>65.87</v>
      </c>
      <c r="Q14" s="27" t="s">
        <v>8315</v>
      </c>
      <c r="R14" s="23" t="s">
        <v>8316</v>
      </c>
      <c r="S14" s="28">
        <v>42561.154664351852</v>
      </c>
      <c r="T14" s="28">
        <v>42592.166666666672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5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3">
        <v>125</v>
      </c>
      <c r="P15" s="26">
        <v>36.08</v>
      </c>
      <c r="Q15" s="27" t="s">
        <v>8315</v>
      </c>
      <c r="R15" s="23" t="s">
        <v>8316</v>
      </c>
      <c r="S15" s="28">
        <v>42709.134780092587</v>
      </c>
      <c r="T15" s="28">
        <v>42739.134780092587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5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3">
        <v>109</v>
      </c>
      <c r="P16" s="26">
        <v>44.19</v>
      </c>
      <c r="Q16" s="27" t="s">
        <v>8315</v>
      </c>
      <c r="R16" s="23" t="s">
        <v>8316</v>
      </c>
      <c r="S16" s="28">
        <v>42086.614942129629</v>
      </c>
      <c r="T16" s="28">
        <v>42117.290972222225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5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3">
        <v>146</v>
      </c>
      <c r="P17" s="26">
        <v>104.07</v>
      </c>
      <c r="Q17" s="27" t="s">
        <v>8315</v>
      </c>
      <c r="R17" s="23" t="s">
        <v>8316</v>
      </c>
      <c r="S17" s="28">
        <v>42064.652673611112</v>
      </c>
      <c r="T17" s="28">
        <v>42101.291666666672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5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3">
        <v>102</v>
      </c>
      <c r="P18" s="26">
        <v>127.79</v>
      </c>
      <c r="Q18" s="27" t="s">
        <v>8315</v>
      </c>
      <c r="R18" s="23" t="s">
        <v>8316</v>
      </c>
      <c r="S18" s="28">
        <v>42292.701053240744</v>
      </c>
      <c r="T18" s="28">
        <v>42322.742719907401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5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3">
        <v>110</v>
      </c>
      <c r="P19" s="26">
        <v>92.04</v>
      </c>
      <c r="Q19" s="27" t="s">
        <v>8315</v>
      </c>
      <c r="R19" s="23" t="s">
        <v>8316</v>
      </c>
      <c r="S19" s="28">
        <v>42461.747199074074</v>
      </c>
      <c r="T19" s="28">
        <v>42491.747199074074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5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3">
        <v>124</v>
      </c>
      <c r="P20" s="26">
        <v>135.63</v>
      </c>
      <c r="Q20" s="27" t="s">
        <v>8315</v>
      </c>
      <c r="R20" s="23" t="s">
        <v>8316</v>
      </c>
      <c r="S20" s="28">
        <v>42169.814340277779</v>
      </c>
      <c r="T20" s="28">
        <v>42199.814340277779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5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3">
        <v>135</v>
      </c>
      <c r="P21" s="26">
        <v>168.75</v>
      </c>
      <c r="Q21" s="27" t="s">
        <v>8315</v>
      </c>
      <c r="R21" s="23" t="s">
        <v>8316</v>
      </c>
      <c r="S21" s="28">
        <v>42483.675208333334</v>
      </c>
      <c r="T21" s="28">
        <v>42522.789583333331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5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3">
        <v>103</v>
      </c>
      <c r="P22" s="26">
        <v>70.86</v>
      </c>
      <c r="Q22" s="27" t="s">
        <v>8315</v>
      </c>
      <c r="R22" s="23" t="s">
        <v>8316</v>
      </c>
      <c r="S22" s="28">
        <v>42195.749745370369</v>
      </c>
      <c r="T22" s="28">
        <v>42206.125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5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3">
        <v>100</v>
      </c>
      <c r="P23" s="26">
        <v>50</v>
      </c>
      <c r="Q23" s="27" t="s">
        <v>8315</v>
      </c>
      <c r="R23" s="23" t="s">
        <v>8316</v>
      </c>
      <c r="S23" s="28">
        <v>42675.057997685188</v>
      </c>
      <c r="T23" s="28">
        <v>42705.099664351852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5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3">
        <v>105</v>
      </c>
      <c r="P24" s="26">
        <v>47</v>
      </c>
      <c r="Q24" s="27" t="s">
        <v>8315</v>
      </c>
      <c r="R24" s="23" t="s">
        <v>8316</v>
      </c>
      <c r="S24" s="28">
        <v>42018.94159722222</v>
      </c>
      <c r="T24" s="28">
        <v>42047.291666666672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5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3">
        <v>120</v>
      </c>
      <c r="P25" s="26">
        <v>66.67</v>
      </c>
      <c r="Q25" s="27" t="s">
        <v>8315</v>
      </c>
      <c r="R25" s="23" t="s">
        <v>8316</v>
      </c>
      <c r="S25" s="28">
        <v>42026.924976851849</v>
      </c>
      <c r="T25" s="28">
        <v>42052.207638888889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5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3">
        <v>119</v>
      </c>
      <c r="P26" s="26">
        <v>66.11</v>
      </c>
      <c r="Q26" s="27" t="s">
        <v>8315</v>
      </c>
      <c r="R26" s="23" t="s">
        <v>8316</v>
      </c>
      <c r="S26" s="28">
        <v>41920.787534722222</v>
      </c>
      <c r="T26" s="28">
        <v>41941.787534722222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5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3">
        <v>105</v>
      </c>
      <c r="P27" s="26">
        <v>36.86</v>
      </c>
      <c r="Q27" s="27" t="s">
        <v>8315</v>
      </c>
      <c r="R27" s="23" t="s">
        <v>8316</v>
      </c>
      <c r="S27" s="28">
        <v>42558.189432870371</v>
      </c>
      <c r="T27" s="28">
        <v>42587.875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5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3">
        <v>120</v>
      </c>
      <c r="P28" s="26">
        <v>31.5</v>
      </c>
      <c r="Q28" s="27" t="s">
        <v>8315</v>
      </c>
      <c r="R28" s="23" t="s">
        <v>8316</v>
      </c>
      <c r="S28" s="28">
        <v>41808.198518518519</v>
      </c>
      <c r="T28" s="28">
        <v>41838.198518518519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5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3">
        <v>103</v>
      </c>
      <c r="P29" s="26">
        <v>102.5</v>
      </c>
      <c r="Q29" s="27" t="s">
        <v>8315</v>
      </c>
      <c r="R29" s="23" t="s">
        <v>8316</v>
      </c>
      <c r="S29" s="28">
        <v>42550.701886574068</v>
      </c>
      <c r="T29" s="28">
        <v>42580.701886574068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5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3">
        <v>101</v>
      </c>
      <c r="P30" s="26">
        <v>126.46</v>
      </c>
      <c r="Q30" s="27" t="s">
        <v>8315</v>
      </c>
      <c r="R30" s="23" t="s">
        <v>8316</v>
      </c>
      <c r="S30" s="28">
        <v>42056.013124999998</v>
      </c>
      <c r="T30" s="28">
        <v>42075.166666666672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5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3">
        <v>105</v>
      </c>
      <c r="P31" s="26">
        <v>47.88</v>
      </c>
      <c r="Q31" s="27" t="s">
        <v>8315</v>
      </c>
      <c r="R31" s="23" t="s">
        <v>8316</v>
      </c>
      <c r="S31" s="28">
        <v>42016.938692129625</v>
      </c>
      <c r="T31" s="28">
        <v>42046.938692129625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5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3">
        <v>103</v>
      </c>
      <c r="P32" s="26">
        <v>73.209999999999994</v>
      </c>
      <c r="Q32" s="27" t="s">
        <v>8315</v>
      </c>
      <c r="R32" s="23" t="s">
        <v>8316</v>
      </c>
      <c r="S32" s="28">
        <v>42591.899988425925</v>
      </c>
      <c r="T32" s="28">
        <v>42622.166666666672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5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3">
        <v>108</v>
      </c>
      <c r="P33" s="26">
        <v>89.67</v>
      </c>
      <c r="Q33" s="27" t="s">
        <v>8315</v>
      </c>
      <c r="R33" s="23" t="s">
        <v>8316</v>
      </c>
      <c r="S33" s="28">
        <v>42183.231006944443</v>
      </c>
      <c r="T33" s="28">
        <v>42228.231006944443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5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3">
        <v>104</v>
      </c>
      <c r="P34" s="26">
        <v>36.5</v>
      </c>
      <c r="Q34" s="27" t="s">
        <v>8315</v>
      </c>
      <c r="R34" s="23" t="s">
        <v>8316</v>
      </c>
      <c r="S34" s="28">
        <v>41780.525937500002</v>
      </c>
      <c r="T34" s="28">
        <v>41796.958333333336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5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3">
        <v>128</v>
      </c>
      <c r="P35" s="26">
        <v>90.74</v>
      </c>
      <c r="Q35" s="27" t="s">
        <v>8315</v>
      </c>
      <c r="R35" s="23" t="s">
        <v>8316</v>
      </c>
      <c r="S35" s="28">
        <v>42158.065694444449</v>
      </c>
      <c r="T35" s="28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5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3">
        <v>126</v>
      </c>
      <c r="P36" s="26">
        <v>67.739999999999995</v>
      </c>
      <c r="Q36" s="27" t="s">
        <v>8315</v>
      </c>
      <c r="R36" s="23" t="s">
        <v>8316</v>
      </c>
      <c r="S36" s="28">
        <v>42154.873124999998</v>
      </c>
      <c r="T36" s="28">
        <v>42184.873124999998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5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3">
        <v>100</v>
      </c>
      <c r="P37" s="26">
        <v>65.38</v>
      </c>
      <c r="Q37" s="27" t="s">
        <v>8315</v>
      </c>
      <c r="R37" s="23" t="s">
        <v>8316</v>
      </c>
      <c r="S37" s="28">
        <v>42208.84646990741</v>
      </c>
      <c r="T37" s="28">
        <v>42238.84646990741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5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3">
        <v>102</v>
      </c>
      <c r="P38" s="26">
        <v>121.9</v>
      </c>
      <c r="Q38" s="27" t="s">
        <v>8315</v>
      </c>
      <c r="R38" s="23" t="s">
        <v>8316</v>
      </c>
      <c r="S38" s="28">
        <v>42451.496817129635</v>
      </c>
      <c r="T38" s="28">
        <v>42459.610416666663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5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3">
        <v>108</v>
      </c>
      <c r="P39" s="26">
        <v>47.46</v>
      </c>
      <c r="Q39" s="27" t="s">
        <v>8315</v>
      </c>
      <c r="R39" s="23" t="s">
        <v>8316</v>
      </c>
      <c r="S39" s="28">
        <v>41759.13962962963</v>
      </c>
      <c r="T39" s="28">
        <v>41791.165972222225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5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3">
        <v>128</v>
      </c>
      <c r="P40" s="26">
        <v>37.21</v>
      </c>
      <c r="Q40" s="27" t="s">
        <v>8315</v>
      </c>
      <c r="R40" s="23" t="s">
        <v>8316</v>
      </c>
      <c r="S40" s="28">
        <v>42693.742604166662</v>
      </c>
      <c r="T40" s="28">
        <v>42718.742604166662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5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3">
        <v>106</v>
      </c>
      <c r="P41" s="26">
        <v>103.95</v>
      </c>
      <c r="Q41" s="27" t="s">
        <v>8315</v>
      </c>
      <c r="R41" s="23" t="s">
        <v>8316</v>
      </c>
      <c r="S41" s="28">
        <v>42250.598217592589</v>
      </c>
      <c r="T41" s="28">
        <v>42270.598217592589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5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3">
        <v>100</v>
      </c>
      <c r="P42" s="26">
        <v>63.83</v>
      </c>
      <c r="Q42" s="27" t="s">
        <v>8315</v>
      </c>
      <c r="R42" s="23" t="s">
        <v>8316</v>
      </c>
      <c r="S42" s="28">
        <v>42060.683935185181</v>
      </c>
      <c r="T42" s="28">
        <v>42090.642268518524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5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3">
        <v>117</v>
      </c>
      <c r="P43" s="26">
        <v>50.67</v>
      </c>
      <c r="Q43" s="27" t="s">
        <v>8315</v>
      </c>
      <c r="R43" s="23" t="s">
        <v>8316</v>
      </c>
      <c r="S43" s="28">
        <v>42136.270787037036</v>
      </c>
      <c r="T43" s="28">
        <v>42168.071527777778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5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3">
        <v>108</v>
      </c>
      <c r="P44" s="26">
        <v>113.42</v>
      </c>
      <c r="Q44" s="27" t="s">
        <v>8315</v>
      </c>
      <c r="R44" s="23" t="s">
        <v>8316</v>
      </c>
      <c r="S44" s="28">
        <v>42171.034861111111</v>
      </c>
      <c r="T44" s="28">
        <v>42195.291666666672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5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3">
        <v>120</v>
      </c>
      <c r="P45" s="26">
        <v>104.57</v>
      </c>
      <c r="Q45" s="27" t="s">
        <v>8315</v>
      </c>
      <c r="R45" s="23" t="s">
        <v>8316</v>
      </c>
      <c r="S45" s="28">
        <v>42494.683634259258</v>
      </c>
      <c r="T45" s="28">
        <v>42524.6875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5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3">
        <v>100</v>
      </c>
      <c r="P46" s="26">
        <v>272.73</v>
      </c>
      <c r="Q46" s="27" t="s">
        <v>8315</v>
      </c>
      <c r="R46" s="23" t="s">
        <v>8316</v>
      </c>
      <c r="S46" s="28">
        <v>41758.839675925927</v>
      </c>
      <c r="T46" s="28">
        <v>41771.165972222225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5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3">
        <v>111</v>
      </c>
      <c r="P47" s="26">
        <v>63.85</v>
      </c>
      <c r="Q47" s="27" t="s">
        <v>8315</v>
      </c>
      <c r="R47" s="23" t="s">
        <v>8316</v>
      </c>
      <c r="S47" s="28">
        <v>42171.824884259258</v>
      </c>
      <c r="T47" s="28">
        <v>42201.824884259258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5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3">
        <v>108</v>
      </c>
      <c r="P48" s="26">
        <v>83.51</v>
      </c>
      <c r="Q48" s="27" t="s">
        <v>8315</v>
      </c>
      <c r="R48" s="23" t="s">
        <v>8316</v>
      </c>
      <c r="S48" s="28">
        <v>42268.127696759257</v>
      </c>
      <c r="T48" s="28">
        <v>42288.083333333328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5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3">
        <v>108</v>
      </c>
      <c r="P49" s="26">
        <v>44.09</v>
      </c>
      <c r="Q49" s="27" t="s">
        <v>8315</v>
      </c>
      <c r="R49" s="23" t="s">
        <v>8316</v>
      </c>
      <c r="S49" s="28">
        <v>42746.261782407411</v>
      </c>
      <c r="T49" s="28">
        <v>42784.207638888889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5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3">
        <v>120</v>
      </c>
      <c r="P50" s="26">
        <v>44.54</v>
      </c>
      <c r="Q50" s="27" t="s">
        <v>8315</v>
      </c>
      <c r="R50" s="23" t="s">
        <v>8316</v>
      </c>
      <c r="S50" s="28">
        <v>41842.607592592591</v>
      </c>
      <c r="T50" s="28">
        <v>41864.916666666664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5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3">
        <v>111</v>
      </c>
      <c r="P51" s="26">
        <v>125.81</v>
      </c>
      <c r="Q51" s="27" t="s">
        <v>8315</v>
      </c>
      <c r="R51" s="23" t="s">
        <v>8316</v>
      </c>
      <c r="S51" s="28">
        <v>41853.240208333329</v>
      </c>
      <c r="T51" s="28">
        <v>41876.207638888889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5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3">
        <v>110</v>
      </c>
      <c r="P52" s="26">
        <v>50.75</v>
      </c>
      <c r="Q52" s="27" t="s">
        <v>8315</v>
      </c>
      <c r="R52" s="23" t="s">
        <v>8316</v>
      </c>
      <c r="S52" s="28">
        <v>42061.212488425925</v>
      </c>
      <c r="T52" s="28">
        <v>42089.166666666672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5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3">
        <v>122</v>
      </c>
      <c r="P53" s="26">
        <v>60.9</v>
      </c>
      <c r="Q53" s="27" t="s">
        <v>8315</v>
      </c>
      <c r="R53" s="23" t="s">
        <v>8316</v>
      </c>
      <c r="S53" s="28">
        <v>42036.24428240741</v>
      </c>
      <c r="T53" s="28">
        <v>42064.290972222225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5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3">
        <v>107</v>
      </c>
      <c r="P54" s="26">
        <v>109.03</v>
      </c>
      <c r="Q54" s="27" t="s">
        <v>8315</v>
      </c>
      <c r="R54" s="23" t="s">
        <v>8316</v>
      </c>
      <c r="S54" s="28">
        <v>42157.470185185186</v>
      </c>
      <c r="T54" s="28">
        <v>42187.470185185186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5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3">
        <v>101</v>
      </c>
      <c r="P55" s="26">
        <v>25.69</v>
      </c>
      <c r="Q55" s="27" t="s">
        <v>8315</v>
      </c>
      <c r="R55" s="23" t="s">
        <v>8316</v>
      </c>
      <c r="S55" s="28">
        <v>41827.909942129627</v>
      </c>
      <c r="T55" s="28">
        <v>41857.897222222222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5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3">
        <v>109</v>
      </c>
      <c r="P56" s="26">
        <v>41.92</v>
      </c>
      <c r="Q56" s="27" t="s">
        <v>8315</v>
      </c>
      <c r="R56" s="23" t="s">
        <v>8316</v>
      </c>
      <c r="S56" s="28">
        <v>42162.729548611111</v>
      </c>
      <c r="T56" s="28">
        <v>42192.729548611111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5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3">
        <v>114</v>
      </c>
      <c r="P57" s="26">
        <v>88.77</v>
      </c>
      <c r="Q57" s="27" t="s">
        <v>8315</v>
      </c>
      <c r="R57" s="23" t="s">
        <v>8316</v>
      </c>
      <c r="S57" s="28">
        <v>42233.738564814819</v>
      </c>
      <c r="T57" s="28">
        <v>42263.738564814819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5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3">
        <v>114</v>
      </c>
      <c r="P58" s="26">
        <v>80.23</v>
      </c>
      <c r="Q58" s="27" t="s">
        <v>8315</v>
      </c>
      <c r="R58" s="23" t="s">
        <v>8316</v>
      </c>
      <c r="S58" s="28">
        <v>42042.197824074072</v>
      </c>
      <c r="T58" s="28">
        <v>42072.156157407408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5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3">
        <v>106</v>
      </c>
      <c r="P59" s="26">
        <v>78.94</v>
      </c>
      <c r="Q59" s="27" t="s">
        <v>8315</v>
      </c>
      <c r="R59" s="23" t="s">
        <v>8316</v>
      </c>
      <c r="S59" s="28">
        <v>42585.523842592593</v>
      </c>
      <c r="T59" s="28">
        <v>42599.165972222225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5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3">
        <v>106</v>
      </c>
      <c r="P60" s="26">
        <v>69.89</v>
      </c>
      <c r="Q60" s="27" t="s">
        <v>8315</v>
      </c>
      <c r="R60" s="23" t="s">
        <v>8316</v>
      </c>
      <c r="S60" s="28">
        <v>41808.669571759259</v>
      </c>
      <c r="T60" s="28">
        <v>41838.669571759259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5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3">
        <v>100</v>
      </c>
      <c r="P61" s="26">
        <v>74.53</v>
      </c>
      <c r="Q61" s="27" t="s">
        <v>8315</v>
      </c>
      <c r="R61" s="23" t="s">
        <v>8316</v>
      </c>
      <c r="S61" s="28">
        <v>41852.658310185187</v>
      </c>
      <c r="T61" s="28">
        <v>41882.658310185187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5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3">
        <v>105</v>
      </c>
      <c r="P62" s="26">
        <v>123.94</v>
      </c>
      <c r="Q62" s="27" t="s">
        <v>8315</v>
      </c>
      <c r="R62" s="23" t="s">
        <v>8316</v>
      </c>
      <c r="S62" s="28">
        <v>42694.110185185185</v>
      </c>
      <c r="T62" s="28">
        <v>42709.041666666672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5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3">
        <v>175</v>
      </c>
      <c r="P63" s="26">
        <v>264.85000000000002</v>
      </c>
      <c r="Q63" s="27" t="s">
        <v>8315</v>
      </c>
      <c r="R63" s="23" t="s">
        <v>8316</v>
      </c>
      <c r="S63" s="28">
        <v>42341.818379629629</v>
      </c>
      <c r="T63" s="28">
        <v>42370.166666666672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5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3">
        <v>102</v>
      </c>
      <c r="P64" s="26">
        <v>58.62</v>
      </c>
      <c r="Q64" s="27" t="s">
        <v>8315</v>
      </c>
      <c r="R64" s="23" t="s">
        <v>8316</v>
      </c>
      <c r="S64" s="28">
        <v>41880.061006944445</v>
      </c>
      <c r="T64" s="28">
        <v>41908.065972222219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5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3">
        <v>100</v>
      </c>
      <c r="P65" s="26">
        <v>70.88</v>
      </c>
      <c r="Q65" s="27" t="s">
        <v>8315</v>
      </c>
      <c r="R65" s="23" t="s">
        <v>8316</v>
      </c>
      <c r="S65" s="28">
        <v>41941.683865740742</v>
      </c>
      <c r="T65" s="28">
        <v>41970.125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5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3">
        <v>114</v>
      </c>
      <c r="P66" s="26">
        <v>113.57</v>
      </c>
      <c r="Q66" s="27" t="s">
        <v>8315</v>
      </c>
      <c r="R66" s="23" t="s">
        <v>8316</v>
      </c>
      <c r="S66" s="28">
        <v>42026.88118055556</v>
      </c>
      <c r="T66" s="28">
        <v>42086.093055555553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5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3">
        <v>129</v>
      </c>
      <c r="P67" s="26">
        <v>60.69</v>
      </c>
      <c r="Q67" s="27" t="s">
        <v>8315</v>
      </c>
      <c r="R67" s="23" t="s">
        <v>8316</v>
      </c>
      <c r="S67" s="28">
        <v>41922.640590277777</v>
      </c>
      <c r="T67" s="28">
        <v>41932.249305555553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5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3">
        <v>101</v>
      </c>
      <c r="P68" s="26">
        <v>110.22</v>
      </c>
      <c r="Q68" s="27" t="s">
        <v>8315</v>
      </c>
      <c r="R68" s="23" t="s">
        <v>8316</v>
      </c>
      <c r="S68" s="28">
        <v>41993.824340277773</v>
      </c>
      <c r="T68" s="28">
        <v>42010.25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5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3">
        <v>109</v>
      </c>
      <c r="P69" s="26">
        <v>136.46</v>
      </c>
      <c r="Q69" s="27" t="s">
        <v>8315</v>
      </c>
      <c r="R69" s="23" t="s">
        <v>8316</v>
      </c>
      <c r="S69" s="28">
        <v>42219.915856481486</v>
      </c>
      <c r="T69" s="28">
        <v>42240.083333333328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5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3">
        <v>118</v>
      </c>
      <c r="P70" s="26">
        <v>110.35</v>
      </c>
      <c r="Q70" s="27" t="s">
        <v>8315</v>
      </c>
      <c r="R70" s="23" t="s">
        <v>8316</v>
      </c>
      <c r="S70" s="28">
        <v>41909.969386574077</v>
      </c>
      <c r="T70" s="28">
        <v>41950.011053240742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5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3">
        <v>131</v>
      </c>
      <c r="P71" s="26">
        <v>41.42</v>
      </c>
      <c r="Q71" s="27" t="s">
        <v>8315</v>
      </c>
      <c r="R71" s="23" t="s">
        <v>8316</v>
      </c>
      <c r="S71" s="28">
        <v>41891.665324074071</v>
      </c>
      <c r="T71" s="28">
        <v>41913.166666666664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5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3">
        <v>104</v>
      </c>
      <c r="P72" s="26">
        <v>52</v>
      </c>
      <c r="Q72" s="27" t="s">
        <v>8315</v>
      </c>
      <c r="R72" s="23" t="s">
        <v>8316</v>
      </c>
      <c r="S72" s="28">
        <v>41226.017361111109</v>
      </c>
      <c r="T72" s="28">
        <v>41250.083333333336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5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3">
        <v>101</v>
      </c>
      <c r="P73" s="26">
        <v>33.99</v>
      </c>
      <c r="Q73" s="27" t="s">
        <v>8315</v>
      </c>
      <c r="R73" s="23" t="s">
        <v>8316</v>
      </c>
      <c r="S73" s="28">
        <v>40478.263923611114</v>
      </c>
      <c r="T73" s="28">
        <v>40568.166666666664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5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3">
        <v>100</v>
      </c>
      <c r="P74" s="26">
        <v>103.35</v>
      </c>
      <c r="Q74" s="27" t="s">
        <v>8315</v>
      </c>
      <c r="R74" s="23" t="s">
        <v>8316</v>
      </c>
      <c r="S74" s="28">
        <v>41862.83997685185</v>
      </c>
      <c r="T74" s="28">
        <v>41892.83997685185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5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3">
        <v>336</v>
      </c>
      <c r="P75" s="26">
        <v>41.77</v>
      </c>
      <c r="Q75" s="27" t="s">
        <v>8315</v>
      </c>
      <c r="R75" s="23" t="s">
        <v>8316</v>
      </c>
      <c r="S75" s="28">
        <v>40633.154363425929</v>
      </c>
      <c r="T75" s="28">
        <v>40664.207638888889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5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3">
        <v>113</v>
      </c>
      <c r="P76" s="26">
        <v>64.27</v>
      </c>
      <c r="Q76" s="27" t="s">
        <v>8315</v>
      </c>
      <c r="R76" s="23" t="s">
        <v>8316</v>
      </c>
      <c r="S76" s="28">
        <v>40970.875671296293</v>
      </c>
      <c r="T76" s="28">
        <v>41000.834004629629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5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3">
        <v>102</v>
      </c>
      <c r="P77" s="26">
        <v>62.92</v>
      </c>
      <c r="Q77" s="27" t="s">
        <v>8315</v>
      </c>
      <c r="R77" s="23" t="s">
        <v>8316</v>
      </c>
      <c r="S77" s="28">
        <v>41026.953055555554</v>
      </c>
      <c r="T77" s="28">
        <v>41061.953055555554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5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3">
        <v>101</v>
      </c>
      <c r="P78" s="26">
        <v>98.54</v>
      </c>
      <c r="Q78" s="27" t="s">
        <v>8315</v>
      </c>
      <c r="R78" s="23" t="s">
        <v>8316</v>
      </c>
      <c r="S78" s="28">
        <v>41829.788252314815</v>
      </c>
      <c r="T78" s="28">
        <v>41839.208333333336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5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3">
        <v>114</v>
      </c>
      <c r="P79" s="26">
        <v>82.61</v>
      </c>
      <c r="Q79" s="27" t="s">
        <v>8315</v>
      </c>
      <c r="R79" s="23" t="s">
        <v>8316</v>
      </c>
      <c r="S79" s="28">
        <v>41447.839722222219</v>
      </c>
      <c r="T79" s="28">
        <v>41477.839722222219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5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3">
        <v>133</v>
      </c>
      <c r="P80" s="26">
        <v>38.5</v>
      </c>
      <c r="Q80" s="27" t="s">
        <v>8315</v>
      </c>
      <c r="R80" s="23" t="s">
        <v>8316</v>
      </c>
      <c r="S80" s="28">
        <v>40884.066678240742</v>
      </c>
      <c r="T80" s="28">
        <v>40926.958333333336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5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3">
        <v>102</v>
      </c>
      <c r="P81" s="26">
        <v>80.16</v>
      </c>
      <c r="Q81" s="27" t="s">
        <v>8315</v>
      </c>
      <c r="R81" s="23" t="s">
        <v>8316</v>
      </c>
      <c r="S81" s="28">
        <v>41841.26489583333</v>
      </c>
      <c r="T81" s="28">
        <v>41864.207638888889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5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3">
        <v>127</v>
      </c>
      <c r="P82" s="26">
        <v>80.73</v>
      </c>
      <c r="Q82" s="27" t="s">
        <v>8315</v>
      </c>
      <c r="R82" s="23" t="s">
        <v>8316</v>
      </c>
      <c r="S82" s="28">
        <v>41799.685902777775</v>
      </c>
      <c r="T82" s="28">
        <v>41827.083333333336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5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3">
        <v>111</v>
      </c>
      <c r="P83" s="26">
        <v>200.69</v>
      </c>
      <c r="Q83" s="27" t="s">
        <v>8315</v>
      </c>
      <c r="R83" s="23" t="s">
        <v>8316</v>
      </c>
      <c r="S83" s="28">
        <v>41775.753761574073</v>
      </c>
      <c r="T83" s="28">
        <v>41805.753761574073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5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3">
        <v>107</v>
      </c>
      <c r="P84" s="26">
        <v>37.590000000000003</v>
      </c>
      <c r="Q84" s="27" t="s">
        <v>8315</v>
      </c>
      <c r="R84" s="23" t="s">
        <v>8316</v>
      </c>
      <c r="S84" s="28">
        <v>41766.80572916667</v>
      </c>
      <c r="T84" s="28">
        <v>41799.80572916667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5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3">
        <v>163</v>
      </c>
      <c r="P85" s="26">
        <v>58.1</v>
      </c>
      <c r="Q85" s="27" t="s">
        <v>8315</v>
      </c>
      <c r="R85" s="23" t="s">
        <v>8316</v>
      </c>
      <c r="S85" s="28">
        <v>40644.159259259257</v>
      </c>
      <c r="T85" s="28">
        <v>40666.165972222225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5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3">
        <v>160</v>
      </c>
      <c r="P86" s="26">
        <v>60.3</v>
      </c>
      <c r="Q86" s="27" t="s">
        <v>8315</v>
      </c>
      <c r="R86" s="23" t="s">
        <v>8316</v>
      </c>
      <c r="S86" s="28">
        <v>41940.69158564815</v>
      </c>
      <c r="T86" s="28">
        <v>41969.332638888889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5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3">
        <v>116</v>
      </c>
      <c r="P87" s="26">
        <v>63.36</v>
      </c>
      <c r="Q87" s="27" t="s">
        <v>8315</v>
      </c>
      <c r="R87" s="23" t="s">
        <v>8316</v>
      </c>
      <c r="S87" s="28">
        <v>41839.175706018519</v>
      </c>
      <c r="T87" s="28">
        <v>41853.175706018519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5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3">
        <v>124</v>
      </c>
      <c r="P88" s="26">
        <v>50.9</v>
      </c>
      <c r="Q88" s="27" t="s">
        <v>8315</v>
      </c>
      <c r="R88" s="23" t="s">
        <v>8316</v>
      </c>
      <c r="S88" s="28">
        <v>41772.105937500004</v>
      </c>
      <c r="T88" s="28">
        <v>41803.916666666664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5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3">
        <v>103</v>
      </c>
      <c r="P89" s="26">
        <v>100.5</v>
      </c>
      <c r="Q89" s="27" t="s">
        <v>8315</v>
      </c>
      <c r="R89" s="23" t="s">
        <v>8316</v>
      </c>
      <c r="S89" s="28">
        <v>41591.737974537034</v>
      </c>
      <c r="T89" s="28">
        <v>41621.207638888889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5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3">
        <v>112</v>
      </c>
      <c r="P90" s="26">
        <v>31.62</v>
      </c>
      <c r="Q90" s="27" t="s">
        <v>8315</v>
      </c>
      <c r="R90" s="23" t="s">
        <v>8316</v>
      </c>
      <c r="S90" s="28">
        <v>41789.080370370371</v>
      </c>
      <c r="T90" s="28">
        <v>41822.166666666664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5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3">
        <v>115</v>
      </c>
      <c r="P91" s="26">
        <v>79.31</v>
      </c>
      <c r="Q91" s="27" t="s">
        <v>8315</v>
      </c>
      <c r="R91" s="23" t="s">
        <v>8316</v>
      </c>
      <c r="S91" s="28">
        <v>40923.729953703703</v>
      </c>
      <c r="T91" s="28">
        <v>40953.729953703703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5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3">
        <v>103</v>
      </c>
      <c r="P92" s="26">
        <v>139.19</v>
      </c>
      <c r="Q92" s="27" t="s">
        <v>8315</v>
      </c>
      <c r="R92" s="23" t="s">
        <v>8316</v>
      </c>
      <c r="S92" s="28">
        <v>41878.878379629627</v>
      </c>
      <c r="T92" s="28">
        <v>41908.878379629627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5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3">
        <v>101</v>
      </c>
      <c r="P93" s="26">
        <v>131.91</v>
      </c>
      <c r="Q93" s="27" t="s">
        <v>8315</v>
      </c>
      <c r="R93" s="23" t="s">
        <v>8316</v>
      </c>
      <c r="S93" s="28">
        <v>41862.864675925928</v>
      </c>
      <c r="T93" s="28">
        <v>41876.864675925928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5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3">
        <v>110</v>
      </c>
      <c r="P94" s="26">
        <v>91.3</v>
      </c>
      <c r="Q94" s="27" t="s">
        <v>8315</v>
      </c>
      <c r="R94" s="23" t="s">
        <v>8316</v>
      </c>
      <c r="S94" s="28">
        <v>40531.886886574073</v>
      </c>
      <c r="T94" s="28">
        <v>40591.886886574073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5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3">
        <v>115</v>
      </c>
      <c r="P95" s="26">
        <v>39.67</v>
      </c>
      <c r="Q95" s="27" t="s">
        <v>8315</v>
      </c>
      <c r="R95" s="23" t="s">
        <v>8316</v>
      </c>
      <c r="S95" s="28">
        <v>41477.930914351848</v>
      </c>
      <c r="T95" s="28">
        <v>41504.625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5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3">
        <v>117</v>
      </c>
      <c r="P96" s="26">
        <v>57.55</v>
      </c>
      <c r="Q96" s="27" t="s">
        <v>8315</v>
      </c>
      <c r="R96" s="23" t="s">
        <v>8316</v>
      </c>
      <c r="S96" s="28">
        <v>41781.666770833333</v>
      </c>
      <c r="T96" s="28">
        <v>41811.666770833333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5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3">
        <v>114</v>
      </c>
      <c r="P97" s="26">
        <v>77.34</v>
      </c>
      <c r="Q97" s="27" t="s">
        <v>8315</v>
      </c>
      <c r="R97" s="23" t="s">
        <v>8316</v>
      </c>
      <c r="S97" s="28">
        <v>41375.702210648145</v>
      </c>
      <c r="T97" s="28">
        <v>41400.702210648145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5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3">
        <v>101</v>
      </c>
      <c r="P98" s="26">
        <v>46.77</v>
      </c>
      <c r="Q98" s="27" t="s">
        <v>8315</v>
      </c>
      <c r="R98" s="23" t="s">
        <v>8316</v>
      </c>
      <c r="S98" s="28">
        <v>40883.949317129627</v>
      </c>
      <c r="T98" s="28">
        <v>40939.708333333336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5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3">
        <v>109</v>
      </c>
      <c r="P99" s="26">
        <v>40.07</v>
      </c>
      <c r="Q99" s="27" t="s">
        <v>8315</v>
      </c>
      <c r="R99" s="23" t="s">
        <v>8316</v>
      </c>
      <c r="S99" s="28">
        <v>41491.79478009259</v>
      </c>
      <c r="T99" s="28">
        <v>41509.79478009259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5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3">
        <v>107</v>
      </c>
      <c r="P100" s="26">
        <v>100.22</v>
      </c>
      <c r="Q100" s="27" t="s">
        <v>8315</v>
      </c>
      <c r="R100" s="23" t="s">
        <v>8316</v>
      </c>
      <c r="S100" s="28">
        <v>41791.993414351848</v>
      </c>
      <c r="T100" s="28">
        <v>41821.993414351848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5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3">
        <v>116</v>
      </c>
      <c r="P101" s="26">
        <v>71.489999999999995</v>
      </c>
      <c r="Q101" s="27" t="s">
        <v>8315</v>
      </c>
      <c r="R101" s="23" t="s">
        <v>8316</v>
      </c>
      <c r="S101" s="28">
        <v>41835.666354166664</v>
      </c>
      <c r="T101" s="28">
        <v>41855.666354166664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5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3">
        <v>104</v>
      </c>
      <c r="P102" s="26">
        <v>63.11</v>
      </c>
      <c r="Q102" s="27" t="s">
        <v>8315</v>
      </c>
      <c r="R102" s="23" t="s">
        <v>8316</v>
      </c>
      <c r="S102" s="28">
        <v>41827.605057870373</v>
      </c>
      <c r="T102" s="28">
        <v>41848.605057870373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5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3">
        <v>119</v>
      </c>
      <c r="P103" s="26">
        <v>50.16</v>
      </c>
      <c r="Q103" s="27" t="s">
        <v>8315</v>
      </c>
      <c r="R103" s="23" t="s">
        <v>8316</v>
      </c>
      <c r="S103" s="28">
        <v>41778.637245370373</v>
      </c>
      <c r="T103" s="28">
        <v>41810.958333333336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5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3">
        <v>126</v>
      </c>
      <c r="P104" s="26">
        <v>62.88</v>
      </c>
      <c r="Q104" s="27" t="s">
        <v>8315</v>
      </c>
      <c r="R104" s="23" t="s">
        <v>8316</v>
      </c>
      <c r="S104" s="28">
        <v>41013.936562499999</v>
      </c>
      <c r="T104" s="28">
        <v>41061.165972222225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5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3">
        <v>120</v>
      </c>
      <c r="P105" s="26">
        <v>85.53</v>
      </c>
      <c r="Q105" s="27" t="s">
        <v>8315</v>
      </c>
      <c r="R105" s="23" t="s">
        <v>8316</v>
      </c>
      <c r="S105" s="28">
        <v>41834.586574074077</v>
      </c>
      <c r="T105" s="28">
        <v>41866.083333333336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5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3">
        <v>126</v>
      </c>
      <c r="P106" s="26">
        <v>53.72</v>
      </c>
      <c r="Q106" s="27" t="s">
        <v>8315</v>
      </c>
      <c r="R106" s="23" t="s">
        <v>8316</v>
      </c>
      <c r="S106" s="28">
        <v>41829.795729166668</v>
      </c>
      <c r="T106" s="28">
        <v>41859.795729166668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5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3">
        <v>100</v>
      </c>
      <c r="P107" s="26">
        <v>262.11</v>
      </c>
      <c r="Q107" s="27" t="s">
        <v>8315</v>
      </c>
      <c r="R107" s="23" t="s">
        <v>8316</v>
      </c>
      <c r="S107" s="28">
        <v>42219.665173611109</v>
      </c>
      <c r="T107" s="28">
        <v>42257.165972222225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5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3">
        <v>116</v>
      </c>
      <c r="P108" s="26">
        <v>50.2</v>
      </c>
      <c r="Q108" s="27" t="s">
        <v>8315</v>
      </c>
      <c r="R108" s="23" t="s">
        <v>8316</v>
      </c>
      <c r="S108" s="28">
        <v>42648.546111111107</v>
      </c>
      <c r="T108" s="28">
        <v>42678.546111111107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5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3">
        <v>100</v>
      </c>
      <c r="P109" s="26">
        <v>168.25</v>
      </c>
      <c r="Q109" s="27" t="s">
        <v>8315</v>
      </c>
      <c r="R109" s="23" t="s">
        <v>8316</v>
      </c>
      <c r="S109" s="28">
        <v>42050.983182870375</v>
      </c>
      <c r="T109" s="28">
        <v>42085.941516203704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5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3">
        <v>101</v>
      </c>
      <c r="P110" s="26">
        <v>256.37</v>
      </c>
      <c r="Q110" s="27" t="s">
        <v>8315</v>
      </c>
      <c r="R110" s="23" t="s">
        <v>8316</v>
      </c>
      <c r="S110" s="28">
        <v>42772.833379629628</v>
      </c>
      <c r="T110" s="28">
        <v>42806.875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5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3">
        <v>125</v>
      </c>
      <c r="P111" s="26">
        <v>37.14</v>
      </c>
      <c r="Q111" s="27" t="s">
        <v>8315</v>
      </c>
      <c r="R111" s="23" t="s">
        <v>8316</v>
      </c>
      <c r="S111" s="28">
        <v>42270.582141203704</v>
      </c>
      <c r="T111" s="28">
        <v>42301.895138888889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5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3">
        <v>110</v>
      </c>
      <c r="P112" s="26">
        <v>45.88</v>
      </c>
      <c r="Q112" s="27" t="s">
        <v>8315</v>
      </c>
      <c r="R112" s="23" t="s">
        <v>8316</v>
      </c>
      <c r="S112" s="28">
        <v>42206.835370370376</v>
      </c>
      <c r="T112" s="28">
        <v>42236.835370370376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5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3">
        <v>102</v>
      </c>
      <c r="P113" s="26">
        <v>141.71</v>
      </c>
      <c r="Q113" s="27" t="s">
        <v>8315</v>
      </c>
      <c r="R113" s="23" t="s">
        <v>8316</v>
      </c>
      <c r="S113" s="28">
        <v>42697.850844907407</v>
      </c>
      <c r="T113" s="28">
        <v>42745.208333333328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5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3">
        <v>102</v>
      </c>
      <c r="P114" s="26">
        <v>52.49</v>
      </c>
      <c r="Q114" s="27" t="s">
        <v>8315</v>
      </c>
      <c r="R114" s="23" t="s">
        <v>8316</v>
      </c>
      <c r="S114" s="28">
        <v>42503.559467592597</v>
      </c>
      <c r="T114" s="28">
        <v>42524.875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5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3">
        <v>102</v>
      </c>
      <c r="P115" s="26">
        <v>193.62</v>
      </c>
      <c r="Q115" s="27" t="s">
        <v>8315</v>
      </c>
      <c r="R115" s="23" t="s">
        <v>8316</v>
      </c>
      <c r="S115" s="28">
        <v>42323.70930555556</v>
      </c>
      <c r="T115" s="28">
        <v>42355.207638888889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5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3">
        <v>108</v>
      </c>
      <c r="P116" s="26">
        <v>106.8</v>
      </c>
      <c r="Q116" s="27" t="s">
        <v>8315</v>
      </c>
      <c r="R116" s="23" t="s">
        <v>8316</v>
      </c>
      <c r="S116" s="28">
        <v>41933.291643518518</v>
      </c>
      <c r="T116" s="28">
        <v>41963.333310185189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5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3">
        <v>110</v>
      </c>
      <c r="P117" s="26">
        <v>77.22</v>
      </c>
      <c r="Q117" s="27" t="s">
        <v>8315</v>
      </c>
      <c r="R117" s="23" t="s">
        <v>8316</v>
      </c>
      <c r="S117" s="28">
        <v>41898.168125000004</v>
      </c>
      <c r="T117" s="28">
        <v>41913.165972222225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5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3">
        <v>161</v>
      </c>
      <c r="P118" s="26">
        <v>57.5</v>
      </c>
      <c r="Q118" s="27" t="s">
        <v>8315</v>
      </c>
      <c r="R118" s="23" t="s">
        <v>8316</v>
      </c>
      <c r="S118" s="28">
        <v>42446.943831018521</v>
      </c>
      <c r="T118" s="28">
        <v>42476.943831018521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5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3">
        <v>131</v>
      </c>
      <c r="P119" s="26">
        <v>50.46</v>
      </c>
      <c r="Q119" s="27" t="s">
        <v>8315</v>
      </c>
      <c r="R119" s="23" t="s">
        <v>8316</v>
      </c>
      <c r="S119" s="28">
        <v>42463.81385416667</v>
      </c>
      <c r="T119" s="28">
        <v>42494.165972222225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5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3">
        <v>119</v>
      </c>
      <c r="P120" s="26">
        <v>97.38</v>
      </c>
      <c r="Q120" s="27" t="s">
        <v>8315</v>
      </c>
      <c r="R120" s="23" t="s">
        <v>8316</v>
      </c>
      <c r="S120" s="28">
        <v>42766.805034722223</v>
      </c>
      <c r="T120" s="28">
        <v>42796.805034722223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5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3">
        <v>103</v>
      </c>
      <c r="P121" s="26">
        <v>85.53</v>
      </c>
      <c r="Q121" s="27" t="s">
        <v>8315</v>
      </c>
      <c r="R121" s="23" t="s">
        <v>8316</v>
      </c>
      <c r="S121" s="28">
        <v>42522.347812499997</v>
      </c>
      <c r="T121" s="28">
        <v>42552.347812499997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5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3">
        <v>101</v>
      </c>
      <c r="P122" s="26">
        <v>182.91</v>
      </c>
      <c r="Q122" s="27" t="s">
        <v>8315</v>
      </c>
      <c r="R122" s="23" t="s">
        <v>8316</v>
      </c>
      <c r="S122" s="28">
        <v>42702.917048611111</v>
      </c>
      <c r="T122" s="28">
        <v>42732.917048611111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5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3">
        <v>101</v>
      </c>
      <c r="P123" s="26">
        <v>131.13999999999999</v>
      </c>
      <c r="Q123" s="27" t="s">
        <v>8315</v>
      </c>
      <c r="R123" s="23" t="s">
        <v>8316</v>
      </c>
      <c r="S123" s="28">
        <v>42252.474351851852</v>
      </c>
      <c r="T123" s="28">
        <v>42276.165972222225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5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3">
        <v>115</v>
      </c>
      <c r="P124" s="26">
        <v>58.69</v>
      </c>
      <c r="Q124" s="27" t="s">
        <v>8315</v>
      </c>
      <c r="R124" s="23" t="s">
        <v>8316</v>
      </c>
      <c r="S124" s="28">
        <v>41893.324884259258</v>
      </c>
      <c r="T124" s="28">
        <v>41926.290972222225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5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3">
        <v>127</v>
      </c>
      <c r="P125" s="26">
        <v>69.569999999999993</v>
      </c>
      <c r="Q125" s="27" t="s">
        <v>8315</v>
      </c>
      <c r="R125" s="23" t="s">
        <v>8316</v>
      </c>
      <c r="S125" s="28">
        <v>41871.755694444444</v>
      </c>
      <c r="T125" s="28">
        <v>41901.755694444444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5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3">
        <v>103</v>
      </c>
      <c r="P126" s="26">
        <v>115.87</v>
      </c>
      <c r="Q126" s="27" t="s">
        <v>8315</v>
      </c>
      <c r="R126" s="23" t="s">
        <v>8316</v>
      </c>
      <c r="S126" s="28">
        <v>42262.096782407403</v>
      </c>
      <c r="T126" s="28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5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3">
        <v>104</v>
      </c>
      <c r="P127" s="26">
        <v>81.13</v>
      </c>
      <c r="Q127" s="27" t="s">
        <v>8315</v>
      </c>
      <c r="R127" s="23" t="s">
        <v>8316</v>
      </c>
      <c r="S127" s="28">
        <v>42135.60020833333</v>
      </c>
      <c r="T127" s="28">
        <v>42167.083333333328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5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3">
        <v>111</v>
      </c>
      <c r="P128" s="26">
        <v>57.63</v>
      </c>
      <c r="Q128" s="27" t="s">
        <v>8315</v>
      </c>
      <c r="R128" s="23" t="s">
        <v>8316</v>
      </c>
      <c r="S128" s="28">
        <v>42230.472222222219</v>
      </c>
      <c r="T128" s="28">
        <v>42259.165972222225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5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3">
        <v>101</v>
      </c>
      <c r="P129" s="26">
        <v>60.48</v>
      </c>
      <c r="Q129" s="27" t="s">
        <v>8315</v>
      </c>
      <c r="R129" s="23" t="s">
        <v>8316</v>
      </c>
      <c r="S129" s="28">
        <v>42068.888391203705</v>
      </c>
      <c r="T129" s="28">
        <v>42098.846724537041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5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3">
        <v>105</v>
      </c>
      <c r="P130" s="26">
        <v>65.58</v>
      </c>
      <c r="Q130" s="27" t="s">
        <v>8315</v>
      </c>
      <c r="R130" s="23" t="s">
        <v>8316</v>
      </c>
      <c r="S130" s="28">
        <v>42145.746689814812</v>
      </c>
      <c r="T130" s="28">
        <v>42175.746689814812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5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3">
        <v>102</v>
      </c>
      <c r="P131" s="26">
        <v>119.19</v>
      </c>
      <c r="Q131" s="27" t="s">
        <v>8315</v>
      </c>
      <c r="R131" s="23" t="s">
        <v>8316</v>
      </c>
      <c r="S131" s="28">
        <v>41918.742175925923</v>
      </c>
      <c r="T131" s="28">
        <v>41948.783842592595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5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3">
        <v>111</v>
      </c>
      <c r="P132" s="26">
        <v>83.05</v>
      </c>
      <c r="Q132" s="27" t="s">
        <v>8315</v>
      </c>
      <c r="R132" s="23" t="s">
        <v>8316</v>
      </c>
      <c r="S132" s="28">
        <v>42146.731087962966</v>
      </c>
      <c r="T132" s="28">
        <v>42176.731087962966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5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3">
        <v>102</v>
      </c>
      <c r="P133" s="26">
        <v>177.09</v>
      </c>
      <c r="Q133" s="27" t="s">
        <v>8315</v>
      </c>
      <c r="R133" s="23" t="s">
        <v>8316</v>
      </c>
      <c r="S133" s="28">
        <v>42602.576712962968</v>
      </c>
      <c r="T133" s="28">
        <v>42621.15625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5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3">
        <v>128</v>
      </c>
      <c r="P134" s="26">
        <v>72.760000000000005</v>
      </c>
      <c r="Q134" s="27" t="s">
        <v>8315</v>
      </c>
      <c r="R134" s="23" t="s">
        <v>8316</v>
      </c>
      <c r="S134" s="28">
        <v>42144.573807870373</v>
      </c>
      <c r="T134" s="28">
        <v>42166.165972222225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5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3">
        <v>105</v>
      </c>
      <c r="P135" s="26">
        <v>98.2</v>
      </c>
      <c r="Q135" s="27" t="s">
        <v>8315</v>
      </c>
      <c r="R135" s="23" t="s">
        <v>8316</v>
      </c>
      <c r="S135" s="28">
        <v>41982.887280092589</v>
      </c>
      <c r="T135" s="28">
        <v>42012.887280092589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5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3">
        <v>106</v>
      </c>
      <c r="P136" s="26">
        <v>251.74</v>
      </c>
      <c r="Q136" s="27" t="s">
        <v>8315</v>
      </c>
      <c r="R136" s="23" t="s">
        <v>8316</v>
      </c>
      <c r="S136" s="28">
        <v>42614.760937500003</v>
      </c>
      <c r="T136" s="28">
        <v>42644.165972222225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5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3">
        <v>109</v>
      </c>
      <c r="P137" s="26">
        <v>74.819999999999993</v>
      </c>
      <c r="Q137" s="27" t="s">
        <v>8315</v>
      </c>
      <c r="R137" s="23" t="s">
        <v>8316</v>
      </c>
      <c r="S137" s="28">
        <v>42303.672662037032</v>
      </c>
      <c r="T137" s="28">
        <v>42338.714328703703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5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3">
        <v>100</v>
      </c>
      <c r="P138" s="26">
        <v>67.650000000000006</v>
      </c>
      <c r="Q138" s="27" t="s">
        <v>8315</v>
      </c>
      <c r="R138" s="23" t="s">
        <v>8316</v>
      </c>
      <c r="S138" s="28">
        <v>42171.725416666668</v>
      </c>
      <c r="T138" s="28">
        <v>42201.725416666668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5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3">
        <v>103</v>
      </c>
      <c r="P139" s="26">
        <v>93.81</v>
      </c>
      <c r="Q139" s="27" t="s">
        <v>8315</v>
      </c>
      <c r="R139" s="23" t="s">
        <v>8316</v>
      </c>
      <c r="S139" s="28">
        <v>41964.315532407403</v>
      </c>
      <c r="T139" s="28">
        <v>41995.166666666672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5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3">
        <v>112</v>
      </c>
      <c r="P140" s="26">
        <v>41.24</v>
      </c>
      <c r="Q140" s="27" t="s">
        <v>8315</v>
      </c>
      <c r="R140" s="23" t="s">
        <v>8316</v>
      </c>
      <c r="S140" s="28">
        <v>42284.516064814816</v>
      </c>
      <c r="T140" s="28">
        <v>42307.875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5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3">
        <v>103</v>
      </c>
      <c r="P141" s="26">
        <v>52.55</v>
      </c>
      <c r="Q141" s="27" t="s">
        <v>8315</v>
      </c>
      <c r="R141" s="23" t="s">
        <v>8316</v>
      </c>
      <c r="S141" s="28">
        <v>42016.800208333334</v>
      </c>
      <c r="T141" s="28">
        <v>42032.916666666672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5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3">
        <v>131</v>
      </c>
      <c r="P142" s="26">
        <v>48.33</v>
      </c>
      <c r="Q142" s="27" t="s">
        <v>8315</v>
      </c>
      <c r="R142" s="23" t="s">
        <v>8316</v>
      </c>
      <c r="S142" s="28">
        <v>42136.536134259266</v>
      </c>
      <c r="T142" s="28">
        <v>42167.875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5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3">
        <v>102</v>
      </c>
      <c r="P143" s="26">
        <v>53.18</v>
      </c>
      <c r="Q143" s="27" t="s">
        <v>8315</v>
      </c>
      <c r="R143" s="23" t="s">
        <v>8316</v>
      </c>
      <c r="S143" s="28">
        <v>42172.757638888885</v>
      </c>
      <c r="T143" s="28">
        <v>42202.757638888885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5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3">
        <v>128</v>
      </c>
      <c r="P144" s="26">
        <v>60.95</v>
      </c>
      <c r="Q144" s="27" t="s">
        <v>8315</v>
      </c>
      <c r="R144" s="23" t="s">
        <v>8316</v>
      </c>
      <c r="S144" s="28">
        <v>42590.90425925926</v>
      </c>
      <c r="T144" s="28">
        <v>42606.90425925926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5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3">
        <v>154</v>
      </c>
      <c r="P145" s="26">
        <v>106.5</v>
      </c>
      <c r="Q145" s="27" t="s">
        <v>8315</v>
      </c>
      <c r="R145" s="23" t="s">
        <v>8316</v>
      </c>
      <c r="S145" s="28">
        <v>42284.500104166669</v>
      </c>
      <c r="T145" s="28">
        <v>42314.541770833333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5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3">
        <v>107</v>
      </c>
      <c r="P146" s="26">
        <v>204.57</v>
      </c>
      <c r="Q146" s="27" t="s">
        <v>8315</v>
      </c>
      <c r="R146" s="23" t="s">
        <v>8316</v>
      </c>
      <c r="S146" s="28">
        <v>42611.801412037035</v>
      </c>
      <c r="T146" s="28">
        <v>42627.791666666672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5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3">
        <v>101</v>
      </c>
      <c r="P147" s="26">
        <v>54.91</v>
      </c>
      <c r="Q147" s="27" t="s">
        <v>8315</v>
      </c>
      <c r="R147" s="23" t="s">
        <v>8316</v>
      </c>
      <c r="S147" s="28">
        <v>42400.704537037032</v>
      </c>
      <c r="T147" s="28">
        <v>42444.875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5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3">
        <v>100</v>
      </c>
      <c r="P148" s="26">
        <v>150.41999999999999</v>
      </c>
      <c r="Q148" s="27" t="s">
        <v>8315</v>
      </c>
      <c r="R148" s="23" t="s">
        <v>8316</v>
      </c>
      <c r="S148" s="28">
        <v>42017.88045138889</v>
      </c>
      <c r="T148" s="28">
        <v>42044.1875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5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3">
        <v>114</v>
      </c>
      <c r="P149" s="26">
        <v>105.21</v>
      </c>
      <c r="Q149" s="27" t="s">
        <v>8315</v>
      </c>
      <c r="R149" s="23" t="s">
        <v>8316</v>
      </c>
      <c r="S149" s="28">
        <v>42431.102534722217</v>
      </c>
      <c r="T149" s="28">
        <v>42461.06086805556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5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3">
        <v>103</v>
      </c>
      <c r="P150" s="26">
        <v>68.67</v>
      </c>
      <c r="Q150" s="27" t="s">
        <v>8315</v>
      </c>
      <c r="R150" s="23" t="s">
        <v>8316</v>
      </c>
      <c r="S150" s="28">
        <v>42121.756921296299</v>
      </c>
      <c r="T150" s="28">
        <v>42156.208333333328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5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3">
        <v>122</v>
      </c>
      <c r="P151" s="26">
        <v>129.36000000000001</v>
      </c>
      <c r="Q151" s="27" t="s">
        <v>8315</v>
      </c>
      <c r="R151" s="23" t="s">
        <v>8316</v>
      </c>
      <c r="S151" s="28">
        <v>42219.019733796296</v>
      </c>
      <c r="T151" s="28">
        <v>42249.019733796296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5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3">
        <v>103</v>
      </c>
      <c r="P152" s="26">
        <v>134.26</v>
      </c>
      <c r="Q152" s="27" t="s">
        <v>8315</v>
      </c>
      <c r="R152" s="23" t="s">
        <v>8316</v>
      </c>
      <c r="S152" s="28">
        <v>42445.19430555556</v>
      </c>
      <c r="T152" s="28">
        <v>42489.19430555556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5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3">
        <v>102</v>
      </c>
      <c r="P153" s="26">
        <v>203.2</v>
      </c>
      <c r="Q153" s="27" t="s">
        <v>8315</v>
      </c>
      <c r="R153" s="23" t="s">
        <v>8316</v>
      </c>
      <c r="S153" s="28">
        <v>42380.884872685187</v>
      </c>
      <c r="T153" s="28">
        <v>42398.249305555553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5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3">
        <v>112</v>
      </c>
      <c r="P154" s="26">
        <v>69.19</v>
      </c>
      <c r="Q154" s="27" t="s">
        <v>8315</v>
      </c>
      <c r="R154" s="23" t="s">
        <v>8316</v>
      </c>
      <c r="S154" s="28">
        <v>42762.942430555559</v>
      </c>
      <c r="T154" s="28">
        <v>42794.208333333328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5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3">
        <v>102</v>
      </c>
      <c r="P155" s="26">
        <v>125.12</v>
      </c>
      <c r="Q155" s="27" t="s">
        <v>8315</v>
      </c>
      <c r="R155" s="23" t="s">
        <v>8316</v>
      </c>
      <c r="S155" s="28">
        <v>42567.840069444443</v>
      </c>
      <c r="T155" s="28">
        <v>42597.840069444443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5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3">
        <v>114</v>
      </c>
      <c r="P156" s="26">
        <v>40.71</v>
      </c>
      <c r="Q156" s="27" t="s">
        <v>8315</v>
      </c>
      <c r="R156" s="23" t="s">
        <v>8316</v>
      </c>
      <c r="S156" s="28">
        <v>42232.702546296292</v>
      </c>
      <c r="T156" s="28">
        <v>42264.165972222225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5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3">
        <v>102</v>
      </c>
      <c r="P157" s="26">
        <v>141.29</v>
      </c>
      <c r="Q157" s="27" t="s">
        <v>8315</v>
      </c>
      <c r="R157" s="23" t="s">
        <v>8316</v>
      </c>
      <c r="S157" s="28">
        <v>42239.957962962959</v>
      </c>
      <c r="T157" s="28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5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3">
        <v>116</v>
      </c>
      <c r="P158" s="26">
        <v>55.33</v>
      </c>
      <c r="Q158" s="27" t="s">
        <v>8315</v>
      </c>
      <c r="R158" s="23" t="s">
        <v>8316</v>
      </c>
      <c r="S158" s="28">
        <v>42261.917395833334</v>
      </c>
      <c r="T158" s="28">
        <v>42291.917395833334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5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3">
        <v>136</v>
      </c>
      <c r="P159" s="26">
        <v>46.42</v>
      </c>
      <c r="Q159" s="27" t="s">
        <v>8315</v>
      </c>
      <c r="R159" s="23" t="s">
        <v>8316</v>
      </c>
      <c r="S159" s="28">
        <v>42102.743773148148</v>
      </c>
      <c r="T159" s="28">
        <v>42123.743773148148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5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3">
        <v>133</v>
      </c>
      <c r="P160" s="26">
        <v>57.2</v>
      </c>
      <c r="Q160" s="27" t="s">
        <v>8315</v>
      </c>
      <c r="R160" s="23" t="s">
        <v>8316</v>
      </c>
      <c r="S160" s="28">
        <v>42538.73583333334</v>
      </c>
      <c r="T160" s="28">
        <v>42583.290972222225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5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3">
        <v>116</v>
      </c>
      <c r="P161" s="26">
        <v>59.6</v>
      </c>
      <c r="Q161" s="27" t="s">
        <v>8315</v>
      </c>
      <c r="R161" s="23" t="s">
        <v>8316</v>
      </c>
      <c r="S161" s="28">
        <v>42056.65143518518</v>
      </c>
      <c r="T161" s="28">
        <v>42091.609768518523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5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3">
        <v>105</v>
      </c>
      <c r="P162" s="26">
        <v>89.59</v>
      </c>
      <c r="Q162" s="27" t="s">
        <v>8315</v>
      </c>
      <c r="R162" s="23" t="s">
        <v>8316</v>
      </c>
      <c r="S162" s="28">
        <v>42696.624444444446</v>
      </c>
      <c r="T162" s="28">
        <v>42726.624444444446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5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3">
        <v>102</v>
      </c>
      <c r="P163" s="26">
        <v>204.05</v>
      </c>
      <c r="Q163" s="27" t="s">
        <v>8315</v>
      </c>
      <c r="R163" s="23" t="s">
        <v>8316</v>
      </c>
      <c r="S163" s="28">
        <v>42186.855879629627</v>
      </c>
      <c r="T163" s="28">
        <v>42216.855879629627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5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3">
        <v>175</v>
      </c>
      <c r="P164" s="26">
        <v>48.7</v>
      </c>
      <c r="Q164" s="27" t="s">
        <v>8315</v>
      </c>
      <c r="R164" s="23" t="s">
        <v>8316</v>
      </c>
      <c r="S164" s="28">
        <v>42493.219236111108</v>
      </c>
      <c r="T164" s="28">
        <v>42531.125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5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3">
        <v>107</v>
      </c>
      <c r="P165" s="26">
        <v>53.34</v>
      </c>
      <c r="Q165" s="27" t="s">
        <v>8315</v>
      </c>
      <c r="R165" s="23" t="s">
        <v>8316</v>
      </c>
      <c r="S165" s="28">
        <v>42475.057164351849</v>
      </c>
      <c r="T165" s="28">
        <v>42505.057164351849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5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3">
        <v>122</v>
      </c>
      <c r="P166" s="26">
        <v>75.09</v>
      </c>
      <c r="Q166" s="27" t="s">
        <v>8315</v>
      </c>
      <c r="R166" s="23" t="s">
        <v>8316</v>
      </c>
      <c r="S166" s="28">
        <v>42452.876909722225</v>
      </c>
      <c r="T166" s="28">
        <v>42473.876909722225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5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3">
        <v>100</v>
      </c>
      <c r="P167" s="26">
        <v>209.84</v>
      </c>
      <c r="Q167" s="27" t="s">
        <v>8315</v>
      </c>
      <c r="R167" s="23" t="s">
        <v>8316</v>
      </c>
      <c r="S167" s="28">
        <v>42253.928530092591</v>
      </c>
      <c r="T167" s="28">
        <v>42283.928530092591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5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3">
        <v>110</v>
      </c>
      <c r="P168" s="26">
        <v>61.02</v>
      </c>
      <c r="Q168" s="27" t="s">
        <v>8315</v>
      </c>
      <c r="R168" s="23" t="s">
        <v>8316</v>
      </c>
      <c r="S168" s="28">
        <v>42264.29178240741</v>
      </c>
      <c r="T168" s="28">
        <v>42294.29178240741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5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3">
        <v>100</v>
      </c>
      <c r="P169" s="26">
        <v>61</v>
      </c>
      <c r="Q169" s="27" t="s">
        <v>8315</v>
      </c>
      <c r="R169" s="23" t="s">
        <v>8316</v>
      </c>
      <c r="S169" s="28">
        <v>42664.809560185182</v>
      </c>
      <c r="T169" s="28">
        <v>42685.916666666672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5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3">
        <v>116</v>
      </c>
      <c r="P170" s="26">
        <v>80.03</v>
      </c>
      <c r="Q170" s="27" t="s">
        <v>8315</v>
      </c>
      <c r="R170" s="23" t="s">
        <v>8316</v>
      </c>
      <c r="S170" s="28">
        <v>42382.244409722218</v>
      </c>
      <c r="T170" s="28">
        <v>42396.041666666672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5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3">
        <v>100</v>
      </c>
      <c r="P171" s="26">
        <v>93.98</v>
      </c>
      <c r="Q171" s="27" t="s">
        <v>8315</v>
      </c>
      <c r="R171" s="23" t="s">
        <v>8316</v>
      </c>
      <c r="S171" s="28">
        <v>41826.871238425927</v>
      </c>
      <c r="T171" s="28">
        <v>41859.57916666667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5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3">
        <v>106</v>
      </c>
      <c r="P172" s="26">
        <v>61.94</v>
      </c>
      <c r="Q172" s="27" t="s">
        <v>8315</v>
      </c>
      <c r="R172" s="23" t="s">
        <v>8316</v>
      </c>
      <c r="S172" s="28">
        <v>42499.039629629624</v>
      </c>
      <c r="T172" s="28">
        <v>42529.039629629624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5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3">
        <v>101</v>
      </c>
      <c r="P173" s="26">
        <v>66.45</v>
      </c>
      <c r="Q173" s="27" t="s">
        <v>8315</v>
      </c>
      <c r="R173" s="23" t="s">
        <v>8316</v>
      </c>
      <c r="S173" s="28">
        <v>42513.045798611114</v>
      </c>
      <c r="T173" s="28">
        <v>42543.045798611114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5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3">
        <v>107</v>
      </c>
      <c r="P174" s="26">
        <v>35.799999999999997</v>
      </c>
      <c r="Q174" s="27" t="s">
        <v>8315</v>
      </c>
      <c r="R174" s="23" t="s">
        <v>8316</v>
      </c>
      <c r="S174" s="28">
        <v>41914.100289351853</v>
      </c>
      <c r="T174" s="28">
        <v>41928.165972222225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5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3">
        <v>102</v>
      </c>
      <c r="P175" s="26">
        <v>145.65</v>
      </c>
      <c r="Q175" s="27" t="s">
        <v>8315</v>
      </c>
      <c r="R175" s="23" t="s">
        <v>8316</v>
      </c>
      <c r="S175" s="28">
        <v>42521.010370370372</v>
      </c>
      <c r="T175" s="28">
        <v>42543.163194444445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5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3">
        <v>101</v>
      </c>
      <c r="P176" s="26">
        <v>142.28</v>
      </c>
      <c r="Q176" s="27" t="s">
        <v>8315</v>
      </c>
      <c r="R176" s="23" t="s">
        <v>8316</v>
      </c>
      <c r="S176" s="28">
        <v>42041.714178240742</v>
      </c>
      <c r="T176" s="28">
        <v>42071.67251157407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5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3">
        <v>146</v>
      </c>
      <c r="P177" s="26">
        <v>292.77999999999997</v>
      </c>
      <c r="Q177" s="27" t="s">
        <v>8315</v>
      </c>
      <c r="R177" s="23" t="s">
        <v>8316</v>
      </c>
      <c r="S177" s="28">
        <v>41822.57503472222</v>
      </c>
      <c r="T177" s="28">
        <v>41825.041666666664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5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3">
        <v>105</v>
      </c>
      <c r="P178" s="26">
        <v>80.400000000000006</v>
      </c>
      <c r="Q178" s="27" t="s">
        <v>8315</v>
      </c>
      <c r="R178" s="23" t="s">
        <v>8316</v>
      </c>
      <c r="S178" s="28">
        <v>42248.697754629626</v>
      </c>
      <c r="T178" s="28">
        <v>42283.697754629626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5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3">
        <v>100</v>
      </c>
      <c r="P179" s="26">
        <v>72.290000000000006</v>
      </c>
      <c r="Q179" s="27" t="s">
        <v>8315</v>
      </c>
      <c r="R179" s="23" t="s">
        <v>8316</v>
      </c>
      <c r="S179" s="28">
        <v>41809.860300925924</v>
      </c>
      <c r="T179" s="28">
        <v>41839.860300925924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5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3">
        <v>105</v>
      </c>
      <c r="P180" s="26">
        <v>32.97</v>
      </c>
      <c r="Q180" s="27" t="s">
        <v>8315</v>
      </c>
      <c r="R180" s="23" t="s">
        <v>8316</v>
      </c>
      <c r="S180" s="28">
        <v>42148.676851851851</v>
      </c>
      <c r="T180" s="28">
        <v>42170.676851851851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5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3">
        <v>139</v>
      </c>
      <c r="P181" s="26">
        <v>116.65</v>
      </c>
      <c r="Q181" s="27" t="s">
        <v>8315</v>
      </c>
      <c r="R181" s="23" t="s">
        <v>8316</v>
      </c>
      <c r="S181" s="28">
        <v>42185.521087962959</v>
      </c>
      <c r="T181" s="28">
        <v>42215.521087962959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5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3">
        <v>102</v>
      </c>
      <c r="P182" s="26">
        <v>136.85</v>
      </c>
      <c r="Q182" s="27" t="s">
        <v>8315</v>
      </c>
      <c r="R182" s="23" t="s">
        <v>8316</v>
      </c>
      <c r="S182" s="28">
        <v>42769.574999999997</v>
      </c>
      <c r="T182" s="28">
        <v>42790.574999999997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5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3">
        <v>104</v>
      </c>
      <c r="P183" s="26">
        <v>177.62</v>
      </c>
      <c r="Q183" s="27" t="s">
        <v>8315</v>
      </c>
      <c r="R183" s="23" t="s">
        <v>8316</v>
      </c>
      <c r="S183" s="28">
        <v>42549.665717592594</v>
      </c>
      <c r="T183" s="28">
        <v>42579.665717592594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5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3">
        <v>138</v>
      </c>
      <c r="P184" s="26">
        <v>109.08</v>
      </c>
      <c r="Q184" s="27" t="s">
        <v>8315</v>
      </c>
      <c r="R184" s="23" t="s">
        <v>8316</v>
      </c>
      <c r="S184" s="28">
        <v>42685.974004629628</v>
      </c>
      <c r="T184" s="28">
        <v>42710.974004629628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5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3">
        <v>102</v>
      </c>
      <c r="P185" s="26">
        <v>78.209999999999994</v>
      </c>
      <c r="Q185" s="27" t="s">
        <v>8315</v>
      </c>
      <c r="R185" s="23" t="s">
        <v>8316</v>
      </c>
      <c r="S185" s="28">
        <v>42062.296412037031</v>
      </c>
      <c r="T185" s="28">
        <v>42095.207638888889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5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3">
        <v>101</v>
      </c>
      <c r="P186" s="26">
        <v>114.13</v>
      </c>
      <c r="Q186" s="27" t="s">
        <v>8315</v>
      </c>
      <c r="R186" s="23" t="s">
        <v>8316</v>
      </c>
      <c r="S186" s="28">
        <v>41851.200150462959</v>
      </c>
      <c r="T186" s="28">
        <v>41881.200150462959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5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3">
        <v>130</v>
      </c>
      <c r="P187" s="26">
        <v>50</v>
      </c>
      <c r="Q187" s="27" t="s">
        <v>8315</v>
      </c>
      <c r="R187" s="23" t="s">
        <v>8316</v>
      </c>
      <c r="S187" s="28">
        <v>42053.106111111112</v>
      </c>
      <c r="T187" s="28">
        <v>42112.025694444441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5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3">
        <v>110</v>
      </c>
      <c r="P188" s="26">
        <v>91.67</v>
      </c>
      <c r="Q188" s="27" t="s">
        <v>8315</v>
      </c>
      <c r="R188" s="23" t="s">
        <v>8316</v>
      </c>
      <c r="S188" s="28">
        <v>42054.024421296301</v>
      </c>
      <c r="T188" s="28">
        <v>42061.024421296301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5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3">
        <v>100</v>
      </c>
      <c r="P189" s="26">
        <v>69.819999999999993</v>
      </c>
      <c r="Q189" s="27" t="s">
        <v>8315</v>
      </c>
      <c r="R189" s="23" t="s">
        <v>8316</v>
      </c>
      <c r="S189" s="28">
        <v>42466.558796296296</v>
      </c>
      <c r="T189" s="28">
        <v>42490.165972222225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5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3">
        <v>153</v>
      </c>
      <c r="P190" s="26">
        <v>109.57</v>
      </c>
      <c r="Q190" s="27" t="s">
        <v>8315</v>
      </c>
      <c r="R190" s="23" t="s">
        <v>8316</v>
      </c>
      <c r="S190" s="28">
        <v>42513.110787037032</v>
      </c>
      <c r="T190" s="28">
        <v>42534.708333333328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5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3">
        <v>102</v>
      </c>
      <c r="P191" s="26">
        <v>55.6</v>
      </c>
      <c r="Q191" s="27" t="s">
        <v>8315</v>
      </c>
      <c r="R191" s="23" t="s">
        <v>8316</v>
      </c>
      <c r="S191" s="28">
        <v>42270.7269212963</v>
      </c>
      <c r="T191" s="28">
        <v>42306.167361111111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5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3">
        <v>103</v>
      </c>
      <c r="P192" s="26">
        <v>63.57</v>
      </c>
      <c r="Q192" s="27" t="s">
        <v>8315</v>
      </c>
      <c r="R192" s="23" t="s">
        <v>8316</v>
      </c>
      <c r="S192" s="28">
        <v>41932.311099537037</v>
      </c>
      <c r="T192" s="28">
        <v>41962.352766203709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5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3">
        <v>106</v>
      </c>
      <c r="P193" s="26">
        <v>184.78</v>
      </c>
      <c r="Q193" s="27" t="s">
        <v>8315</v>
      </c>
      <c r="R193" s="23" t="s">
        <v>8316</v>
      </c>
      <c r="S193" s="28">
        <v>42746.057106481487</v>
      </c>
      <c r="T193" s="28">
        <v>42791.057106481487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5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3">
        <v>113</v>
      </c>
      <c r="P194" s="26">
        <v>83.43</v>
      </c>
      <c r="Q194" s="27" t="s">
        <v>8315</v>
      </c>
      <c r="R194" s="23" t="s">
        <v>8316</v>
      </c>
      <c r="S194" s="28">
        <v>41866.025347222225</v>
      </c>
      <c r="T194" s="28">
        <v>41883.665972222225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5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3">
        <v>218</v>
      </c>
      <c r="P195" s="26">
        <v>54.5</v>
      </c>
      <c r="Q195" s="27" t="s">
        <v>8315</v>
      </c>
      <c r="R195" s="23" t="s">
        <v>8316</v>
      </c>
      <c r="S195" s="28">
        <v>42056.091631944444</v>
      </c>
      <c r="T195" s="28">
        <v>42070.204861111109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5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3">
        <v>101</v>
      </c>
      <c r="P196" s="26">
        <v>302.31</v>
      </c>
      <c r="Q196" s="27" t="s">
        <v>8315</v>
      </c>
      <c r="R196" s="23" t="s">
        <v>8316</v>
      </c>
      <c r="S196" s="28">
        <v>41851.771354166667</v>
      </c>
      <c r="T196" s="28">
        <v>41870.666666666664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5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3">
        <v>104</v>
      </c>
      <c r="P197" s="26">
        <v>866.67</v>
      </c>
      <c r="Q197" s="27" t="s">
        <v>8315</v>
      </c>
      <c r="R197" s="23" t="s">
        <v>8316</v>
      </c>
      <c r="S197" s="28">
        <v>42321.101759259262</v>
      </c>
      <c r="T197" s="28">
        <v>42351.101759259262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5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3">
        <v>221</v>
      </c>
      <c r="P198" s="26">
        <v>61.39</v>
      </c>
      <c r="Q198" s="27" t="s">
        <v>8315</v>
      </c>
      <c r="R198" s="23" t="s">
        <v>8316</v>
      </c>
      <c r="S198" s="28">
        <v>42107.067557870367</v>
      </c>
      <c r="T198" s="28">
        <v>42137.067557870367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5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3">
        <v>105</v>
      </c>
      <c r="P199" s="26">
        <v>45.48</v>
      </c>
      <c r="Q199" s="27" t="s">
        <v>8315</v>
      </c>
      <c r="R199" s="23" t="s">
        <v>8316</v>
      </c>
      <c r="S199" s="28">
        <v>41969.199756944443</v>
      </c>
      <c r="T199" s="28">
        <v>42005.208333333328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5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3">
        <v>118</v>
      </c>
      <c r="P200" s="26">
        <v>67.92</v>
      </c>
      <c r="Q200" s="27" t="s">
        <v>8315</v>
      </c>
      <c r="R200" s="23" t="s">
        <v>8316</v>
      </c>
      <c r="S200" s="28">
        <v>42690.334317129629</v>
      </c>
      <c r="T200" s="28">
        <v>42721.333333333328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5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3">
        <v>139</v>
      </c>
      <c r="P201" s="26">
        <v>30.78</v>
      </c>
      <c r="Q201" s="27" t="s">
        <v>8315</v>
      </c>
      <c r="R201" s="23" t="s">
        <v>8316</v>
      </c>
      <c r="S201" s="28">
        <v>42312.874594907407</v>
      </c>
      <c r="T201" s="28">
        <v>42340.874594907407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5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3">
        <v>104</v>
      </c>
      <c r="P202" s="26">
        <v>38.33</v>
      </c>
      <c r="Q202" s="27" t="s">
        <v>8315</v>
      </c>
      <c r="R202" s="23" t="s">
        <v>8316</v>
      </c>
      <c r="S202" s="28">
        <v>41855.548101851848</v>
      </c>
      <c r="T202" s="28">
        <v>41876.207638888889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5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3">
        <v>100</v>
      </c>
      <c r="P203" s="26">
        <v>421.11</v>
      </c>
      <c r="Q203" s="27" t="s">
        <v>8315</v>
      </c>
      <c r="R203" s="23" t="s">
        <v>8316</v>
      </c>
      <c r="S203" s="28">
        <v>42059.701319444444</v>
      </c>
      <c r="T203" s="28">
        <v>42119.659652777773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5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3">
        <v>104</v>
      </c>
      <c r="P204" s="26">
        <v>111.89</v>
      </c>
      <c r="Q204" s="27" t="s">
        <v>8315</v>
      </c>
      <c r="R204" s="23" t="s">
        <v>8316</v>
      </c>
      <c r="S204" s="28">
        <v>41937.95344907407</v>
      </c>
      <c r="T204" s="28">
        <v>41972.995115740734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5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3">
        <v>102</v>
      </c>
      <c r="P205" s="26">
        <v>85.21</v>
      </c>
      <c r="Q205" s="27" t="s">
        <v>8315</v>
      </c>
      <c r="R205" s="23" t="s">
        <v>8316</v>
      </c>
      <c r="S205" s="28">
        <v>42044.184988425928</v>
      </c>
      <c r="T205" s="28">
        <v>42074.143321759257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5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3">
        <v>112</v>
      </c>
      <c r="P206" s="26">
        <v>65.17</v>
      </c>
      <c r="Q206" s="27" t="s">
        <v>8315</v>
      </c>
      <c r="R206" s="23" t="s">
        <v>8316</v>
      </c>
      <c r="S206" s="28">
        <v>42524.782638888893</v>
      </c>
      <c r="T206" s="28">
        <v>42544.782638888893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5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3">
        <v>100</v>
      </c>
      <c r="P207" s="26">
        <v>93.76</v>
      </c>
      <c r="Q207" s="27" t="s">
        <v>8315</v>
      </c>
      <c r="R207" s="23" t="s">
        <v>8316</v>
      </c>
      <c r="S207" s="28">
        <v>42292.087592592594</v>
      </c>
      <c r="T207" s="28">
        <v>42329.125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5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3">
        <v>100</v>
      </c>
      <c r="P208" s="26">
        <v>133.33000000000001</v>
      </c>
      <c r="Q208" s="27" t="s">
        <v>8315</v>
      </c>
      <c r="R208" s="23" t="s">
        <v>8316</v>
      </c>
      <c r="S208" s="28">
        <v>41953.8675</v>
      </c>
      <c r="T208" s="28">
        <v>41983.8675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5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3">
        <v>105</v>
      </c>
      <c r="P209" s="26">
        <v>51.22</v>
      </c>
      <c r="Q209" s="27" t="s">
        <v>8315</v>
      </c>
      <c r="R209" s="23" t="s">
        <v>8316</v>
      </c>
      <c r="S209" s="28">
        <v>41946.644745370373</v>
      </c>
      <c r="T209" s="28">
        <v>41976.644745370373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5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3">
        <v>117</v>
      </c>
      <c r="P210" s="26">
        <v>100.17</v>
      </c>
      <c r="Q210" s="27" t="s">
        <v>8315</v>
      </c>
      <c r="R210" s="23" t="s">
        <v>8316</v>
      </c>
      <c r="S210" s="28">
        <v>41947.762592592589</v>
      </c>
      <c r="T210" s="28">
        <v>41987.762592592597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5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3">
        <v>115</v>
      </c>
      <c r="P211" s="26">
        <v>184.68</v>
      </c>
      <c r="Q211" s="27" t="s">
        <v>8315</v>
      </c>
      <c r="R211" s="23" t="s">
        <v>8316</v>
      </c>
      <c r="S211" s="28">
        <v>42494.563449074078</v>
      </c>
      <c r="T211" s="28">
        <v>42524.563449074078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5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3">
        <v>102</v>
      </c>
      <c r="P212" s="26">
        <v>69.819999999999993</v>
      </c>
      <c r="Q212" s="27" t="s">
        <v>8315</v>
      </c>
      <c r="R212" s="23" t="s">
        <v>8316</v>
      </c>
      <c r="S212" s="28">
        <v>41815.774826388886</v>
      </c>
      <c r="T212" s="28">
        <v>41830.774826388886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5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3">
        <v>223</v>
      </c>
      <c r="P213" s="26">
        <v>61.94</v>
      </c>
      <c r="Q213" s="27" t="s">
        <v>8315</v>
      </c>
      <c r="R213" s="23" t="s">
        <v>8316</v>
      </c>
      <c r="S213" s="28">
        <v>41830.545694444445</v>
      </c>
      <c r="T213" s="28">
        <v>41859.936111111114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5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3">
        <v>106</v>
      </c>
      <c r="P214" s="26">
        <v>36.07</v>
      </c>
      <c r="Q214" s="27" t="s">
        <v>8315</v>
      </c>
      <c r="R214" s="23" t="s">
        <v>8316</v>
      </c>
      <c r="S214" s="28">
        <v>41923.921643518523</v>
      </c>
      <c r="T214" s="28">
        <v>41949.031944444447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5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3">
        <v>104</v>
      </c>
      <c r="P215" s="26">
        <v>55.89</v>
      </c>
      <c r="Q215" s="27" t="s">
        <v>8315</v>
      </c>
      <c r="R215" s="23" t="s">
        <v>8316</v>
      </c>
      <c r="S215" s="28">
        <v>41764.44663194444</v>
      </c>
      <c r="T215" s="28">
        <v>41791.165972222225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5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3">
        <v>111</v>
      </c>
      <c r="P216" s="26">
        <v>68.349999999999994</v>
      </c>
      <c r="Q216" s="27" t="s">
        <v>8315</v>
      </c>
      <c r="R216" s="23" t="s">
        <v>8316</v>
      </c>
      <c r="S216" s="28">
        <v>41941.75203703704</v>
      </c>
      <c r="T216" s="28">
        <v>41964.708333333328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5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3">
        <v>100</v>
      </c>
      <c r="P217" s="26">
        <v>118.13</v>
      </c>
      <c r="Q217" s="27" t="s">
        <v>8315</v>
      </c>
      <c r="R217" s="23" t="s">
        <v>8316</v>
      </c>
      <c r="S217" s="28">
        <v>41834.953865740739</v>
      </c>
      <c r="T217" s="28">
        <v>41879.953865740739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5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3">
        <v>110</v>
      </c>
      <c r="P218" s="26">
        <v>99.79</v>
      </c>
      <c r="Q218" s="27" t="s">
        <v>8315</v>
      </c>
      <c r="R218" s="23" t="s">
        <v>8316</v>
      </c>
      <c r="S218" s="28">
        <v>42290.61855324074</v>
      </c>
      <c r="T218" s="28">
        <v>42320.104861111111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5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3">
        <v>122</v>
      </c>
      <c r="P219" s="26">
        <v>203.33</v>
      </c>
      <c r="Q219" s="27" t="s">
        <v>8315</v>
      </c>
      <c r="R219" s="23" t="s">
        <v>8316</v>
      </c>
      <c r="S219" s="28">
        <v>42152.503495370373</v>
      </c>
      <c r="T219" s="28">
        <v>42172.503495370373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5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3">
        <v>100</v>
      </c>
      <c r="P220" s="26">
        <v>110.23</v>
      </c>
      <c r="Q220" s="27" t="s">
        <v>8315</v>
      </c>
      <c r="R220" s="23" t="s">
        <v>8316</v>
      </c>
      <c r="S220" s="28">
        <v>41791.492777777778</v>
      </c>
      <c r="T220" s="28">
        <v>41836.492777777778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5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3">
        <v>211</v>
      </c>
      <c r="P221" s="26">
        <v>58.61</v>
      </c>
      <c r="Q221" s="27" t="s">
        <v>8315</v>
      </c>
      <c r="R221" s="23" t="s">
        <v>8316</v>
      </c>
      <c r="S221" s="28">
        <v>41808.991944444446</v>
      </c>
      <c r="T221" s="28">
        <v>41838.991944444446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5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3">
        <v>109</v>
      </c>
      <c r="P222" s="26">
        <v>81.38</v>
      </c>
      <c r="Q222" s="27" t="s">
        <v>8315</v>
      </c>
      <c r="R222" s="23" t="s">
        <v>8316</v>
      </c>
      <c r="S222" s="28">
        <v>42500.041550925926</v>
      </c>
      <c r="T222" s="28">
        <v>42527.291666666672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5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3">
        <v>104</v>
      </c>
      <c r="P223" s="26">
        <v>199.17</v>
      </c>
      <c r="Q223" s="27" t="s">
        <v>8315</v>
      </c>
      <c r="R223" s="23" t="s">
        <v>8316</v>
      </c>
      <c r="S223" s="28">
        <v>42265.022824074069</v>
      </c>
      <c r="T223" s="28">
        <v>42285.022824074069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5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3">
        <v>130</v>
      </c>
      <c r="P224" s="26">
        <v>46.43</v>
      </c>
      <c r="Q224" s="27" t="s">
        <v>8315</v>
      </c>
      <c r="R224" s="23" t="s">
        <v>8316</v>
      </c>
      <c r="S224" s="28">
        <v>42053.733078703706</v>
      </c>
      <c r="T224" s="28">
        <v>42063.207638888889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5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3">
        <v>104</v>
      </c>
      <c r="P225" s="26">
        <v>70.569999999999993</v>
      </c>
      <c r="Q225" s="27" t="s">
        <v>8315</v>
      </c>
      <c r="R225" s="23" t="s">
        <v>8316</v>
      </c>
      <c r="S225" s="28">
        <v>42675.832465277781</v>
      </c>
      <c r="T225" s="28">
        <v>42705.332638888889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5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3">
        <v>100</v>
      </c>
      <c r="P226" s="26">
        <v>22.22</v>
      </c>
      <c r="Q226" s="27" t="s">
        <v>8315</v>
      </c>
      <c r="R226" s="23" t="s">
        <v>8316</v>
      </c>
      <c r="S226" s="28">
        <v>42467.144166666665</v>
      </c>
      <c r="T226" s="28">
        <v>42477.979166666672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5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3">
        <v>100</v>
      </c>
      <c r="P227" s="26">
        <v>37.78</v>
      </c>
      <c r="Q227" s="27" t="s">
        <v>8315</v>
      </c>
      <c r="R227" s="23" t="s">
        <v>8316</v>
      </c>
      <c r="S227" s="28">
        <v>41894.91375</v>
      </c>
      <c r="T227" s="28">
        <v>41938.029861111114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5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3">
        <v>101</v>
      </c>
      <c r="P228" s="26">
        <v>72.05</v>
      </c>
      <c r="Q228" s="27" t="s">
        <v>8315</v>
      </c>
      <c r="R228" s="23" t="s">
        <v>8316</v>
      </c>
      <c r="S228" s="28">
        <v>41752.83457175926</v>
      </c>
      <c r="T228" s="28">
        <v>41782.83457175926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5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3">
        <v>101</v>
      </c>
      <c r="P229" s="26">
        <v>103.21</v>
      </c>
      <c r="Q229" s="27" t="s">
        <v>8315</v>
      </c>
      <c r="R229" s="23" t="s">
        <v>8316</v>
      </c>
      <c r="S229" s="28">
        <v>42037.791238425925</v>
      </c>
      <c r="T229" s="28">
        <v>42067.791238425925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5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3">
        <v>140</v>
      </c>
      <c r="P230" s="26">
        <v>35</v>
      </c>
      <c r="Q230" s="27" t="s">
        <v>8315</v>
      </c>
      <c r="R230" s="23" t="s">
        <v>8316</v>
      </c>
      <c r="S230" s="28">
        <v>42088.911354166667</v>
      </c>
      <c r="T230" s="28">
        <v>42118.911354166667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5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3">
        <v>104</v>
      </c>
      <c r="P231" s="26">
        <v>81.78</v>
      </c>
      <c r="Q231" s="27" t="s">
        <v>8315</v>
      </c>
      <c r="R231" s="23" t="s">
        <v>8316</v>
      </c>
      <c r="S231" s="28">
        <v>42018.676898148144</v>
      </c>
      <c r="T231" s="28">
        <v>42040.290972222225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5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3">
        <v>103</v>
      </c>
      <c r="P232" s="26">
        <v>297.02999999999997</v>
      </c>
      <c r="Q232" s="27" t="s">
        <v>8315</v>
      </c>
      <c r="R232" s="23" t="s">
        <v>8316</v>
      </c>
      <c r="S232" s="28">
        <v>41884.617314814815</v>
      </c>
      <c r="T232" s="28">
        <v>41916.617314814815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5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3">
        <v>108</v>
      </c>
      <c r="P233" s="26">
        <v>46.61</v>
      </c>
      <c r="Q233" s="27" t="s">
        <v>8315</v>
      </c>
      <c r="R233" s="23" t="s">
        <v>8316</v>
      </c>
      <c r="S233" s="28">
        <v>41884.056747685187</v>
      </c>
      <c r="T233" s="28">
        <v>41903.083333333336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5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3">
        <v>100</v>
      </c>
      <c r="P234" s="26">
        <v>95.24</v>
      </c>
      <c r="Q234" s="27" t="s">
        <v>8315</v>
      </c>
      <c r="R234" s="23" t="s">
        <v>8316</v>
      </c>
      <c r="S234" s="28">
        <v>41839.730937500004</v>
      </c>
      <c r="T234" s="28">
        <v>41869.730937500004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5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3">
        <v>110</v>
      </c>
      <c r="P235" s="26">
        <v>52.21</v>
      </c>
      <c r="Q235" s="27" t="s">
        <v>8315</v>
      </c>
      <c r="R235" s="23" t="s">
        <v>8316</v>
      </c>
      <c r="S235" s="28">
        <v>42380.581180555557</v>
      </c>
      <c r="T235" s="28">
        <v>42405.916666666672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5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3">
        <v>100</v>
      </c>
      <c r="P236" s="26">
        <v>134.15</v>
      </c>
      <c r="Q236" s="27" t="s">
        <v>8315</v>
      </c>
      <c r="R236" s="23" t="s">
        <v>8316</v>
      </c>
      <c r="S236" s="28">
        <v>41776.063136574077</v>
      </c>
      <c r="T236" s="28">
        <v>41807.125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5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3">
        <v>106</v>
      </c>
      <c r="P237" s="26">
        <v>62.83</v>
      </c>
      <c r="Q237" s="27" t="s">
        <v>8315</v>
      </c>
      <c r="R237" s="23" t="s">
        <v>8316</v>
      </c>
      <c r="S237" s="28">
        <v>41800.380428240744</v>
      </c>
      <c r="T237" s="28">
        <v>41830.380428240744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5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3">
        <v>112</v>
      </c>
      <c r="P238" s="26">
        <v>58.95</v>
      </c>
      <c r="Q238" s="27" t="s">
        <v>8315</v>
      </c>
      <c r="R238" s="23" t="s">
        <v>8316</v>
      </c>
      <c r="S238" s="28">
        <v>42572.61681712963</v>
      </c>
      <c r="T238" s="28">
        <v>42589.125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5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3">
        <v>106</v>
      </c>
      <c r="P239" s="26">
        <v>143.11000000000001</v>
      </c>
      <c r="Q239" s="27" t="s">
        <v>8315</v>
      </c>
      <c r="R239" s="23" t="s">
        <v>8316</v>
      </c>
      <c r="S239" s="28">
        <v>41851.541585648149</v>
      </c>
      <c r="T239" s="28">
        <v>41872.686111111114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5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3">
        <v>101</v>
      </c>
      <c r="P240" s="26">
        <v>84.17</v>
      </c>
      <c r="Q240" s="27" t="s">
        <v>8315</v>
      </c>
      <c r="R240" s="23" t="s">
        <v>8316</v>
      </c>
      <c r="S240" s="28">
        <v>42205.710879629631</v>
      </c>
      <c r="T240" s="28">
        <v>42235.710879629631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5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3">
        <v>135</v>
      </c>
      <c r="P241" s="26">
        <v>89.79</v>
      </c>
      <c r="Q241" s="27" t="s">
        <v>8315</v>
      </c>
      <c r="R241" s="23" t="s">
        <v>8316</v>
      </c>
      <c r="S241" s="28">
        <v>42374.911226851851</v>
      </c>
      <c r="T241" s="28">
        <v>42388.207638888889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5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3">
        <v>105</v>
      </c>
      <c r="P242" s="26">
        <v>64.16</v>
      </c>
      <c r="Q242" s="27" t="s">
        <v>8315</v>
      </c>
      <c r="R242" s="23" t="s">
        <v>8316</v>
      </c>
      <c r="S242" s="28">
        <v>41809.12300925926</v>
      </c>
      <c r="T242" s="28">
        <v>41831.677083333336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5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3">
        <v>103</v>
      </c>
      <c r="P243" s="26">
        <v>59.65</v>
      </c>
      <c r="Q243" s="27" t="s">
        <v>8315</v>
      </c>
      <c r="R243" s="23" t="s">
        <v>8316</v>
      </c>
      <c r="S243" s="28">
        <v>42294.429641203707</v>
      </c>
      <c r="T243" s="28">
        <v>42321.845138888893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5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3">
        <v>100</v>
      </c>
      <c r="P244" s="26">
        <v>31.25</v>
      </c>
      <c r="Q244" s="27" t="s">
        <v>8315</v>
      </c>
      <c r="R244" s="23" t="s">
        <v>8316</v>
      </c>
      <c r="S244" s="28">
        <v>42124.841111111105</v>
      </c>
      <c r="T244" s="28">
        <v>42154.841111111105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5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3">
        <v>186</v>
      </c>
      <c r="P245" s="26">
        <v>41.22</v>
      </c>
      <c r="Q245" s="27" t="s">
        <v>8315</v>
      </c>
      <c r="R245" s="23" t="s">
        <v>8316</v>
      </c>
      <c r="S245" s="28">
        <v>41861.524837962963</v>
      </c>
      <c r="T245" s="28">
        <v>41891.524837962963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5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3">
        <v>108</v>
      </c>
      <c r="P246" s="26">
        <v>77</v>
      </c>
      <c r="Q246" s="27" t="s">
        <v>8315</v>
      </c>
      <c r="R246" s="23" t="s">
        <v>8316</v>
      </c>
      <c r="S246" s="28">
        <v>42402.889027777783</v>
      </c>
      <c r="T246" s="28">
        <v>42447.847361111111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5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3">
        <v>110</v>
      </c>
      <c r="P247" s="26">
        <v>51.22</v>
      </c>
      <c r="Q247" s="27" t="s">
        <v>8315</v>
      </c>
      <c r="R247" s="23" t="s">
        <v>8316</v>
      </c>
      <c r="S247" s="28">
        <v>41960.119085648148</v>
      </c>
      <c r="T247" s="28">
        <v>41990.119085648148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5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3">
        <v>171</v>
      </c>
      <c r="P248" s="26">
        <v>68.25</v>
      </c>
      <c r="Q248" s="27" t="s">
        <v>8315</v>
      </c>
      <c r="R248" s="23" t="s">
        <v>8316</v>
      </c>
      <c r="S248" s="28">
        <v>42532.052523148144</v>
      </c>
      <c r="T248" s="28">
        <v>42560.166666666672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5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3">
        <v>101</v>
      </c>
      <c r="P249" s="26">
        <v>41.13</v>
      </c>
      <c r="Q249" s="27" t="s">
        <v>8315</v>
      </c>
      <c r="R249" s="23" t="s">
        <v>8316</v>
      </c>
      <c r="S249" s="28">
        <v>42088.723692129628</v>
      </c>
      <c r="T249" s="28">
        <v>42115.723692129628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5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3">
        <v>153</v>
      </c>
      <c r="P250" s="26">
        <v>41.41</v>
      </c>
      <c r="Q250" s="27" t="s">
        <v>8315</v>
      </c>
      <c r="R250" s="23" t="s">
        <v>8316</v>
      </c>
      <c r="S250" s="28">
        <v>41820.639189814814</v>
      </c>
      <c r="T250" s="28">
        <v>41843.165972222225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5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3">
        <v>101</v>
      </c>
      <c r="P251" s="26">
        <v>145.87</v>
      </c>
      <c r="Q251" s="27" t="s">
        <v>8315</v>
      </c>
      <c r="R251" s="23" t="s">
        <v>8316</v>
      </c>
      <c r="S251" s="28">
        <v>42626.7503125</v>
      </c>
      <c r="T251" s="28">
        <v>42656.7503125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5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3">
        <v>191</v>
      </c>
      <c r="P252" s="26">
        <v>358.69</v>
      </c>
      <c r="Q252" s="27" t="s">
        <v>8315</v>
      </c>
      <c r="R252" s="23" t="s">
        <v>8316</v>
      </c>
      <c r="S252" s="28">
        <v>41821.205636574072</v>
      </c>
      <c r="T252" s="28">
        <v>41852.290972222225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5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3">
        <v>140</v>
      </c>
      <c r="P253" s="26">
        <v>50.98</v>
      </c>
      <c r="Q253" s="27" t="s">
        <v>8315</v>
      </c>
      <c r="R253" s="23" t="s">
        <v>8316</v>
      </c>
      <c r="S253" s="28">
        <v>42016.706678240742</v>
      </c>
      <c r="T253" s="28">
        <v>42047.249305555553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5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3">
        <v>124</v>
      </c>
      <c r="P254" s="26">
        <v>45.04</v>
      </c>
      <c r="Q254" s="27" t="s">
        <v>8315</v>
      </c>
      <c r="R254" s="23" t="s">
        <v>8316</v>
      </c>
      <c r="S254" s="28">
        <v>42011.202581018515</v>
      </c>
      <c r="T254" s="28">
        <v>42038.185416666667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5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3">
        <v>139</v>
      </c>
      <c r="P255" s="26">
        <v>57.92</v>
      </c>
      <c r="Q255" s="27" t="s">
        <v>8315</v>
      </c>
      <c r="R255" s="23" t="s">
        <v>8316</v>
      </c>
      <c r="S255" s="28">
        <v>42643.632858796293</v>
      </c>
      <c r="T255" s="28">
        <v>42672.125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5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3">
        <v>202</v>
      </c>
      <c r="P256" s="26">
        <v>29.71</v>
      </c>
      <c r="Q256" s="27" t="s">
        <v>8315</v>
      </c>
      <c r="R256" s="23" t="s">
        <v>8316</v>
      </c>
      <c r="S256" s="28">
        <v>42179.898472222223</v>
      </c>
      <c r="T256" s="28">
        <v>42195.75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5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3">
        <v>102</v>
      </c>
      <c r="P257" s="26">
        <v>55.01</v>
      </c>
      <c r="Q257" s="27" t="s">
        <v>8315</v>
      </c>
      <c r="R257" s="23" t="s">
        <v>8316</v>
      </c>
      <c r="S257" s="28">
        <v>42575.130057870367</v>
      </c>
      <c r="T257" s="28">
        <v>42605.130057870367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5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3">
        <v>127</v>
      </c>
      <c r="P258" s="26">
        <v>72.95</v>
      </c>
      <c r="Q258" s="27" t="s">
        <v>8315</v>
      </c>
      <c r="R258" s="23" t="s">
        <v>8316</v>
      </c>
      <c r="S258" s="28">
        <v>42420.019097222219</v>
      </c>
      <c r="T258" s="28">
        <v>42479.977430555555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5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3">
        <v>101</v>
      </c>
      <c r="P259" s="26">
        <v>64.47</v>
      </c>
      <c r="Q259" s="27" t="s">
        <v>8315</v>
      </c>
      <c r="R259" s="23" t="s">
        <v>8316</v>
      </c>
      <c r="S259" s="28">
        <v>42053.671666666662</v>
      </c>
      <c r="T259" s="28">
        <v>42083.630000000005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5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3">
        <v>122</v>
      </c>
      <c r="P260" s="26">
        <v>716.35</v>
      </c>
      <c r="Q260" s="27" t="s">
        <v>8315</v>
      </c>
      <c r="R260" s="23" t="s">
        <v>8316</v>
      </c>
      <c r="S260" s="28">
        <v>42605.765381944439</v>
      </c>
      <c r="T260" s="28">
        <v>42634.125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5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3">
        <v>113</v>
      </c>
      <c r="P261" s="26">
        <v>50.4</v>
      </c>
      <c r="Q261" s="27" t="s">
        <v>8315</v>
      </c>
      <c r="R261" s="23" t="s">
        <v>8316</v>
      </c>
      <c r="S261" s="28">
        <v>42458.641724537039</v>
      </c>
      <c r="T261" s="28">
        <v>42488.641724537039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5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3">
        <v>150</v>
      </c>
      <c r="P262" s="26">
        <v>41.67</v>
      </c>
      <c r="Q262" s="27" t="s">
        <v>8315</v>
      </c>
      <c r="R262" s="23" t="s">
        <v>8316</v>
      </c>
      <c r="S262" s="28">
        <v>42529.022013888884</v>
      </c>
      <c r="T262" s="28">
        <v>42566.901388888888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5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3">
        <v>102</v>
      </c>
      <c r="P263" s="26">
        <v>88.74</v>
      </c>
      <c r="Q263" s="27" t="s">
        <v>8315</v>
      </c>
      <c r="R263" s="23" t="s">
        <v>8316</v>
      </c>
      <c r="S263" s="28">
        <v>41928.170497685183</v>
      </c>
      <c r="T263" s="28">
        <v>41949.249305555553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5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3">
        <v>100</v>
      </c>
      <c r="P264" s="26">
        <v>148.47999999999999</v>
      </c>
      <c r="Q264" s="27" t="s">
        <v>8315</v>
      </c>
      <c r="R264" s="23" t="s">
        <v>8316</v>
      </c>
      <c r="S264" s="28">
        <v>42062.834444444445</v>
      </c>
      <c r="T264" s="28">
        <v>42083.852083333331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5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3">
        <v>104</v>
      </c>
      <c r="P265" s="26">
        <v>52</v>
      </c>
      <c r="Q265" s="27" t="s">
        <v>8315</v>
      </c>
      <c r="R265" s="23" t="s">
        <v>8316</v>
      </c>
      <c r="S265" s="28">
        <v>41921.279976851853</v>
      </c>
      <c r="T265" s="28">
        <v>41939.125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5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3">
        <v>115</v>
      </c>
      <c r="P266" s="26">
        <v>53.23</v>
      </c>
      <c r="Q266" s="27" t="s">
        <v>8315</v>
      </c>
      <c r="R266" s="23" t="s">
        <v>8316</v>
      </c>
      <c r="S266" s="28">
        <v>42128.736608796295</v>
      </c>
      <c r="T266" s="28">
        <v>42141.125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5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6">
        <v>39.6</v>
      </c>
      <c r="Q267" s="27" t="s">
        <v>8315</v>
      </c>
      <c r="R267" s="23" t="s">
        <v>8316</v>
      </c>
      <c r="S267" s="28">
        <v>42053.916921296302</v>
      </c>
      <c r="T267" s="28">
        <v>42079.875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5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3">
        <v>143</v>
      </c>
      <c r="P268" s="26">
        <v>164.62</v>
      </c>
      <c r="Q268" s="27" t="s">
        <v>8315</v>
      </c>
      <c r="R268" s="23" t="s">
        <v>8316</v>
      </c>
      <c r="S268" s="28">
        <v>42171.317442129628</v>
      </c>
      <c r="T268" s="28">
        <v>42195.875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5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3">
        <v>160</v>
      </c>
      <c r="P269" s="26">
        <v>40.29</v>
      </c>
      <c r="Q269" s="27" t="s">
        <v>8315</v>
      </c>
      <c r="R269" s="23" t="s">
        <v>8316</v>
      </c>
      <c r="S269" s="28">
        <v>41793.668761574074</v>
      </c>
      <c r="T269" s="28">
        <v>41823.668761574074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5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3">
        <v>114</v>
      </c>
      <c r="P270" s="26">
        <v>64.91</v>
      </c>
      <c r="Q270" s="27" t="s">
        <v>8315</v>
      </c>
      <c r="R270" s="23" t="s">
        <v>8316</v>
      </c>
      <c r="S270" s="28">
        <v>42506.760405092587</v>
      </c>
      <c r="T270" s="28">
        <v>42536.760405092587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5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3">
        <v>101</v>
      </c>
      <c r="P271" s="26">
        <v>55.33</v>
      </c>
      <c r="Q271" s="27" t="s">
        <v>8315</v>
      </c>
      <c r="R271" s="23" t="s">
        <v>8316</v>
      </c>
      <c r="S271" s="28">
        <v>42372.693055555559</v>
      </c>
      <c r="T271" s="28">
        <v>42402.693055555559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5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3">
        <v>155</v>
      </c>
      <c r="P272" s="26">
        <v>83.14</v>
      </c>
      <c r="Q272" s="27" t="s">
        <v>8315</v>
      </c>
      <c r="R272" s="23" t="s">
        <v>8316</v>
      </c>
      <c r="S272" s="28">
        <v>42126.87501157407</v>
      </c>
      <c r="T272" s="28">
        <v>42158.290972222225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5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3">
        <v>121</v>
      </c>
      <c r="P273" s="26">
        <v>125.38</v>
      </c>
      <c r="Q273" s="27" t="s">
        <v>8315</v>
      </c>
      <c r="R273" s="23" t="s">
        <v>8316</v>
      </c>
      <c r="S273" s="28">
        <v>42087.768055555556</v>
      </c>
      <c r="T273" s="28">
        <v>42111.666666666672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5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128</v>
      </c>
      <c r="P274" s="26">
        <v>47.22</v>
      </c>
      <c r="Q274" s="27" t="s">
        <v>8315</v>
      </c>
      <c r="R274" s="23" t="s">
        <v>8316</v>
      </c>
      <c r="S274" s="28">
        <v>42443.802361111113</v>
      </c>
      <c r="T274" s="28">
        <v>42473.802361111113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5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3">
        <v>158</v>
      </c>
      <c r="P275" s="26">
        <v>79.099999999999994</v>
      </c>
      <c r="Q275" s="27" t="s">
        <v>8315</v>
      </c>
      <c r="R275" s="23" t="s">
        <v>8316</v>
      </c>
      <c r="S275" s="28">
        <v>42121.249814814815</v>
      </c>
      <c r="T275" s="28">
        <v>42142.249814814815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5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3">
        <v>105</v>
      </c>
      <c r="P276" s="26">
        <v>114.29</v>
      </c>
      <c r="Q276" s="27" t="s">
        <v>8315</v>
      </c>
      <c r="R276" s="23" t="s">
        <v>8316</v>
      </c>
      <c r="S276" s="28">
        <v>42268.009224537032</v>
      </c>
      <c r="T276" s="28">
        <v>42303.009224537032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5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3">
        <v>100</v>
      </c>
      <c r="P277" s="26">
        <v>51.72</v>
      </c>
      <c r="Q277" s="27" t="s">
        <v>8315</v>
      </c>
      <c r="R277" s="23" t="s">
        <v>8316</v>
      </c>
      <c r="S277" s="28">
        <v>41848.866157407407</v>
      </c>
      <c r="T277" s="28">
        <v>41868.21597222222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5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3">
        <v>100</v>
      </c>
      <c r="P278" s="26">
        <v>30.77</v>
      </c>
      <c r="Q278" s="27" t="s">
        <v>8315</v>
      </c>
      <c r="R278" s="23" t="s">
        <v>8316</v>
      </c>
      <c r="S278" s="28">
        <v>42689.214988425927</v>
      </c>
      <c r="T278" s="28">
        <v>42700.25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5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3">
        <v>124</v>
      </c>
      <c r="P279" s="26">
        <v>47.85</v>
      </c>
      <c r="Q279" s="27" t="s">
        <v>8315</v>
      </c>
      <c r="R279" s="23" t="s">
        <v>8316</v>
      </c>
      <c r="S279" s="28">
        <v>42584.846828703703</v>
      </c>
      <c r="T279" s="28">
        <v>42624.846828703703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5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3">
        <v>109</v>
      </c>
      <c r="P280" s="26">
        <v>34.409999999999997</v>
      </c>
      <c r="Q280" s="27" t="s">
        <v>8315</v>
      </c>
      <c r="R280" s="23" t="s">
        <v>8316</v>
      </c>
      <c r="S280" s="28">
        <v>42511.741944444439</v>
      </c>
      <c r="T280" s="28">
        <v>42523.916666666672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5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3">
        <v>106</v>
      </c>
      <c r="P281" s="26">
        <v>60.29</v>
      </c>
      <c r="Q281" s="27" t="s">
        <v>8315</v>
      </c>
      <c r="R281" s="23" t="s">
        <v>8316</v>
      </c>
      <c r="S281" s="28">
        <v>42132.036168981482</v>
      </c>
      <c r="T281" s="28">
        <v>42186.290972222225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5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3">
        <v>106</v>
      </c>
      <c r="P282" s="26">
        <v>25.31</v>
      </c>
      <c r="Q282" s="27" t="s">
        <v>8315</v>
      </c>
      <c r="R282" s="23" t="s">
        <v>8316</v>
      </c>
      <c r="S282" s="28">
        <v>42419.91942129629</v>
      </c>
      <c r="T282" s="28">
        <v>42436.207638888889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5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3">
        <v>105</v>
      </c>
      <c r="P283" s="26">
        <v>136</v>
      </c>
      <c r="Q283" s="27" t="s">
        <v>8315</v>
      </c>
      <c r="R283" s="23" t="s">
        <v>8316</v>
      </c>
      <c r="S283" s="28">
        <v>42430.839398148149</v>
      </c>
      <c r="T283" s="28">
        <v>42445.165972222225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5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3">
        <v>100</v>
      </c>
      <c r="P284" s="26">
        <v>125</v>
      </c>
      <c r="Q284" s="27" t="s">
        <v>8315</v>
      </c>
      <c r="R284" s="23" t="s">
        <v>8316</v>
      </c>
      <c r="S284" s="28">
        <v>42297.748738425929</v>
      </c>
      <c r="T284" s="28">
        <v>42327.790405092594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5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3">
        <v>104</v>
      </c>
      <c r="P285" s="26">
        <v>66.510000000000005</v>
      </c>
      <c r="Q285" s="27" t="s">
        <v>8315</v>
      </c>
      <c r="R285" s="23" t="s">
        <v>8316</v>
      </c>
      <c r="S285" s="28">
        <v>41760.935706018521</v>
      </c>
      <c r="T285" s="28">
        <v>41772.166666666664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5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3">
        <v>102</v>
      </c>
      <c r="P286" s="26">
        <v>105</v>
      </c>
      <c r="Q286" s="27" t="s">
        <v>8315</v>
      </c>
      <c r="R286" s="23" t="s">
        <v>8316</v>
      </c>
      <c r="S286" s="28">
        <v>41829.734259259261</v>
      </c>
      <c r="T286" s="28">
        <v>41874.734259259261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5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3">
        <v>104</v>
      </c>
      <c r="P287" s="26">
        <v>145</v>
      </c>
      <c r="Q287" s="27" t="s">
        <v>8315</v>
      </c>
      <c r="R287" s="23" t="s">
        <v>8316</v>
      </c>
      <c r="S287" s="28">
        <v>42491.92288194444</v>
      </c>
      <c r="T287" s="28">
        <v>42521.92288194444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5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3">
        <v>106</v>
      </c>
      <c r="P288" s="26">
        <v>96.67</v>
      </c>
      <c r="Q288" s="27" t="s">
        <v>8315</v>
      </c>
      <c r="R288" s="23" t="s">
        <v>8316</v>
      </c>
      <c r="S288" s="28">
        <v>41950.859560185185</v>
      </c>
      <c r="T288" s="28">
        <v>41964.204861111109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5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3">
        <v>101</v>
      </c>
      <c r="P289" s="26">
        <v>60.33</v>
      </c>
      <c r="Q289" s="27" t="s">
        <v>8315</v>
      </c>
      <c r="R289" s="23" t="s">
        <v>8316</v>
      </c>
      <c r="S289" s="28">
        <v>41802.62090277778</v>
      </c>
      <c r="T289" s="28">
        <v>41822.62090277778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5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3">
        <v>118</v>
      </c>
      <c r="P290" s="26">
        <v>75.34</v>
      </c>
      <c r="Q290" s="27" t="s">
        <v>8315</v>
      </c>
      <c r="R290" s="23" t="s">
        <v>8316</v>
      </c>
      <c r="S290" s="28">
        <v>41781.096203703702</v>
      </c>
      <c r="T290" s="28">
        <v>41794.207638888889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5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3">
        <v>110</v>
      </c>
      <c r="P291" s="26">
        <v>55</v>
      </c>
      <c r="Q291" s="27" t="s">
        <v>8315</v>
      </c>
      <c r="R291" s="23" t="s">
        <v>8316</v>
      </c>
      <c r="S291" s="28">
        <v>42020.846666666665</v>
      </c>
      <c r="T291" s="28">
        <v>42037.207638888889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5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3">
        <v>103</v>
      </c>
      <c r="P292" s="26">
        <v>66.959999999999994</v>
      </c>
      <c r="Q292" s="27" t="s">
        <v>8315</v>
      </c>
      <c r="R292" s="23" t="s">
        <v>8316</v>
      </c>
      <c r="S292" s="28">
        <v>42125.772812499999</v>
      </c>
      <c r="T292" s="28">
        <v>42155.772812499999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5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3">
        <v>100</v>
      </c>
      <c r="P293" s="26">
        <v>227.27</v>
      </c>
      <c r="Q293" s="27" t="s">
        <v>8315</v>
      </c>
      <c r="R293" s="23" t="s">
        <v>8316</v>
      </c>
      <c r="S293" s="28">
        <v>41856.010069444441</v>
      </c>
      <c r="T293" s="28">
        <v>41890.125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5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3">
        <v>110</v>
      </c>
      <c r="P294" s="26">
        <v>50.02</v>
      </c>
      <c r="Q294" s="27" t="s">
        <v>8315</v>
      </c>
      <c r="R294" s="23" t="s">
        <v>8316</v>
      </c>
      <c r="S294" s="28">
        <v>41893.783553240741</v>
      </c>
      <c r="T294" s="28">
        <v>41914.597916666666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5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3">
        <v>169</v>
      </c>
      <c r="P295" s="26">
        <v>45.62</v>
      </c>
      <c r="Q295" s="27" t="s">
        <v>8315</v>
      </c>
      <c r="R295" s="23" t="s">
        <v>8316</v>
      </c>
      <c r="S295" s="28">
        <v>41881.361342592594</v>
      </c>
      <c r="T295" s="28">
        <v>41911.361342592594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5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3">
        <v>102</v>
      </c>
      <c r="P296" s="26">
        <v>137.24</v>
      </c>
      <c r="Q296" s="27" t="s">
        <v>8315</v>
      </c>
      <c r="R296" s="23" t="s">
        <v>8316</v>
      </c>
      <c r="S296" s="28">
        <v>41880.76357638889</v>
      </c>
      <c r="T296" s="28">
        <v>41895.166666666664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5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3">
        <v>106</v>
      </c>
      <c r="P297" s="26">
        <v>75.709999999999994</v>
      </c>
      <c r="Q297" s="27" t="s">
        <v>8315</v>
      </c>
      <c r="R297" s="23" t="s">
        <v>8316</v>
      </c>
      <c r="S297" s="28">
        <v>42214.6956712963</v>
      </c>
      <c r="T297" s="28">
        <v>42225.666666666672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5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3">
        <v>102</v>
      </c>
      <c r="P298" s="26">
        <v>99</v>
      </c>
      <c r="Q298" s="27" t="s">
        <v>8315</v>
      </c>
      <c r="R298" s="23" t="s">
        <v>8316</v>
      </c>
      <c r="S298" s="28">
        <v>42460.335312499999</v>
      </c>
      <c r="T298" s="28">
        <v>42488.249305555553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5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3">
        <v>117</v>
      </c>
      <c r="P299" s="26">
        <v>81.569999999999993</v>
      </c>
      <c r="Q299" s="27" t="s">
        <v>8315</v>
      </c>
      <c r="R299" s="23" t="s">
        <v>8316</v>
      </c>
      <c r="S299" s="28">
        <v>42167.023206018523</v>
      </c>
      <c r="T299" s="28">
        <v>42196.165972222225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5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3">
        <v>132</v>
      </c>
      <c r="P300" s="26">
        <v>36.67</v>
      </c>
      <c r="Q300" s="27" t="s">
        <v>8315</v>
      </c>
      <c r="R300" s="23" t="s">
        <v>8316</v>
      </c>
      <c r="S300" s="28">
        <v>42177.761782407411</v>
      </c>
      <c r="T300" s="28">
        <v>42198.041666666672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5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3">
        <v>128</v>
      </c>
      <c r="P301" s="26">
        <v>49.23</v>
      </c>
      <c r="Q301" s="27" t="s">
        <v>8315</v>
      </c>
      <c r="R301" s="23" t="s">
        <v>8316</v>
      </c>
      <c r="S301" s="28">
        <v>42521.654328703706</v>
      </c>
      <c r="T301" s="28">
        <v>42551.654328703706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5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3">
        <v>119</v>
      </c>
      <c r="P302" s="26">
        <v>42.3</v>
      </c>
      <c r="Q302" s="27" t="s">
        <v>8315</v>
      </c>
      <c r="R302" s="23" t="s">
        <v>8316</v>
      </c>
      <c r="S302" s="28">
        <v>41884.599849537037</v>
      </c>
      <c r="T302" s="28">
        <v>41900.165972222225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5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3">
        <v>126</v>
      </c>
      <c r="P303" s="26">
        <v>78.88</v>
      </c>
      <c r="Q303" s="27" t="s">
        <v>8315</v>
      </c>
      <c r="R303" s="23" t="s">
        <v>8316</v>
      </c>
      <c r="S303" s="28">
        <v>42289.761192129634</v>
      </c>
      <c r="T303" s="28">
        <v>42319.802858796291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5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3">
        <v>156</v>
      </c>
      <c r="P304" s="26">
        <v>38.28</v>
      </c>
      <c r="Q304" s="27" t="s">
        <v>8315</v>
      </c>
      <c r="R304" s="23" t="s">
        <v>8316</v>
      </c>
      <c r="S304" s="28">
        <v>42243.6252662037</v>
      </c>
      <c r="T304" s="28">
        <v>42278.6252662037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5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3">
        <v>120</v>
      </c>
      <c r="P305" s="26">
        <v>55.23</v>
      </c>
      <c r="Q305" s="27" t="s">
        <v>8315</v>
      </c>
      <c r="R305" s="23" t="s">
        <v>8316</v>
      </c>
      <c r="S305" s="28">
        <v>42600.756041666667</v>
      </c>
      <c r="T305" s="28">
        <v>42621.756041666667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5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3">
        <v>102</v>
      </c>
      <c r="P306" s="26">
        <v>66.150000000000006</v>
      </c>
      <c r="Q306" s="27" t="s">
        <v>8315</v>
      </c>
      <c r="R306" s="23" t="s">
        <v>8316</v>
      </c>
      <c r="S306" s="28">
        <v>41829.599791666667</v>
      </c>
      <c r="T306" s="28">
        <v>41889.599791666667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5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3">
        <v>100</v>
      </c>
      <c r="P307" s="26">
        <v>104.17</v>
      </c>
      <c r="Q307" s="27" t="s">
        <v>8315</v>
      </c>
      <c r="R307" s="23" t="s">
        <v>8316</v>
      </c>
      <c r="S307" s="28">
        <v>42040.831678240742</v>
      </c>
      <c r="T307" s="28">
        <v>42070.831678240742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5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3">
        <v>100</v>
      </c>
      <c r="P308" s="26">
        <v>31.38</v>
      </c>
      <c r="Q308" s="27" t="s">
        <v>8315</v>
      </c>
      <c r="R308" s="23" t="s">
        <v>8316</v>
      </c>
      <c r="S308" s="28">
        <v>42075.807395833333</v>
      </c>
      <c r="T308" s="28">
        <v>42105.807395833333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5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3">
        <v>102</v>
      </c>
      <c r="P309" s="26">
        <v>59.21</v>
      </c>
      <c r="Q309" s="27" t="s">
        <v>8315</v>
      </c>
      <c r="R309" s="23" t="s">
        <v>8316</v>
      </c>
      <c r="S309" s="28">
        <v>42073.660694444443</v>
      </c>
      <c r="T309" s="28">
        <v>42095.165972222225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5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3">
        <v>114</v>
      </c>
      <c r="P310" s="26">
        <v>119.18</v>
      </c>
      <c r="Q310" s="27" t="s">
        <v>8315</v>
      </c>
      <c r="R310" s="23" t="s">
        <v>8316</v>
      </c>
      <c r="S310" s="28">
        <v>42480.078715277778</v>
      </c>
      <c r="T310" s="28">
        <v>42504.165972222225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5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3">
        <v>102</v>
      </c>
      <c r="P311" s="26">
        <v>164.62</v>
      </c>
      <c r="Q311" s="27" t="s">
        <v>8315</v>
      </c>
      <c r="R311" s="23" t="s">
        <v>8316</v>
      </c>
      <c r="S311" s="28">
        <v>42411.942291666666</v>
      </c>
      <c r="T311" s="28">
        <v>42434.041666666672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5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3">
        <v>102</v>
      </c>
      <c r="P312" s="26">
        <v>61.1</v>
      </c>
      <c r="Q312" s="27" t="s">
        <v>8315</v>
      </c>
      <c r="R312" s="23" t="s">
        <v>8316</v>
      </c>
      <c r="S312" s="28">
        <v>41753.515856481477</v>
      </c>
      <c r="T312" s="28">
        <v>41781.921527777777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5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3">
        <v>106</v>
      </c>
      <c r="P313" s="26">
        <v>56.2</v>
      </c>
      <c r="Q313" s="27" t="s">
        <v>8315</v>
      </c>
      <c r="R313" s="23" t="s">
        <v>8316</v>
      </c>
      <c r="S313" s="28">
        <v>42196.028703703705</v>
      </c>
      <c r="T313" s="28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5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3">
        <v>113</v>
      </c>
      <c r="P314" s="26">
        <v>107</v>
      </c>
      <c r="Q314" s="27" t="s">
        <v>8315</v>
      </c>
      <c r="R314" s="23" t="s">
        <v>8316</v>
      </c>
      <c r="S314" s="28">
        <v>42016.050451388888</v>
      </c>
      <c r="T314" s="28">
        <v>42046.708333333328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5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3">
        <v>100</v>
      </c>
      <c r="P315" s="26">
        <v>179.28</v>
      </c>
      <c r="Q315" s="27" t="s">
        <v>8315</v>
      </c>
      <c r="R315" s="23" t="s">
        <v>8316</v>
      </c>
      <c r="S315" s="28">
        <v>41730.276747685188</v>
      </c>
      <c r="T315" s="28">
        <v>41764.276747685188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5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3">
        <v>102</v>
      </c>
      <c r="P316" s="26">
        <v>47.41</v>
      </c>
      <c r="Q316" s="27" t="s">
        <v>8315</v>
      </c>
      <c r="R316" s="23" t="s">
        <v>8316</v>
      </c>
      <c r="S316" s="28">
        <v>42203.680300925931</v>
      </c>
      <c r="T316" s="28">
        <v>42221.774999999994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5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3">
        <v>131</v>
      </c>
      <c r="P317" s="26">
        <v>97.92</v>
      </c>
      <c r="Q317" s="27" t="s">
        <v>8315</v>
      </c>
      <c r="R317" s="23" t="s">
        <v>8316</v>
      </c>
      <c r="S317" s="28">
        <v>41974.743148148147</v>
      </c>
      <c r="T317" s="28">
        <v>42004.743148148147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5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3">
        <v>111</v>
      </c>
      <c r="P318" s="26">
        <v>58.42</v>
      </c>
      <c r="Q318" s="27" t="s">
        <v>8315</v>
      </c>
      <c r="R318" s="23" t="s">
        <v>8316</v>
      </c>
      <c r="S318" s="28">
        <v>41869.740671296298</v>
      </c>
      <c r="T318" s="28">
        <v>41899.740671296298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5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3">
        <v>100</v>
      </c>
      <c r="P319" s="26">
        <v>122.54</v>
      </c>
      <c r="Q319" s="27" t="s">
        <v>8315</v>
      </c>
      <c r="R319" s="23" t="s">
        <v>8316</v>
      </c>
      <c r="S319" s="28">
        <v>41982.688611111109</v>
      </c>
      <c r="T319" s="28">
        <v>42012.688611111109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5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3">
        <v>114</v>
      </c>
      <c r="P320" s="26">
        <v>87.96</v>
      </c>
      <c r="Q320" s="27" t="s">
        <v>8315</v>
      </c>
      <c r="R320" s="23" t="s">
        <v>8316</v>
      </c>
      <c r="S320" s="28">
        <v>41976.331979166673</v>
      </c>
      <c r="T320" s="28">
        <v>42004.291666666672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5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3">
        <v>106</v>
      </c>
      <c r="P321" s="26">
        <v>136.78</v>
      </c>
      <c r="Q321" s="27" t="s">
        <v>8315</v>
      </c>
      <c r="R321" s="23" t="s">
        <v>8316</v>
      </c>
      <c r="S321" s="28">
        <v>41926.942685185182</v>
      </c>
      <c r="T321" s="28">
        <v>41956.984351851846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5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3">
        <v>101</v>
      </c>
      <c r="P322" s="26">
        <v>99.34</v>
      </c>
      <c r="Q322" s="27" t="s">
        <v>8315</v>
      </c>
      <c r="R322" s="23" t="s">
        <v>8316</v>
      </c>
      <c r="S322" s="28">
        <v>42561.783877314811</v>
      </c>
      <c r="T322" s="28">
        <v>42593.165972222225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5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3">
        <v>100</v>
      </c>
      <c r="P323" s="26">
        <v>20</v>
      </c>
      <c r="Q323" s="27" t="s">
        <v>8315</v>
      </c>
      <c r="R323" s="23" t="s">
        <v>8316</v>
      </c>
      <c r="S323" s="28">
        <v>42649.54923611111</v>
      </c>
      <c r="T323" s="28">
        <v>42709.590902777782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5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3">
        <v>130</v>
      </c>
      <c r="P324" s="26">
        <v>28.89</v>
      </c>
      <c r="Q324" s="27" t="s">
        <v>8315</v>
      </c>
      <c r="R324" s="23" t="s">
        <v>8316</v>
      </c>
      <c r="S324" s="28">
        <v>42093.786840277782</v>
      </c>
      <c r="T324" s="28">
        <v>42120.26944444445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5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3">
        <v>114</v>
      </c>
      <c r="P325" s="26">
        <v>37.96</v>
      </c>
      <c r="Q325" s="27" t="s">
        <v>8315</v>
      </c>
      <c r="R325" s="23" t="s">
        <v>8316</v>
      </c>
      <c r="S325" s="28">
        <v>42026.176180555558</v>
      </c>
      <c r="T325" s="28">
        <v>42064.207638888889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5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3">
        <v>287</v>
      </c>
      <c r="P326" s="26">
        <v>58.57</v>
      </c>
      <c r="Q326" s="27" t="s">
        <v>8315</v>
      </c>
      <c r="R326" s="23" t="s">
        <v>8316</v>
      </c>
      <c r="S326" s="28">
        <v>42451.095856481479</v>
      </c>
      <c r="T326" s="28">
        <v>42465.095856481479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5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3">
        <v>109</v>
      </c>
      <c r="P327" s="26">
        <v>135.63</v>
      </c>
      <c r="Q327" s="27" t="s">
        <v>8315</v>
      </c>
      <c r="R327" s="23" t="s">
        <v>8316</v>
      </c>
      <c r="S327" s="28">
        <v>42418.425983796296</v>
      </c>
      <c r="T327" s="28">
        <v>42478.384317129632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5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3">
        <v>119</v>
      </c>
      <c r="P328" s="26">
        <v>176.09</v>
      </c>
      <c r="Q328" s="27" t="s">
        <v>8315</v>
      </c>
      <c r="R328" s="23" t="s">
        <v>8316</v>
      </c>
      <c r="S328" s="28">
        <v>41964.716319444444</v>
      </c>
      <c r="T328" s="28">
        <v>41994.716319444444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5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3">
        <v>109</v>
      </c>
      <c r="P329" s="26">
        <v>151.97999999999999</v>
      </c>
      <c r="Q329" s="27" t="s">
        <v>8315</v>
      </c>
      <c r="R329" s="23" t="s">
        <v>8316</v>
      </c>
      <c r="S329" s="28">
        <v>42576.697569444441</v>
      </c>
      <c r="T329" s="28">
        <v>42636.697569444441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5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3">
        <v>128</v>
      </c>
      <c r="P330" s="26">
        <v>82.26</v>
      </c>
      <c r="Q330" s="27" t="s">
        <v>8315</v>
      </c>
      <c r="R330" s="23" t="s">
        <v>8316</v>
      </c>
      <c r="S330" s="28">
        <v>42125.647534722222</v>
      </c>
      <c r="T330" s="28">
        <v>42150.647534722222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5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3">
        <v>175</v>
      </c>
      <c r="P331" s="26">
        <v>68.06</v>
      </c>
      <c r="Q331" s="27" t="s">
        <v>8315</v>
      </c>
      <c r="R331" s="23" t="s">
        <v>8316</v>
      </c>
      <c r="S331" s="28">
        <v>42003.948425925926</v>
      </c>
      <c r="T331" s="28">
        <v>42028.207638888889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5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3">
        <v>127</v>
      </c>
      <c r="P332" s="26">
        <v>72.709999999999994</v>
      </c>
      <c r="Q332" s="27" t="s">
        <v>8315</v>
      </c>
      <c r="R332" s="23" t="s">
        <v>8316</v>
      </c>
      <c r="S332" s="28">
        <v>41988.829942129625</v>
      </c>
      <c r="T332" s="28">
        <v>42046.207638888889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5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3">
        <v>111</v>
      </c>
      <c r="P333" s="26">
        <v>77.19</v>
      </c>
      <c r="Q333" s="27" t="s">
        <v>8315</v>
      </c>
      <c r="R333" s="23" t="s">
        <v>8316</v>
      </c>
      <c r="S333" s="28">
        <v>41974.898599537039</v>
      </c>
      <c r="T333" s="28">
        <v>42009.851388888885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5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3">
        <v>126</v>
      </c>
      <c r="P334" s="26">
        <v>55.97</v>
      </c>
      <c r="Q334" s="27" t="s">
        <v>8315</v>
      </c>
      <c r="R334" s="23" t="s">
        <v>8316</v>
      </c>
      <c r="S334" s="28">
        <v>42592.066921296297</v>
      </c>
      <c r="T334" s="28">
        <v>42617.066921296297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5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3">
        <v>119</v>
      </c>
      <c r="P335" s="26">
        <v>49.69</v>
      </c>
      <c r="Q335" s="27" t="s">
        <v>8315</v>
      </c>
      <c r="R335" s="23" t="s">
        <v>8316</v>
      </c>
      <c r="S335" s="28">
        <v>42050.008368055554</v>
      </c>
      <c r="T335" s="28">
        <v>42076.290972222225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5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3">
        <v>103</v>
      </c>
      <c r="P336" s="26">
        <v>77.73</v>
      </c>
      <c r="Q336" s="27" t="s">
        <v>8315</v>
      </c>
      <c r="R336" s="23" t="s">
        <v>8316</v>
      </c>
      <c r="S336" s="28">
        <v>42417.585532407407</v>
      </c>
      <c r="T336" s="28">
        <v>42432.249305555553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5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3">
        <v>110</v>
      </c>
      <c r="P337" s="26">
        <v>40.78</v>
      </c>
      <c r="Q337" s="27" t="s">
        <v>8315</v>
      </c>
      <c r="R337" s="23" t="s">
        <v>8316</v>
      </c>
      <c r="S337" s="28">
        <v>41866.79886574074</v>
      </c>
      <c r="T337" s="28">
        <v>41885.207638888889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5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3">
        <v>202</v>
      </c>
      <c r="P338" s="26">
        <v>59.41</v>
      </c>
      <c r="Q338" s="27" t="s">
        <v>8315</v>
      </c>
      <c r="R338" s="23" t="s">
        <v>8316</v>
      </c>
      <c r="S338" s="28">
        <v>42220.79487268519</v>
      </c>
      <c r="T338" s="28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5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3">
        <v>130</v>
      </c>
      <c r="P339" s="26">
        <v>3.25</v>
      </c>
      <c r="Q339" s="27" t="s">
        <v>8315</v>
      </c>
      <c r="R339" s="23" t="s">
        <v>8316</v>
      </c>
      <c r="S339" s="28">
        <v>42628.849120370374</v>
      </c>
      <c r="T339" s="28">
        <v>42656.849120370374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5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3">
        <v>100</v>
      </c>
      <c r="P340" s="26">
        <v>81.67</v>
      </c>
      <c r="Q340" s="27" t="s">
        <v>8315</v>
      </c>
      <c r="R340" s="23" t="s">
        <v>8316</v>
      </c>
      <c r="S340" s="28">
        <v>42447.894432870366</v>
      </c>
      <c r="T340" s="28">
        <v>42507.894432870366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5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3">
        <v>171</v>
      </c>
      <c r="P341" s="26">
        <v>44.91</v>
      </c>
      <c r="Q341" s="27" t="s">
        <v>8315</v>
      </c>
      <c r="R341" s="23" t="s">
        <v>8316</v>
      </c>
      <c r="S341" s="28">
        <v>42283.864351851851</v>
      </c>
      <c r="T341" s="28">
        <v>42313.906018518523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5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3">
        <v>113</v>
      </c>
      <c r="P342" s="26">
        <v>49.06</v>
      </c>
      <c r="Q342" s="27" t="s">
        <v>8315</v>
      </c>
      <c r="R342" s="23" t="s">
        <v>8316</v>
      </c>
      <c r="S342" s="28">
        <v>42483.015694444446</v>
      </c>
      <c r="T342" s="28">
        <v>42489.290972222225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5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3">
        <v>100</v>
      </c>
      <c r="P343" s="26">
        <v>62.5</v>
      </c>
      <c r="Q343" s="27" t="s">
        <v>8315</v>
      </c>
      <c r="R343" s="23" t="s">
        <v>8316</v>
      </c>
      <c r="S343" s="28">
        <v>41788.58997685185</v>
      </c>
      <c r="T343" s="28">
        <v>41818.58997685185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5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3">
        <v>101</v>
      </c>
      <c r="P344" s="26">
        <v>35.49</v>
      </c>
      <c r="Q344" s="27" t="s">
        <v>8315</v>
      </c>
      <c r="R344" s="23" t="s">
        <v>8316</v>
      </c>
      <c r="S344" s="28">
        <v>42144.041851851856</v>
      </c>
      <c r="T344" s="28">
        <v>42174.041851851856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5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3">
        <v>113</v>
      </c>
      <c r="P345" s="26">
        <v>66.47</v>
      </c>
      <c r="Q345" s="27" t="s">
        <v>8315</v>
      </c>
      <c r="R345" s="23" t="s">
        <v>8316</v>
      </c>
      <c r="S345" s="28">
        <v>42661.132245370376</v>
      </c>
      <c r="T345" s="28">
        <v>42693.916666666672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5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3">
        <v>105</v>
      </c>
      <c r="P346" s="26">
        <v>56.07</v>
      </c>
      <c r="Q346" s="27" t="s">
        <v>8315</v>
      </c>
      <c r="R346" s="23" t="s">
        <v>8316</v>
      </c>
      <c r="S346" s="28">
        <v>42037.938206018516</v>
      </c>
      <c r="T346" s="28">
        <v>42068.166666666672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5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3">
        <v>110</v>
      </c>
      <c r="P347" s="26">
        <v>47.03</v>
      </c>
      <c r="Q347" s="27" t="s">
        <v>8315</v>
      </c>
      <c r="R347" s="23" t="s">
        <v>8316</v>
      </c>
      <c r="S347" s="28">
        <v>42619.935694444444</v>
      </c>
      <c r="T347" s="28">
        <v>42643.875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5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3">
        <v>100</v>
      </c>
      <c r="P348" s="26">
        <v>47.67</v>
      </c>
      <c r="Q348" s="27" t="s">
        <v>8315</v>
      </c>
      <c r="R348" s="23" t="s">
        <v>8316</v>
      </c>
      <c r="S348" s="28">
        <v>41877.221886574072</v>
      </c>
      <c r="T348" s="28">
        <v>41910.140972222223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5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3">
        <v>120</v>
      </c>
      <c r="P349" s="26">
        <v>88.24</v>
      </c>
      <c r="Q349" s="27" t="s">
        <v>8315</v>
      </c>
      <c r="R349" s="23" t="s">
        <v>8316</v>
      </c>
      <c r="S349" s="28">
        <v>41828.736921296295</v>
      </c>
      <c r="T349" s="28">
        <v>41846.291666666664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5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3">
        <v>105</v>
      </c>
      <c r="P350" s="26">
        <v>80.72</v>
      </c>
      <c r="Q350" s="27" t="s">
        <v>8315</v>
      </c>
      <c r="R350" s="23" t="s">
        <v>8316</v>
      </c>
      <c r="S350" s="28">
        <v>42545.774189814809</v>
      </c>
      <c r="T350" s="28">
        <v>42605.774189814809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5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3">
        <v>100</v>
      </c>
      <c r="P351" s="26">
        <v>68.97</v>
      </c>
      <c r="Q351" s="27" t="s">
        <v>8315</v>
      </c>
      <c r="R351" s="23" t="s">
        <v>8316</v>
      </c>
      <c r="S351" s="28">
        <v>42460.741747685184</v>
      </c>
      <c r="T351" s="28">
        <v>42511.165972222225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5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3">
        <v>100</v>
      </c>
      <c r="P352" s="26">
        <v>550.04</v>
      </c>
      <c r="Q352" s="27" t="s">
        <v>8315</v>
      </c>
      <c r="R352" s="23" t="s">
        <v>8316</v>
      </c>
      <c r="S352" s="28">
        <v>41887.292187500003</v>
      </c>
      <c r="T352" s="28">
        <v>41917.292187500003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5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3">
        <v>104</v>
      </c>
      <c r="P353" s="26">
        <v>57.78</v>
      </c>
      <c r="Q353" s="27" t="s">
        <v>8315</v>
      </c>
      <c r="R353" s="23" t="s">
        <v>8316</v>
      </c>
      <c r="S353" s="28">
        <v>41828.646319444444</v>
      </c>
      <c r="T353" s="28">
        <v>41861.665972222225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5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3">
        <v>116</v>
      </c>
      <c r="P354" s="26">
        <v>73.58</v>
      </c>
      <c r="Q354" s="27" t="s">
        <v>8315</v>
      </c>
      <c r="R354" s="23" t="s">
        <v>8316</v>
      </c>
      <c r="S354" s="28">
        <v>42173.803217592591</v>
      </c>
      <c r="T354" s="28">
        <v>42203.290972222225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5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3">
        <v>101</v>
      </c>
      <c r="P355" s="26">
        <v>75.5</v>
      </c>
      <c r="Q355" s="27" t="s">
        <v>8315</v>
      </c>
      <c r="R355" s="23" t="s">
        <v>8316</v>
      </c>
      <c r="S355" s="28">
        <v>41775.858564814815</v>
      </c>
      <c r="T355" s="28">
        <v>41822.165972222225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5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3">
        <v>102</v>
      </c>
      <c r="P356" s="26">
        <v>235.46</v>
      </c>
      <c r="Q356" s="27" t="s">
        <v>8315</v>
      </c>
      <c r="R356" s="23" t="s">
        <v>8316</v>
      </c>
      <c r="S356" s="28">
        <v>42055.277199074073</v>
      </c>
      <c r="T356" s="28">
        <v>42082.610416666663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5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3">
        <v>111</v>
      </c>
      <c r="P357" s="26">
        <v>92.5</v>
      </c>
      <c r="Q357" s="27" t="s">
        <v>8315</v>
      </c>
      <c r="R357" s="23" t="s">
        <v>8316</v>
      </c>
      <c r="S357" s="28">
        <v>42447.896666666667</v>
      </c>
      <c r="T357" s="28">
        <v>42470.166666666672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5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3">
        <v>109</v>
      </c>
      <c r="P358" s="26">
        <v>46.05</v>
      </c>
      <c r="Q358" s="27" t="s">
        <v>8315</v>
      </c>
      <c r="R358" s="23" t="s">
        <v>8316</v>
      </c>
      <c r="S358" s="28">
        <v>42523.248715277776</v>
      </c>
      <c r="T358" s="28">
        <v>42537.248715277776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5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3">
        <v>100</v>
      </c>
      <c r="P359" s="26">
        <v>31.58</v>
      </c>
      <c r="Q359" s="27" t="s">
        <v>8315</v>
      </c>
      <c r="R359" s="23" t="s">
        <v>8316</v>
      </c>
      <c r="S359" s="28">
        <v>41822.90488425926</v>
      </c>
      <c r="T359" s="28">
        <v>41844.291666666664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5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3">
        <v>104</v>
      </c>
      <c r="P360" s="26">
        <v>36.96</v>
      </c>
      <c r="Q360" s="27" t="s">
        <v>8315</v>
      </c>
      <c r="R360" s="23" t="s">
        <v>8316</v>
      </c>
      <c r="S360" s="28">
        <v>42185.556157407409</v>
      </c>
      <c r="T360" s="28">
        <v>42208.772916666669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5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3">
        <v>101</v>
      </c>
      <c r="P361" s="26">
        <v>88.25</v>
      </c>
      <c r="Q361" s="27" t="s">
        <v>8315</v>
      </c>
      <c r="R361" s="23" t="s">
        <v>8316</v>
      </c>
      <c r="S361" s="28">
        <v>41820.62809027778</v>
      </c>
      <c r="T361" s="28">
        <v>41841.165972222225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5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3">
        <v>129</v>
      </c>
      <c r="P362" s="26">
        <v>64.38</v>
      </c>
      <c r="Q362" s="27" t="s">
        <v>8315</v>
      </c>
      <c r="R362" s="23" t="s">
        <v>8316</v>
      </c>
      <c r="S362" s="28">
        <v>41876.815787037034</v>
      </c>
      <c r="T362" s="28">
        <v>41894.815787037034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5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3">
        <v>103</v>
      </c>
      <c r="P363" s="26">
        <v>62.05</v>
      </c>
      <c r="Q363" s="27" t="s">
        <v>8315</v>
      </c>
      <c r="R363" s="23" t="s">
        <v>8316</v>
      </c>
      <c r="S363" s="28">
        <v>41802.574282407404</v>
      </c>
      <c r="T363" s="28">
        <v>41823.165972222225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5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3">
        <v>110</v>
      </c>
      <c r="P364" s="26">
        <v>73.400000000000006</v>
      </c>
      <c r="Q364" s="27" t="s">
        <v>8315</v>
      </c>
      <c r="R364" s="23" t="s">
        <v>8316</v>
      </c>
      <c r="S364" s="28">
        <v>41786.761354166665</v>
      </c>
      <c r="T364" s="28">
        <v>41821.207638888889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5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3">
        <v>113</v>
      </c>
      <c r="P365" s="26">
        <v>99.5</v>
      </c>
      <c r="Q365" s="27" t="s">
        <v>8315</v>
      </c>
      <c r="R365" s="23" t="s">
        <v>8316</v>
      </c>
      <c r="S365" s="28">
        <v>42627.454097222217</v>
      </c>
      <c r="T365" s="28">
        <v>42648.454097222217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5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3">
        <v>112</v>
      </c>
      <c r="P366" s="26">
        <v>62.17</v>
      </c>
      <c r="Q366" s="27" t="s">
        <v>8315</v>
      </c>
      <c r="R366" s="23" t="s">
        <v>8316</v>
      </c>
      <c r="S366" s="28">
        <v>42374.651504629626</v>
      </c>
      <c r="T366" s="28">
        <v>42384.651504629626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5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3">
        <v>139</v>
      </c>
      <c r="P367" s="26">
        <v>62.33</v>
      </c>
      <c r="Q367" s="27" t="s">
        <v>8315</v>
      </c>
      <c r="R367" s="23" t="s">
        <v>8316</v>
      </c>
      <c r="S367" s="28">
        <v>41772.685393518521</v>
      </c>
      <c r="T367" s="28">
        <v>41806.290972222225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5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3">
        <v>111</v>
      </c>
      <c r="P368" s="26">
        <v>58.79</v>
      </c>
      <c r="Q368" s="27" t="s">
        <v>8315</v>
      </c>
      <c r="R368" s="23" t="s">
        <v>8316</v>
      </c>
      <c r="S368" s="28">
        <v>42633.116851851853</v>
      </c>
      <c r="T368" s="28">
        <v>42663.116851851853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5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3">
        <v>139</v>
      </c>
      <c r="P369" s="26">
        <v>45.35</v>
      </c>
      <c r="Q369" s="27" t="s">
        <v>8315</v>
      </c>
      <c r="R369" s="23" t="s">
        <v>8316</v>
      </c>
      <c r="S369" s="28">
        <v>42219.180393518516</v>
      </c>
      <c r="T369" s="28">
        <v>42249.180393518516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5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3">
        <v>106</v>
      </c>
      <c r="P370" s="26">
        <v>41.94</v>
      </c>
      <c r="Q370" s="27" t="s">
        <v>8315</v>
      </c>
      <c r="R370" s="23" t="s">
        <v>8316</v>
      </c>
      <c r="S370" s="28">
        <v>41753.593275462961</v>
      </c>
      <c r="T370" s="28">
        <v>41778.875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5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3">
        <v>101</v>
      </c>
      <c r="P371" s="26">
        <v>59.17</v>
      </c>
      <c r="Q371" s="27" t="s">
        <v>8315</v>
      </c>
      <c r="R371" s="23" t="s">
        <v>8316</v>
      </c>
      <c r="S371" s="28">
        <v>42230.662731481483</v>
      </c>
      <c r="T371" s="28">
        <v>42245.165972222225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5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3">
        <v>100</v>
      </c>
      <c r="P372" s="26">
        <v>200.49</v>
      </c>
      <c r="Q372" s="27" t="s">
        <v>8315</v>
      </c>
      <c r="R372" s="23" t="s">
        <v>8316</v>
      </c>
      <c r="S372" s="28">
        <v>41787.218229166669</v>
      </c>
      <c r="T372" s="28">
        <v>41817.218229166669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5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3">
        <v>118</v>
      </c>
      <c r="P373" s="26">
        <v>57.26</v>
      </c>
      <c r="Q373" s="27" t="s">
        <v>8315</v>
      </c>
      <c r="R373" s="23" t="s">
        <v>8316</v>
      </c>
      <c r="S373" s="28">
        <v>42147.826840277776</v>
      </c>
      <c r="T373" s="28">
        <v>42176.934027777781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5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3">
        <v>120</v>
      </c>
      <c r="P374" s="26">
        <v>58.06</v>
      </c>
      <c r="Q374" s="27" t="s">
        <v>8315</v>
      </c>
      <c r="R374" s="23" t="s">
        <v>8316</v>
      </c>
      <c r="S374" s="28">
        <v>41940.598182870373</v>
      </c>
      <c r="T374" s="28">
        <v>41970.639849537038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5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3">
        <v>128</v>
      </c>
      <c r="P375" s="26">
        <v>186.8</v>
      </c>
      <c r="Q375" s="27" t="s">
        <v>8315</v>
      </c>
      <c r="R375" s="23" t="s">
        <v>8316</v>
      </c>
      <c r="S375" s="28">
        <v>42020.700567129628</v>
      </c>
      <c r="T375" s="28">
        <v>42065.207638888889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5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3">
        <v>126</v>
      </c>
      <c r="P376" s="26">
        <v>74.12</v>
      </c>
      <c r="Q376" s="27" t="s">
        <v>8315</v>
      </c>
      <c r="R376" s="23" t="s">
        <v>8316</v>
      </c>
      <c r="S376" s="28">
        <v>41891.96503472222</v>
      </c>
      <c r="T376" s="28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5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3">
        <v>107</v>
      </c>
      <c r="P377" s="26">
        <v>62.67</v>
      </c>
      <c r="Q377" s="27" t="s">
        <v>8315</v>
      </c>
      <c r="R377" s="23" t="s">
        <v>8316</v>
      </c>
      <c r="S377" s="28">
        <v>42490.133877314816</v>
      </c>
      <c r="T377" s="28">
        <v>42527.083333333328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5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3">
        <v>100</v>
      </c>
      <c r="P378" s="26">
        <v>121.36</v>
      </c>
      <c r="Q378" s="27" t="s">
        <v>8315</v>
      </c>
      <c r="R378" s="23" t="s">
        <v>8316</v>
      </c>
      <c r="S378" s="28">
        <v>41995.870486111111</v>
      </c>
      <c r="T378" s="28">
        <v>42015.870486111111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5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3">
        <v>111</v>
      </c>
      <c r="P379" s="26">
        <v>40.630000000000003</v>
      </c>
      <c r="Q379" s="27" t="s">
        <v>8315</v>
      </c>
      <c r="R379" s="23" t="s">
        <v>8316</v>
      </c>
      <c r="S379" s="28">
        <v>42401.806562500002</v>
      </c>
      <c r="T379" s="28">
        <v>42431.806562500002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5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3">
        <v>101</v>
      </c>
      <c r="P380" s="26">
        <v>63</v>
      </c>
      <c r="Q380" s="27" t="s">
        <v>8315</v>
      </c>
      <c r="R380" s="23" t="s">
        <v>8316</v>
      </c>
      <c r="S380" s="28">
        <v>41897.602037037039</v>
      </c>
      <c r="T380" s="28">
        <v>41927.602037037039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5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3">
        <v>121</v>
      </c>
      <c r="P381" s="26">
        <v>33.67</v>
      </c>
      <c r="Q381" s="27" t="s">
        <v>8315</v>
      </c>
      <c r="R381" s="23" t="s">
        <v>8316</v>
      </c>
      <c r="S381" s="28">
        <v>41882.585648148146</v>
      </c>
      <c r="T381" s="28">
        <v>41912.666666666664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5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3">
        <v>123</v>
      </c>
      <c r="P382" s="26">
        <v>43.2</v>
      </c>
      <c r="Q382" s="27" t="s">
        <v>8315</v>
      </c>
      <c r="R382" s="23" t="s">
        <v>8316</v>
      </c>
      <c r="S382" s="28">
        <v>42556.504490740743</v>
      </c>
      <c r="T382" s="28">
        <v>42595.290972222225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5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3">
        <v>103</v>
      </c>
      <c r="P383" s="26">
        <v>83.57</v>
      </c>
      <c r="Q383" s="27" t="s">
        <v>8315</v>
      </c>
      <c r="R383" s="23" t="s">
        <v>8316</v>
      </c>
      <c r="S383" s="28">
        <v>41792.542986111112</v>
      </c>
      <c r="T383" s="28">
        <v>41813.75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5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3">
        <v>121</v>
      </c>
      <c r="P384" s="26">
        <v>140</v>
      </c>
      <c r="Q384" s="27" t="s">
        <v>8315</v>
      </c>
      <c r="R384" s="23" t="s">
        <v>8316</v>
      </c>
      <c r="S384" s="28">
        <v>41879.913761574076</v>
      </c>
      <c r="T384" s="28">
        <v>41894.913761574076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5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3">
        <v>186</v>
      </c>
      <c r="P385" s="26">
        <v>80.87</v>
      </c>
      <c r="Q385" s="27" t="s">
        <v>8315</v>
      </c>
      <c r="R385" s="23" t="s">
        <v>8316</v>
      </c>
      <c r="S385" s="28">
        <v>42552.048356481479</v>
      </c>
      <c r="T385" s="28">
        <v>42573.226388888885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5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3">
        <v>300</v>
      </c>
      <c r="P386" s="26">
        <v>53.85</v>
      </c>
      <c r="Q386" s="27" t="s">
        <v>8315</v>
      </c>
      <c r="R386" s="23" t="s">
        <v>8316</v>
      </c>
      <c r="S386" s="28">
        <v>41810.142199074071</v>
      </c>
      <c r="T386" s="28">
        <v>41824.142199074071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5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3">
        <v>141</v>
      </c>
      <c r="P387" s="26">
        <v>67.959999999999994</v>
      </c>
      <c r="Q387" s="27" t="s">
        <v>8315</v>
      </c>
      <c r="R387" s="23" t="s">
        <v>8316</v>
      </c>
      <c r="S387" s="28">
        <v>42072.576249999998</v>
      </c>
      <c r="T387" s="28">
        <v>42097.576249999998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5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3">
        <v>114</v>
      </c>
      <c r="P388" s="26">
        <v>27.14</v>
      </c>
      <c r="Q388" s="27" t="s">
        <v>8315</v>
      </c>
      <c r="R388" s="23" t="s">
        <v>8316</v>
      </c>
      <c r="S388" s="28">
        <v>41779.724224537036</v>
      </c>
      <c r="T388" s="28">
        <v>41805.666666666664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5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3">
        <v>154</v>
      </c>
      <c r="P389" s="26">
        <v>110.87</v>
      </c>
      <c r="Q389" s="27" t="s">
        <v>8315</v>
      </c>
      <c r="R389" s="23" t="s">
        <v>8316</v>
      </c>
      <c r="S389" s="28">
        <v>42134.172071759262</v>
      </c>
      <c r="T389" s="28">
        <v>42155.290972222225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5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3">
        <v>102</v>
      </c>
      <c r="P390" s="26">
        <v>106.84</v>
      </c>
      <c r="Q390" s="27" t="s">
        <v>8315</v>
      </c>
      <c r="R390" s="23" t="s">
        <v>8316</v>
      </c>
      <c r="S390" s="28">
        <v>42505.738032407404</v>
      </c>
      <c r="T390" s="28">
        <v>42525.738032407404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5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3">
        <v>102</v>
      </c>
      <c r="P391" s="26">
        <v>105.52</v>
      </c>
      <c r="Q391" s="27" t="s">
        <v>8315</v>
      </c>
      <c r="R391" s="23" t="s">
        <v>8316</v>
      </c>
      <c r="S391" s="28">
        <v>42118.556331018524</v>
      </c>
      <c r="T391" s="28">
        <v>42150.165972222225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5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3">
        <v>156</v>
      </c>
      <c r="P392" s="26">
        <v>51.92</v>
      </c>
      <c r="Q392" s="27" t="s">
        <v>8315</v>
      </c>
      <c r="R392" s="23" t="s">
        <v>8316</v>
      </c>
      <c r="S392" s="28">
        <v>42360.887835648144</v>
      </c>
      <c r="T392" s="28">
        <v>42390.887835648144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5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3">
        <v>105</v>
      </c>
      <c r="P393" s="26">
        <v>86.23</v>
      </c>
      <c r="Q393" s="27" t="s">
        <v>8315</v>
      </c>
      <c r="R393" s="23" t="s">
        <v>8316</v>
      </c>
      <c r="S393" s="28">
        <v>42165.993125000001</v>
      </c>
      <c r="T393" s="28">
        <v>42187.993125000001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5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3">
        <v>101</v>
      </c>
      <c r="P394" s="26">
        <v>114.55</v>
      </c>
      <c r="Q394" s="27" t="s">
        <v>8315</v>
      </c>
      <c r="R394" s="23" t="s">
        <v>8316</v>
      </c>
      <c r="S394" s="28">
        <v>41927.936157407406</v>
      </c>
      <c r="T394" s="28">
        <v>41948.977824074071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5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3">
        <v>339</v>
      </c>
      <c r="P395" s="26">
        <v>62.59</v>
      </c>
      <c r="Q395" s="27" t="s">
        <v>8315</v>
      </c>
      <c r="R395" s="23" t="s">
        <v>8316</v>
      </c>
      <c r="S395" s="28">
        <v>42462.140868055561</v>
      </c>
      <c r="T395" s="28">
        <v>42489.875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5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3">
        <v>101</v>
      </c>
      <c r="P396" s="26">
        <v>61.06</v>
      </c>
      <c r="Q396" s="27" t="s">
        <v>8315</v>
      </c>
      <c r="R396" s="23" t="s">
        <v>8316</v>
      </c>
      <c r="S396" s="28">
        <v>42632.348310185189</v>
      </c>
      <c r="T396" s="28">
        <v>42663.204861111109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5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3">
        <v>122</v>
      </c>
      <c r="P397" s="26">
        <v>70.23</v>
      </c>
      <c r="Q397" s="27" t="s">
        <v>8315</v>
      </c>
      <c r="R397" s="23" t="s">
        <v>8316</v>
      </c>
      <c r="S397" s="28">
        <v>42054.849050925928</v>
      </c>
      <c r="T397" s="28">
        <v>42084.807384259257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5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3">
        <v>101</v>
      </c>
      <c r="P398" s="26">
        <v>78.52</v>
      </c>
      <c r="Q398" s="27" t="s">
        <v>8315</v>
      </c>
      <c r="R398" s="23" t="s">
        <v>8316</v>
      </c>
      <c r="S398" s="28">
        <v>42497.275706018518</v>
      </c>
      <c r="T398" s="28">
        <v>42535.904861111107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5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3">
        <v>140</v>
      </c>
      <c r="P399" s="26">
        <v>61.82</v>
      </c>
      <c r="Q399" s="27" t="s">
        <v>8315</v>
      </c>
      <c r="R399" s="23" t="s">
        <v>8316</v>
      </c>
      <c r="S399" s="28">
        <v>42058.904074074075</v>
      </c>
      <c r="T399" s="28">
        <v>42095.165972222225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5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3">
        <v>119</v>
      </c>
      <c r="P400" s="26">
        <v>48.34</v>
      </c>
      <c r="Q400" s="27" t="s">
        <v>8315</v>
      </c>
      <c r="R400" s="23" t="s">
        <v>8316</v>
      </c>
      <c r="S400" s="28">
        <v>41807.690081018518</v>
      </c>
      <c r="T400" s="28">
        <v>41837.690081018518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5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3">
        <v>107</v>
      </c>
      <c r="P401" s="26">
        <v>107.25</v>
      </c>
      <c r="Q401" s="27" t="s">
        <v>8315</v>
      </c>
      <c r="R401" s="23" t="s">
        <v>8316</v>
      </c>
      <c r="S401" s="28">
        <v>42284.69694444444</v>
      </c>
      <c r="T401" s="28">
        <v>42301.165972222225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5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3">
        <v>228</v>
      </c>
      <c r="P402" s="26">
        <v>57</v>
      </c>
      <c r="Q402" s="27" t="s">
        <v>8315</v>
      </c>
      <c r="R402" s="23" t="s">
        <v>8316</v>
      </c>
      <c r="S402" s="28">
        <v>42045.84238425926</v>
      </c>
      <c r="T402" s="28">
        <v>42075.800717592589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5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3">
        <v>106</v>
      </c>
      <c r="P403" s="26">
        <v>40.92</v>
      </c>
      <c r="Q403" s="27" t="s">
        <v>8315</v>
      </c>
      <c r="R403" s="23" t="s">
        <v>8316</v>
      </c>
      <c r="S403" s="28">
        <v>42184.209537037037</v>
      </c>
      <c r="T403" s="28">
        <v>42202.876388888893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5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3">
        <v>105</v>
      </c>
      <c r="P404" s="26">
        <v>79.540000000000006</v>
      </c>
      <c r="Q404" s="27" t="s">
        <v>8315</v>
      </c>
      <c r="R404" s="23" t="s">
        <v>8316</v>
      </c>
      <c r="S404" s="28">
        <v>42341.180636574078</v>
      </c>
      <c r="T404" s="28">
        <v>42373.180636574078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5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3">
        <v>106</v>
      </c>
      <c r="P405" s="26">
        <v>64.63</v>
      </c>
      <c r="Q405" s="27" t="s">
        <v>8315</v>
      </c>
      <c r="R405" s="23" t="s">
        <v>8316</v>
      </c>
      <c r="S405" s="28">
        <v>42170.910231481481</v>
      </c>
      <c r="T405" s="28">
        <v>42205.165972222225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5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3">
        <v>105</v>
      </c>
      <c r="P406" s="26">
        <v>107.57</v>
      </c>
      <c r="Q406" s="27" t="s">
        <v>8315</v>
      </c>
      <c r="R406" s="23" t="s">
        <v>8316</v>
      </c>
      <c r="S406" s="28">
        <v>42151.069606481484</v>
      </c>
      <c r="T406" s="28">
        <v>42172.069606481484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5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3">
        <v>100</v>
      </c>
      <c r="P407" s="26">
        <v>178.57</v>
      </c>
      <c r="Q407" s="27" t="s">
        <v>8315</v>
      </c>
      <c r="R407" s="23" t="s">
        <v>8316</v>
      </c>
      <c r="S407" s="28">
        <v>41944.527627314819</v>
      </c>
      <c r="T407" s="28">
        <v>42004.569293981483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5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3">
        <v>100</v>
      </c>
      <c r="P408" s="26">
        <v>62.63</v>
      </c>
      <c r="Q408" s="27" t="s">
        <v>8315</v>
      </c>
      <c r="R408" s="23" t="s">
        <v>8316</v>
      </c>
      <c r="S408" s="28">
        <v>42593.865405092598</v>
      </c>
      <c r="T408" s="28">
        <v>42613.865405092598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5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3">
        <v>225</v>
      </c>
      <c r="P409" s="26">
        <v>75</v>
      </c>
      <c r="Q409" s="27" t="s">
        <v>8315</v>
      </c>
      <c r="R409" s="23" t="s">
        <v>8316</v>
      </c>
      <c r="S409" s="28">
        <v>42503.740868055553</v>
      </c>
      <c r="T409" s="28">
        <v>42517.740868055553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5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3">
        <v>106</v>
      </c>
      <c r="P410" s="26">
        <v>58.9</v>
      </c>
      <c r="Q410" s="27" t="s">
        <v>8315</v>
      </c>
      <c r="R410" s="23" t="s">
        <v>8316</v>
      </c>
      <c r="S410" s="28">
        <v>41927.848900462966</v>
      </c>
      <c r="T410" s="28">
        <v>41948.890567129631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5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105</v>
      </c>
      <c r="P411" s="26">
        <v>139.56</v>
      </c>
      <c r="Q411" s="27" t="s">
        <v>8315</v>
      </c>
      <c r="R411" s="23" t="s">
        <v>8316</v>
      </c>
      <c r="S411" s="28">
        <v>42375.114988425921</v>
      </c>
      <c r="T411" s="28">
        <v>42420.114988425921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5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3">
        <v>113</v>
      </c>
      <c r="P412" s="26">
        <v>64.290000000000006</v>
      </c>
      <c r="Q412" s="27" t="s">
        <v>8315</v>
      </c>
      <c r="R412" s="23" t="s">
        <v>8316</v>
      </c>
      <c r="S412" s="28">
        <v>42553.926527777774</v>
      </c>
      <c r="T412" s="28">
        <v>42585.172916666663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5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6">
        <v>63.28</v>
      </c>
      <c r="Q413" s="27" t="s">
        <v>8315</v>
      </c>
      <c r="R413" s="23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D7B3-25CD-2844-870A-53AA6C0AA138}">
  <dimension ref="A1:F6"/>
  <sheetViews>
    <sheetView zoomScale="120" zoomScaleNormal="120" workbookViewId="0">
      <selection activeCell="C12" sqref="C12"/>
    </sheetView>
  </sheetViews>
  <sheetFormatPr baseColWidth="10" defaultRowHeight="15" x14ac:dyDescent="0.2"/>
  <cols>
    <col min="1" max="1" width="28.6640625" bestFit="1" customWidth="1"/>
    <col min="2" max="2" width="60.5" style="3" customWidth="1"/>
    <col min="3" max="3" width="17" customWidth="1"/>
    <col min="5" max="5" width="15" bestFit="1" customWidth="1"/>
    <col min="6" max="6" width="15.5" bestFit="1" customWidth="1"/>
  </cols>
  <sheetData>
    <row r="1" spans="1:6" s="16" customFormat="1" ht="16" x14ac:dyDescent="0.2">
      <c r="A1" s="16" t="s">
        <v>8380</v>
      </c>
      <c r="B1" s="17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53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2ED1-324B-4D4B-AC96-8E9AC7CFBE0A}">
  <dimension ref="A1:F6"/>
  <sheetViews>
    <sheetView zoomScale="140" zoomScaleNormal="140"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DE3C-7811-EC4A-9BCF-1CE36CD6B881}">
  <dimension ref="A1:E7"/>
  <sheetViews>
    <sheetView topLeftCell="A8" zoomScale="140" zoomScaleNormal="140" workbookViewId="0">
      <selection activeCell="B27" sqref="B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Theatre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2021-12-15T14:47:30Z</dcterms:modified>
</cp:coreProperties>
</file>