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ocal Basic" sheetId="1" state="visible" r:id="rId2"/>
    <sheet name="Local Complex" sheetId="2" state="visible" r:id="rId3"/>
    <sheet name="Global" sheetId="3" state="visible" r:id="rId4"/>
    <sheet name="Partial access" sheetId="4" state="visible" r:id="rId5"/>
    <sheet name="Subgraph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<sst xmlns="http://schemas.openxmlformats.org/spreadsheetml/2006/main" count="107" uniqueCount="91">
  <si>
    <t xml:space="preserve">View Use (ms)</t>
  </si>
  <si>
    <t xml:space="preserve">Baseline (ms)</t>
  </si>
  <si>
    <t xml:space="preserve">Baseline / View Use</t>
  </si>
  <si>
    <t xml:space="preserve">V1_1</t>
  </si>
  <si>
    <t xml:space="preserve">V1_2</t>
  </si>
  <si>
    <t xml:space="preserve">V2_1</t>
  </si>
  <si>
    <t xml:space="preserve">V2_2</t>
  </si>
  <si>
    <t xml:space="preserve">V3_1</t>
  </si>
  <si>
    <t xml:space="preserve">V3_2</t>
  </si>
  <si>
    <t xml:space="preserve">V4_1</t>
  </si>
  <si>
    <t xml:space="preserve">V4_2</t>
  </si>
  <si>
    <t xml:space="preserve">V5</t>
  </si>
  <si>
    <t xml:space="preserve">V6_1</t>
  </si>
  <si>
    <t xml:space="preserve">V6_2</t>
  </si>
  <si>
    <t xml:space="preserve">V7_1</t>
  </si>
  <si>
    <t xml:space="preserve">V7_2</t>
  </si>
  <si>
    <t xml:space="preserve">V8_1</t>
  </si>
  <si>
    <t xml:space="preserve">V8_2</t>
  </si>
  <si>
    <t xml:space="preserve">V9_1</t>
  </si>
  <si>
    <t xml:space="preserve">V9_2</t>
  </si>
  <si>
    <t xml:space="preserve">V11_1</t>
  </si>
  <si>
    <t xml:space="preserve">V11_2</t>
  </si>
  <si>
    <t xml:space="preserve">V12_1</t>
  </si>
  <si>
    <t xml:space="preserve">frame</t>
  </si>
  <si>
    <t xml:space="preserve">V12_2</t>
  </si>
  <si>
    <t xml:space="preserve">V14_1</t>
  </si>
  <si>
    <t xml:space="preserve">V14_2 </t>
  </si>
  <si>
    <t xml:space="preserve">Query Name</t>
  </si>
  <si>
    <t xml:space="preserve">View Used</t>
  </si>
  <si>
    <t xml:space="preserve">View (ms)</t>
  </si>
  <si>
    <t xml:space="preserve">Baseline / View</t>
  </si>
  <si>
    <t xml:space="preserve">Note </t>
  </si>
  <si>
    <t xml:space="preserve">U1</t>
  </si>
  <si>
    <t xml:space="preserve">V11_2&amp;  V7_2</t>
  </si>
  <si>
    <t xml:space="preserve">U2</t>
  </si>
  <si>
    <t xml:space="preserve">V2_1 &amp; V4_1 </t>
  </si>
  <si>
    <t xml:space="preserve">U3</t>
  </si>
  <si>
    <t xml:space="preserve">V3_2 &amp; V14_1</t>
  </si>
  <si>
    <t xml:space="preserve">U5</t>
  </si>
  <si>
    <t xml:space="preserve">V1_2 &amp; V6_2 </t>
  </si>
  <si>
    <t xml:space="preserve">U7</t>
  </si>
  <si>
    <t xml:space="preserve">U8</t>
  </si>
  <si>
    <t xml:space="preserve">U9</t>
  </si>
  <si>
    <t xml:space="preserve">V3_2 &amp; V6_2</t>
  </si>
  <si>
    <t xml:space="preserve">View Usage</t>
  </si>
  <si>
    <t xml:space="preserve">Baseline</t>
  </si>
  <si>
    <t xml:space="preserve">V9_1 / U6</t>
  </si>
  <si>
    <t xml:space="preserve">V7_2 / U7</t>
  </si>
  <si>
    <t xml:space="preserve">V2_1 / U8</t>
  </si>
  <si>
    <t xml:space="preserve">V3_2 &amp; V6_2 / U9</t>
  </si>
  <si>
    <t xml:space="preserve">View </t>
  </si>
  <si>
    <t xml:space="preserve">Baseline 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</si>
  <si>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</si>
  <si>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</si>
  <si>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</si>
  <si>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</si>
  <si>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</si>
  <si>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</si>
  <si>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</si>
  <si>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U17</t>
  </si>
  <si>
    <t xml:space="preserve">U18</t>
  </si>
  <si>
    <t xml:space="preserve">U19</t>
  </si>
  <si>
    <t xml:space="preserve">U20</t>
  </si>
  <si>
    <t xml:space="preserve">U21</t>
  </si>
  <si>
    <t xml:space="preserve">U22</t>
  </si>
  <si>
    <t xml:space="preserve">U23</t>
  </si>
  <si>
    <t xml:space="preserve">U24</t>
  </si>
  <si>
    <t xml:space="preserve">U25</t>
  </si>
  <si>
    <t xml:space="preserve">U32</t>
  </si>
  <si>
    <t xml:space="preserve">U33</t>
  </si>
  <si>
    <t xml:space="preserve">buffer frame err</t>
  </si>
  <si>
    <t xml:space="preserve">U34</t>
  </si>
  <si>
    <t xml:space="preserve">U35</t>
  </si>
  <si>
    <t xml:space="preserve">U36</t>
  </si>
  <si>
    <t xml:space="preserve">U37</t>
  </si>
  <si>
    <t xml:space="preserve">U38</t>
  </si>
  <si>
    <t xml:space="preserve">U39</t>
  </si>
  <si>
    <t xml:space="preserve">View Name</t>
  </si>
  <si>
    <t xml:space="preserve">View usage</t>
  </si>
  <si>
    <t xml:space="preserve"># Elements</t>
  </si>
  <si>
    <t xml:space="preserve">U40</t>
  </si>
  <si>
    <t xml:space="preserve">U41</t>
  </si>
  <si>
    <t xml:space="preserve">buffer frame</t>
  </si>
  <si>
    <t xml:space="preserve">U42</t>
  </si>
  <si>
    <t xml:space="preserve">U43</t>
  </si>
  <si>
    <t xml:space="preserve">U44</t>
  </si>
  <si>
    <t xml:space="preserve">U45</t>
  </si>
  <si>
    <t xml:space="preserve">U46</t>
  </si>
  <si>
    <t xml:space="preserve">U47</t>
  </si>
  <si>
    <t xml:space="preserve">U48</t>
  </si>
  <si>
    <t xml:space="preserve">U49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</si>
</sst>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#,##0.00"/>
    <numFmt numFmtId="168" formatCode="#,##0.000"/>
    <numFmt numFmtId="169" formatCode="#,##0"/>
    <numFmt numFmtId="170" formatCode="@"/>
    <numFmt numFmtId="171" formatCode="0.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F1DB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F1DB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"View"</c:f>
              <c:strCache>
                <c:ptCount val="1"/>
                <c:pt idx="0">
                  <c:v>View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'Local Basic'!$A$2:$A$20</c:f>
              <c:strCache>
                <c:ptCount val="19"/>
                <c:pt idx="0">
                  <c:v>V1_1</c:v>
                </c:pt>
                <c:pt idx="1">
                  <c:v>V1_2</c:v>
                </c:pt>
                <c:pt idx="2">
                  <c:v>V2_1</c:v>
                </c:pt>
                <c:pt idx="3">
                  <c:v>V2_2</c:v>
                </c:pt>
                <c:pt idx="4">
                  <c:v>V3_1</c:v>
                </c:pt>
                <c:pt idx="5">
                  <c:v>V3_2</c:v>
                </c:pt>
                <c:pt idx="6">
                  <c:v>V4_1</c:v>
                </c:pt>
                <c:pt idx="7">
                  <c:v>V4_2</c:v>
                </c:pt>
                <c:pt idx="8">
                  <c:v>V5</c:v>
                </c:pt>
                <c:pt idx="9">
                  <c:v>V6_1</c:v>
                </c:pt>
                <c:pt idx="10">
                  <c:v>V6_2</c:v>
                </c:pt>
                <c:pt idx="11">
                  <c:v>V7_1</c:v>
                </c:pt>
                <c:pt idx="12">
                  <c:v>V7_2</c:v>
                </c:pt>
                <c:pt idx="13">
                  <c:v>V8_1</c:v>
                </c:pt>
                <c:pt idx="14">
                  <c:v>V8_2</c:v>
                </c:pt>
                <c:pt idx="15">
                  <c:v>V9_1</c:v>
                </c:pt>
                <c:pt idx="16">
                  <c:v>V9_2</c:v>
                </c:pt>
                <c:pt idx="17">
                  <c:v>V11_1</c:v>
                </c:pt>
                <c:pt idx="18">
                  <c:v>V11_2</c:v>
                </c:pt>
              </c:strCache>
            </c:strRef>
          </c:cat>
          <c:val>
            <c:numRef>
              <c:f>'Local Basic'!$B$2:$B$20</c:f>
              <c:numCache>
                <c:formatCode>General</c:formatCode>
                <c:ptCount val="19"/>
                <c:pt idx="0">
                  <c:v>7.1915</c:v>
                </c:pt>
                <c:pt idx="1">
                  <c:v>23.38775</c:v>
                </c:pt>
                <c:pt idx="2">
                  <c:v>240.39725</c:v>
                </c:pt>
                <c:pt idx="3">
                  <c:v>2774.55066666667</c:v>
                </c:pt>
                <c:pt idx="4">
                  <c:v>108.2545</c:v>
                </c:pt>
                <c:pt idx="5">
                  <c:v>130.581</c:v>
                </c:pt>
                <c:pt idx="6">
                  <c:v>50.34175</c:v>
                </c:pt>
                <c:pt idx="7">
                  <c:v>41.9675</c:v>
                </c:pt>
                <c:pt idx="8">
                  <c:v>477.2225</c:v>
                </c:pt>
                <c:pt idx="9">
                  <c:v>14.34175</c:v>
                </c:pt>
                <c:pt idx="10">
                  <c:v>8.098</c:v>
                </c:pt>
                <c:pt idx="11">
                  <c:v>15.354</c:v>
                </c:pt>
                <c:pt idx="12">
                  <c:v>14.676</c:v>
                </c:pt>
                <c:pt idx="13">
                  <c:v>112.87225</c:v>
                </c:pt>
                <c:pt idx="14">
                  <c:v>35.21775</c:v>
                </c:pt>
                <c:pt idx="15">
                  <c:v>52.82675</c:v>
                </c:pt>
                <c:pt idx="16">
                  <c:v>55.47525</c:v>
                </c:pt>
                <c:pt idx="17">
                  <c:v>36.12425</c:v>
                </c:pt>
                <c:pt idx="18">
                  <c:v>32.47225</c:v>
                </c:pt>
              </c:numCache>
            </c:numRef>
          </c:val>
        </c:ser>
        <c:ser>
          <c:idx val="1"/>
          <c:order val="1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'Local Basic'!$A$2:$A$20</c:f>
              <c:strCache>
                <c:ptCount val="19"/>
                <c:pt idx="0">
                  <c:v>V1_1</c:v>
                </c:pt>
                <c:pt idx="1">
                  <c:v>V1_2</c:v>
                </c:pt>
                <c:pt idx="2">
                  <c:v>V2_1</c:v>
                </c:pt>
                <c:pt idx="3">
                  <c:v>V2_2</c:v>
                </c:pt>
                <c:pt idx="4">
                  <c:v>V3_1</c:v>
                </c:pt>
                <c:pt idx="5">
                  <c:v>V3_2</c:v>
                </c:pt>
                <c:pt idx="6">
                  <c:v>V4_1</c:v>
                </c:pt>
                <c:pt idx="7">
                  <c:v>V4_2</c:v>
                </c:pt>
                <c:pt idx="8">
                  <c:v>V5</c:v>
                </c:pt>
                <c:pt idx="9">
                  <c:v>V6_1</c:v>
                </c:pt>
                <c:pt idx="10">
                  <c:v>V6_2</c:v>
                </c:pt>
                <c:pt idx="11">
                  <c:v>V7_1</c:v>
                </c:pt>
                <c:pt idx="12">
                  <c:v>V7_2</c:v>
                </c:pt>
                <c:pt idx="13">
                  <c:v>V8_1</c:v>
                </c:pt>
                <c:pt idx="14">
                  <c:v>V8_2</c:v>
                </c:pt>
                <c:pt idx="15">
                  <c:v>V9_1</c:v>
                </c:pt>
                <c:pt idx="16">
                  <c:v>V9_2</c:v>
                </c:pt>
                <c:pt idx="17">
                  <c:v>V11_1</c:v>
                </c:pt>
                <c:pt idx="18">
                  <c:v>V11_2</c:v>
                </c:pt>
              </c:strCache>
            </c:strRef>
          </c:cat>
          <c:val>
            <c:numRef>
              <c:f>'Local Basic'!$C$2:$C$20</c:f>
              <c:numCache>
                <c:formatCode>General</c:formatCode>
                <c:ptCount val="19"/>
                <c:pt idx="0">
                  <c:v>109</c:v>
                </c:pt>
                <c:pt idx="1">
                  <c:v>70</c:v>
                </c:pt>
                <c:pt idx="2">
                  <c:v>488.7494</c:v>
                </c:pt>
                <c:pt idx="3">
                  <c:v>1057.7784</c:v>
                </c:pt>
                <c:pt idx="4">
                  <c:v>167.6504</c:v>
                </c:pt>
                <c:pt idx="5">
                  <c:v>345.2328</c:v>
                </c:pt>
                <c:pt idx="6">
                  <c:v>228.74</c:v>
                </c:pt>
                <c:pt idx="7">
                  <c:v>161.818</c:v>
                </c:pt>
                <c:pt idx="8">
                  <c:v>5926.5684</c:v>
                </c:pt>
                <c:pt idx="9">
                  <c:v>3090.8326</c:v>
                </c:pt>
                <c:pt idx="10">
                  <c:v>1148.5064</c:v>
                </c:pt>
                <c:pt idx="11">
                  <c:v>2142.2732</c:v>
                </c:pt>
                <c:pt idx="12">
                  <c:v>2646.7808</c:v>
                </c:pt>
                <c:pt idx="13">
                  <c:v>401.002</c:v>
                </c:pt>
                <c:pt idx="14">
                  <c:v>636.026</c:v>
                </c:pt>
                <c:pt idx="15">
                  <c:v>359.0428</c:v>
                </c:pt>
                <c:pt idx="16">
                  <c:v>266.1434</c:v>
                </c:pt>
                <c:pt idx="17">
                  <c:v>6210.023</c:v>
                </c:pt>
                <c:pt idx="18">
                  <c:v>3389.84475</c:v>
                </c:pt>
              </c:numCache>
            </c:numRef>
          </c:val>
        </c:ser>
        <c:gapWidth val="219"/>
        <c:overlap val="-27"/>
        <c:axId val="75939179"/>
        <c:axId val="62079893"/>
      </c:barChart>
      <c:catAx>
        <c:axId val="75939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2079893"/>
        <c:crosses val="autoZero"/>
        <c:auto val="1"/>
        <c:lblAlgn val="ctr"/>
        <c:lblOffset val="100"/>
        <c:noMultiLvlLbl val="0"/>
      </c:catAx>
      <c:valAx>
        <c:axId val="6207989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5939179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"View"</c:f>
              <c:strCache>
                <c:ptCount val="1"/>
                <c:pt idx="0">
                  <c:v>View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'Local Complex'!$A$2:$A$8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U5</c:v>
                </c:pt>
                <c:pt idx="4">
                  <c:v>U7</c:v>
                </c:pt>
                <c:pt idx="5">
                  <c:v>U8</c:v>
                </c:pt>
                <c:pt idx="6">
                  <c:v>U9</c:v>
                </c:pt>
              </c:strCache>
            </c:strRef>
          </c:cat>
          <c:val>
            <c:numRef>
              <c:f>'Local Complex'!$C$2:$C$8</c:f>
              <c:numCache>
                <c:formatCode>General</c:formatCode>
                <c:ptCount val="7"/>
                <c:pt idx="0">
                  <c:v>10.6394</c:v>
                </c:pt>
                <c:pt idx="1">
                  <c:v>61.908</c:v>
                </c:pt>
                <c:pt idx="2">
                  <c:v>26</c:v>
                </c:pt>
                <c:pt idx="3">
                  <c:v>7.9842</c:v>
                </c:pt>
                <c:pt idx="4">
                  <c:v>3902.6376</c:v>
                </c:pt>
                <c:pt idx="5">
                  <c:v>389.0968</c:v>
                </c:pt>
                <c:pt idx="6">
                  <c:v>251.982</c:v>
                </c:pt>
              </c:numCache>
            </c:numRef>
          </c:val>
        </c:ser>
        <c:ser>
          <c:idx val="1"/>
          <c:order val="1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'Local Complex'!$A$2:$A$8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U5</c:v>
                </c:pt>
                <c:pt idx="4">
                  <c:v>U7</c:v>
                </c:pt>
                <c:pt idx="5">
                  <c:v>U8</c:v>
                </c:pt>
                <c:pt idx="6">
                  <c:v>U9</c:v>
                </c:pt>
              </c:strCache>
            </c:strRef>
          </c:cat>
          <c:val>
            <c:numRef>
              <c:f>'Local Complex'!$D$2:$D$8</c:f>
              <c:numCache>
                <c:formatCode>General</c:formatCode>
                <c:ptCount val="7"/>
                <c:pt idx="0">
                  <c:v>4105.9316</c:v>
                </c:pt>
                <c:pt idx="1">
                  <c:v>1677.6714</c:v>
                </c:pt>
                <c:pt idx="2">
                  <c:v>427</c:v>
                </c:pt>
                <c:pt idx="3">
                  <c:v>3127.9542</c:v>
                </c:pt>
                <c:pt idx="4">
                  <c:v>259118.1928</c:v>
                </c:pt>
                <c:pt idx="5">
                  <c:v>602.9216</c:v>
                </c:pt>
                <c:pt idx="6">
                  <c:v>1921.7468</c:v>
                </c:pt>
              </c:numCache>
            </c:numRef>
          </c:val>
        </c:ser>
        <c:gapWidth val="219"/>
        <c:overlap val="-27"/>
        <c:axId val="15465120"/>
        <c:axId val="54835543"/>
      </c:barChart>
      <c:catAx>
        <c:axId val="154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4835543"/>
        <c:crosses val="autoZero"/>
        <c:auto val="1"/>
        <c:lblAlgn val="ctr"/>
        <c:lblOffset val="100"/>
        <c:noMultiLvlLbl val="0"/>
      </c:catAx>
      <c:valAx>
        <c:axId val="5483554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465120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'Partial access'!$B$1</c:f>
              <c:strCache>
                <c:ptCount val="1"/>
                <c:pt idx="0">
                  <c:v>View 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access'!$A$2:$A$11,'Partial access'!$A$14:$A$15,'Partial access'!$A$18,'Partial access'!$A$21:$A$25</c:f>
              <c:strCache>
                <c:ptCount val="18"/>
                <c:pt idx="0">
                  <c:v>U10</c:v>
                </c:pt>
                <c:pt idx="1">
                  <c:v>U11</c:v>
                </c:pt>
                <c:pt idx="2">
                  <c:v>U12</c:v>
                </c:pt>
                <c:pt idx="3">
                  <c:v>U13</c:v>
                </c:pt>
                <c:pt idx="4">
                  <c:v>U14</c:v>
                </c:pt>
                <c:pt idx="5">
                  <c:v>U15</c:v>
                </c:pt>
                <c:pt idx="6">
                  <c:v>U16</c:v>
                </c:pt>
                <c:pt idx="7">
                  <c:v>U17</c:v>
                </c:pt>
                <c:pt idx="8">
                  <c:v>U18</c:v>
                </c:pt>
                <c:pt idx="9">
                  <c:v>U19</c:v>
                </c:pt>
                <c:pt idx="10">
                  <c:v>U22</c:v>
                </c:pt>
                <c:pt idx="11">
                  <c:v>U23</c:v>
                </c:pt>
                <c:pt idx="12">
                  <c:v>U32</c:v>
                </c:pt>
                <c:pt idx="13">
                  <c:v>U35</c:v>
                </c:pt>
                <c:pt idx="14">
                  <c:v>U36</c:v>
                </c:pt>
                <c:pt idx="15">
                  <c:v>U37</c:v>
                </c:pt>
                <c:pt idx="16">
                  <c:v>U38</c:v>
                </c:pt>
                <c:pt idx="17">
                  <c:v>U39</c:v>
                </c:pt>
              </c:strCache>
            </c:strRef>
          </c:cat>
          <c:val>
            <c:numRef>
              <c:f>'Partial access'!$B$2:$B$11,'Partial access'!$B$14,'Partial access'!$B$15,'Partial access'!$B$18,'Partial access'!$B$21:$B$25</c:f>
              <c:numCache>
                <c:formatCode>General</c:formatCode>
                <c:ptCount val="18"/>
                <c:pt idx="0">
                  <c:v>265.46725</c:v>
                </c:pt>
                <c:pt idx="1">
                  <c:v>22.2215</c:v>
                </c:pt>
                <c:pt idx="2">
                  <c:v>5596</c:v>
                </c:pt>
                <c:pt idx="3">
                  <c:v>1965</c:v>
                </c:pt>
                <c:pt idx="4">
                  <c:v>1487</c:v>
                </c:pt>
                <c:pt idx="5">
                  <c:v>826</c:v>
                </c:pt>
                <c:pt idx="6">
                  <c:v>4573</c:v>
                </c:pt>
                <c:pt idx="7">
                  <c:v>1728</c:v>
                </c:pt>
                <c:pt idx="8">
                  <c:v>2243</c:v>
                </c:pt>
                <c:pt idx="9">
                  <c:v>1415</c:v>
                </c:pt>
                <c:pt idx="10">
                  <c:v>18653</c:v>
                </c:pt>
                <c:pt idx="11">
                  <c:v>835</c:v>
                </c:pt>
                <c:pt idx="12">
                  <c:v>315.16775</c:v>
                </c:pt>
                <c:pt idx="13">
                  <c:v>14</c:v>
                </c:pt>
                <c:pt idx="14">
                  <c:v>372</c:v>
                </c:pt>
                <c:pt idx="15">
                  <c:v>659</c:v>
                </c:pt>
                <c:pt idx="16">
                  <c:v>168</c:v>
                </c:pt>
                <c:pt idx="17">
                  <c:v>163</c:v>
                </c:pt>
              </c:numCache>
            </c:numRef>
          </c:val>
        </c:ser>
        <c:ser>
          <c:idx val="1"/>
          <c:order val="1"/>
          <c:tx>
            <c:strRef>
              <c:f>'Partial access'!$C$1</c:f>
              <c:strCache>
                <c:ptCount val="1"/>
                <c:pt idx="0">
                  <c:v>Baseline 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access'!$A$2:$A$11,'Partial access'!$A$14:$A$15,'Partial access'!$A$18,'Partial access'!$A$21:$A$25</c:f>
              <c:strCache>
                <c:ptCount val="18"/>
                <c:pt idx="0">
                  <c:v>U10</c:v>
                </c:pt>
                <c:pt idx="1">
                  <c:v>U11</c:v>
                </c:pt>
                <c:pt idx="2">
                  <c:v>U12</c:v>
                </c:pt>
                <c:pt idx="3">
                  <c:v>U13</c:v>
                </c:pt>
                <c:pt idx="4">
                  <c:v>U14</c:v>
                </c:pt>
                <c:pt idx="5">
                  <c:v>U15</c:v>
                </c:pt>
                <c:pt idx="6">
                  <c:v>U16</c:v>
                </c:pt>
                <c:pt idx="7">
                  <c:v>U17</c:v>
                </c:pt>
                <c:pt idx="8">
                  <c:v>U18</c:v>
                </c:pt>
                <c:pt idx="9">
                  <c:v>U19</c:v>
                </c:pt>
                <c:pt idx="10">
                  <c:v>U22</c:v>
                </c:pt>
                <c:pt idx="11">
                  <c:v>U23</c:v>
                </c:pt>
                <c:pt idx="12">
                  <c:v>U32</c:v>
                </c:pt>
                <c:pt idx="13">
                  <c:v>U35</c:v>
                </c:pt>
                <c:pt idx="14">
                  <c:v>U36</c:v>
                </c:pt>
                <c:pt idx="15">
                  <c:v>U37</c:v>
                </c:pt>
                <c:pt idx="16">
                  <c:v>U38</c:v>
                </c:pt>
                <c:pt idx="17">
                  <c:v>U39</c:v>
                </c:pt>
              </c:strCache>
            </c:strRef>
          </c:cat>
          <c:val>
            <c:numRef>
              <c:f>'Partial access'!$C$2:$C$11,'Partial access'!$C$14,'Partial access'!$C$15,'Partial access'!$C$18,'Partial access'!$C$21:$C$25</c:f>
              <c:numCache>
                <c:formatCode>General</c:formatCode>
                <c:ptCount val="18"/>
                <c:pt idx="0">
                  <c:v>722.5</c:v>
                </c:pt>
                <c:pt idx="1">
                  <c:v>58.5</c:v>
                </c:pt>
                <c:pt idx="2">
                  <c:v>5354</c:v>
                </c:pt>
                <c:pt idx="3">
                  <c:v>2489</c:v>
                </c:pt>
                <c:pt idx="4">
                  <c:v>2220</c:v>
                </c:pt>
                <c:pt idx="5">
                  <c:v>2150</c:v>
                </c:pt>
                <c:pt idx="6">
                  <c:v>3913</c:v>
                </c:pt>
                <c:pt idx="7">
                  <c:v>3897</c:v>
                </c:pt>
                <c:pt idx="8">
                  <c:v>2985</c:v>
                </c:pt>
                <c:pt idx="9">
                  <c:v>2643</c:v>
                </c:pt>
                <c:pt idx="10">
                  <c:v>2265</c:v>
                </c:pt>
                <c:pt idx="11">
                  <c:v>743</c:v>
                </c:pt>
                <c:pt idx="12">
                  <c:v>3236.449</c:v>
                </c:pt>
                <c:pt idx="13">
                  <c:v>773</c:v>
                </c:pt>
                <c:pt idx="14">
                  <c:v>487</c:v>
                </c:pt>
                <c:pt idx="15">
                  <c:v>1789</c:v>
                </c:pt>
                <c:pt idx="16">
                  <c:v>552</c:v>
                </c:pt>
                <c:pt idx="17">
                  <c:v>554</c:v>
                </c:pt>
              </c:numCache>
            </c:numRef>
          </c:val>
        </c:ser>
        <c:gapWidth val="219"/>
        <c:overlap val="-27"/>
        <c:axId val="2094019"/>
        <c:axId val="59572267"/>
      </c:barChart>
      <c:catAx>
        <c:axId val="2094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9572267"/>
        <c:crosses val="autoZero"/>
        <c:auto val="1"/>
        <c:lblAlgn val="ctr"/>
        <c:lblOffset val="100"/>
        <c:noMultiLvlLbl val="0"/>
      </c:catAx>
      <c:valAx>
        <c:axId val="595722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094019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'Partial access'!$B$1</c:f>
              <c:strCache>
                <c:ptCount val="1"/>
                <c:pt idx="0">
                  <c:v>View 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access'!$A$2:$A$11,'Partial access'!$A$18,'Partial access'!$A$21:$A$25</c:f>
              <c:strCache>
                <c:ptCount val="16"/>
                <c:pt idx="0">
                  <c:v>U10</c:v>
                </c:pt>
                <c:pt idx="1">
                  <c:v>U11</c:v>
                </c:pt>
                <c:pt idx="2">
                  <c:v>U12</c:v>
                </c:pt>
                <c:pt idx="3">
                  <c:v>U13</c:v>
                </c:pt>
                <c:pt idx="4">
                  <c:v>U14</c:v>
                </c:pt>
                <c:pt idx="5">
                  <c:v>U15</c:v>
                </c:pt>
                <c:pt idx="6">
                  <c:v>U16</c:v>
                </c:pt>
                <c:pt idx="7">
                  <c:v>U17</c:v>
                </c:pt>
                <c:pt idx="8">
                  <c:v>U18</c:v>
                </c:pt>
                <c:pt idx="9">
                  <c:v>U19</c:v>
                </c:pt>
                <c:pt idx="10">
                  <c:v>U32</c:v>
                </c:pt>
                <c:pt idx="11">
                  <c:v>U35</c:v>
                </c:pt>
                <c:pt idx="12">
                  <c:v>U36</c:v>
                </c:pt>
                <c:pt idx="13">
                  <c:v>U37</c:v>
                </c:pt>
                <c:pt idx="14">
                  <c:v>U38</c:v>
                </c:pt>
                <c:pt idx="15">
                  <c:v>U39</c:v>
                </c:pt>
              </c:strCache>
            </c:strRef>
          </c:cat>
          <c:val>
            <c:numRef>
              <c:f>'Partial access'!$B$2:$B$11,'Partial access'!$B$18,'Partial access'!$B$21:$B$25</c:f>
              <c:numCache>
                <c:formatCode>General</c:formatCode>
                <c:ptCount val="16"/>
                <c:pt idx="0">
                  <c:v>265.46725</c:v>
                </c:pt>
                <c:pt idx="1">
                  <c:v>22.2215</c:v>
                </c:pt>
                <c:pt idx="2">
                  <c:v>5596</c:v>
                </c:pt>
                <c:pt idx="3">
                  <c:v>1965</c:v>
                </c:pt>
                <c:pt idx="4">
                  <c:v>1487</c:v>
                </c:pt>
                <c:pt idx="5">
                  <c:v>826</c:v>
                </c:pt>
                <c:pt idx="6">
                  <c:v>4573</c:v>
                </c:pt>
                <c:pt idx="7">
                  <c:v>1728</c:v>
                </c:pt>
                <c:pt idx="8">
                  <c:v>2243</c:v>
                </c:pt>
                <c:pt idx="9">
                  <c:v>1415</c:v>
                </c:pt>
                <c:pt idx="10">
                  <c:v>315.16775</c:v>
                </c:pt>
                <c:pt idx="11">
                  <c:v>14</c:v>
                </c:pt>
                <c:pt idx="12">
                  <c:v>372</c:v>
                </c:pt>
                <c:pt idx="13">
                  <c:v>659</c:v>
                </c:pt>
                <c:pt idx="14">
                  <c:v>168</c:v>
                </c:pt>
                <c:pt idx="15">
                  <c:v>163</c:v>
                </c:pt>
              </c:numCache>
            </c:numRef>
          </c:val>
        </c:ser>
        <c:ser>
          <c:idx val="1"/>
          <c:order val="1"/>
          <c:tx>
            <c:strRef>
              <c:f>'Partial access'!$C$1</c:f>
              <c:strCache>
                <c:ptCount val="1"/>
                <c:pt idx="0">
                  <c:v>Baseline 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access'!$A$2:$A$11,'Partial access'!$A$18,'Partial access'!$A$21:$A$25</c:f>
              <c:strCache>
                <c:ptCount val="16"/>
                <c:pt idx="0">
                  <c:v>U10</c:v>
                </c:pt>
                <c:pt idx="1">
                  <c:v>U11</c:v>
                </c:pt>
                <c:pt idx="2">
                  <c:v>U12</c:v>
                </c:pt>
                <c:pt idx="3">
                  <c:v>U13</c:v>
                </c:pt>
                <c:pt idx="4">
                  <c:v>U14</c:v>
                </c:pt>
                <c:pt idx="5">
                  <c:v>U15</c:v>
                </c:pt>
                <c:pt idx="6">
                  <c:v>U16</c:v>
                </c:pt>
                <c:pt idx="7">
                  <c:v>U17</c:v>
                </c:pt>
                <c:pt idx="8">
                  <c:v>U18</c:v>
                </c:pt>
                <c:pt idx="9">
                  <c:v>U19</c:v>
                </c:pt>
                <c:pt idx="10">
                  <c:v>U32</c:v>
                </c:pt>
                <c:pt idx="11">
                  <c:v>U35</c:v>
                </c:pt>
                <c:pt idx="12">
                  <c:v>U36</c:v>
                </c:pt>
                <c:pt idx="13">
                  <c:v>U37</c:v>
                </c:pt>
                <c:pt idx="14">
                  <c:v>U38</c:v>
                </c:pt>
                <c:pt idx="15">
                  <c:v>U39</c:v>
                </c:pt>
              </c:strCache>
            </c:strRef>
          </c:cat>
          <c:val>
            <c:numRef>
              <c:f>'Partial access'!$C$2:$C$11,'Partial access'!$C$18,'Partial access'!$C$21:$C$25</c:f>
              <c:numCache>
                <c:formatCode>General</c:formatCode>
                <c:ptCount val="16"/>
                <c:pt idx="0">
                  <c:v>722.5</c:v>
                </c:pt>
                <c:pt idx="1">
                  <c:v>58.5</c:v>
                </c:pt>
                <c:pt idx="2">
                  <c:v>5354</c:v>
                </c:pt>
                <c:pt idx="3">
                  <c:v>2489</c:v>
                </c:pt>
                <c:pt idx="4">
                  <c:v>2220</c:v>
                </c:pt>
                <c:pt idx="5">
                  <c:v>2150</c:v>
                </c:pt>
                <c:pt idx="6">
                  <c:v>3913</c:v>
                </c:pt>
                <c:pt idx="7">
                  <c:v>3897</c:v>
                </c:pt>
                <c:pt idx="8">
                  <c:v>2985</c:v>
                </c:pt>
                <c:pt idx="9">
                  <c:v>2643</c:v>
                </c:pt>
                <c:pt idx="10">
                  <c:v>3236.449</c:v>
                </c:pt>
                <c:pt idx="11">
                  <c:v>773</c:v>
                </c:pt>
                <c:pt idx="12">
                  <c:v>487</c:v>
                </c:pt>
                <c:pt idx="13">
                  <c:v>1789</c:v>
                </c:pt>
                <c:pt idx="14">
                  <c:v>552</c:v>
                </c:pt>
                <c:pt idx="15">
                  <c:v>554</c:v>
                </c:pt>
              </c:numCache>
            </c:numRef>
          </c:val>
        </c:ser>
        <c:gapWidth val="219"/>
        <c:overlap val="-27"/>
        <c:axId val="33942981"/>
        <c:axId val="93502649"/>
      </c:barChart>
      <c:catAx>
        <c:axId val="339429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3502649"/>
        <c:crosses val="autoZero"/>
        <c:auto val="1"/>
        <c:lblAlgn val="ctr"/>
        <c:lblOffset val="100"/>
        <c:noMultiLvlLbl val="0"/>
      </c:catAx>
      <c:valAx>
        <c:axId val="9350264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3942981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Subgraphs!$B$1</c:f>
              <c:strCache>
                <c:ptCount val="1"/>
                <c:pt idx="0">
                  <c:v>View usage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Subgraphs!$A$2,Subgraphs!$A$4,Subgraphs!$A$6,Subgraphs!$A$7,Subgraphs!$A$10</c:f>
              <c:strCache>
                <c:ptCount val="5"/>
                <c:pt idx="0">
                  <c:v>U40</c:v>
                </c:pt>
                <c:pt idx="1">
                  <c:v>U42</c:v>
                </c:pt>
                <c:pt idx="2">
                  <c:v>U44</c:v>
                </c:pt>
                <c:pt idx="3">
                  <c:v>U45</c:v>
                </c:pt>
                <c:pt idx="4">
                  <c:v>U48</c:v>
                </c:pt>
              </c:strCache>
            </c:strRef>
          </c:cat>
          <c:val>
            <c:numRef>
              <c:f>Subgraphs!$B$2,Subgraphs!$B$4,Subgraphs!$B$6,Subgraphs!$B$7,Subgraphs!$B$10</c:f>
              <c:numCache>
                <c:formatCode>General</c:formatCode>
                <c:ptCount val="5"/>
                <c:pt idx="0">
                  <c:v>20580</c:v>
                </c:pt>
                <c:pt idx="1">
                  <c:v>2163</c:v>
                </c:pt>
                <c:pt idx="2">
                  <c:v>3770</c:v>
                </c:pt>
                <c:pt idx="3">
                  <c:v>1141</c:v>
                </c:pt>
                <c:pt idx="4">
                  <c:v>506</c:v>
                </c:pt>
              </c:numCache>
            </c:numRef>
          </c:val>
        </c:ser>
        <c:ser>
          <c:idx val="1"/>
          <c:order val="1"/>
          <c:tx>
            <c:strRef>
              <c:f>Subgraphs!$C$1</c:f>
              <c:strCache>
                <c:ptCount val="1"/>
                <c:pt idx="0">
                  <c:v>Baseline 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Subgraphs!$A$2,Subgraphs!$A$4,Subgraphs!$A$6,Subgraphs!$A$7,Subgraphs!$A$10</c:f>
              <c:strCache>
                <c:ptCount val="5"/>
                <c:pt idx="0">
                  <c:v>U40</c:v>
                </c:pt>
                <c:pt idx="1">
                  <c:v>U42</c:v>
                </c:pt>
                <c:pt idx="2">
                  <c:v>U44</c:v>
                </c:pt>
                <c:pt idx="3">
                  <c:v>U45</c:v>
                </c:pt>
                <c:pt idx="4">
                  <c:v>U48</c:v>
                </c:pt>
              </c:strCache>
            </c:strRef>
          </c:cat>
          <c:val>
            <c:numRef>
              <c:f>Subgraphs!$C$2,Subgraphs!$C$4,Subgraphs!$C$6,Subgraphs!$C$7,Subgraphs!$C$10</c:f>
              <c:numCache>
                <c:formatCode>General</c:formatCode>
                <c:ptCount val="5"/>
                <c:pt idx="0">
                  <c:v>20075</c:v>
                </c:pt>
                <c:pt idx="1">
                  <c:v>973</c:v>
                </c:pt>
                <c:pt idx="2">
                  <c:v>7541</c:v>
                </c:pt>
                <c:pt idx="3">
                  <c:v>2913</c:v>
                </c:pt>
                <c:pt idx="4">
                  <c:v>10151</c:v>
                </c:pt>
              </c:numCache>
            </c:numRef>
          </c:val>
        </c:ser>
        <c:gapWidth val="219"/>
        <c:overlap val="-27"/>
        <c:axId val="61856510"/>
        <c:axId val="99553606"/>
      </c:barChart>
      <c:catAx>
        <c:axId val="618565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9553606"/>
        <c:crosses val="autoZero"/>
        <c:auto val="1"/>
        <c:lblAlgn val="ctr"/>
        <c:lblOffset val="100"/>
        <c:noMultiLvlLbl val="0"/>
      </c:catAx>
      <c:valAx>
        <c:axId val="99553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185651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245520</xdr:colOff>
      <xdr:row>0</xdr:row>
      <xdr:rowOff>139680</xdr:rowOff>
    </xdr:from>
    <xdr:to>
      <xdr:col>13</xdr:col>
      <xdr:colOff>795600</xdr:colOff>
      <xdr:row>20</xdr:row>
      <xdr:rowOff>118080</xdr:rowOff>
    </xdr:to>
    <xdr:graphicFrame>
      <xdr:nvGraphicFramePr>
        <xdr:cNvPr id="0" name="Chart 1"/>
        <xdr:cNvGraphicFramePr/>
      </xdr:nvGraphicFramePr>
      <xdr:xfrm>
        <a:off x="5645880" y="139680"/>
        <a:ext cx="7682400" cy="397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502920</xdr:colOff>
      <xdr:row>2</xdr:row>
      <xdr:rowOff>125640</xdr:rowOff>
    </xdr:from>
    <xdr:to>
      <xdr:col>11</xdr:col>
      <xdr:colOff>737640</xdr:colOff>
      <xdr:row>19</xdr:row>
      <xdr:rowOff>68040</xdr:rowOff>
    </xdr:to>
    <xdr:graphicFrame>
      <xdr:nvGraphicFramePr>
        <xdr:cNvPr id="1" name="Chart 1"/>
        <xdr:cNvGraphicFramePr/>
      </xdr:nvGraphicFramePr>
      <xdr:xfrm>
        <a:off x="6153480" y="525600"/>
        <a:ext cx="558396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219240</xdr:colOff>
      <xdr:row>6</xdr:row>
      <xdr:rowOff>57240</xdr:rowOff>
    </xdr:from>
    <xdr:to>
      <xdr:col>21</xdr:col>
      <xdr:colOff>419040</xdr:colOff>
      <xdr:row>30</xdr:row>
      <xdr:rowOff>82440</xdr:rowOff>
    </xdr:to>
    <xdr:graphicFrame>
      <xdr:nvGraphicFramePr>
        <xdr:cNvPr id="2" name="Chart 2"/>
        <xdr:cNvGraphicFramePr/>
      </xdr:nvGraphicFramePr>
      <xdr:xfrm>
        <a:off x="6671880" y="1009440"/>
        <a:ext cx="7545600" cy="383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35</xdr:row>
      <xdr:rowOff>0</xdr:rowOff>
    </xdr:from>
    <xdr:to>
      <xdr:col>24</xdr:col>
      <xdr:colOff>199800</xdr:colOff>
      <xdr:row>59</xdr:row>
      <xdr:rowOff>25200</xdr:rowOff>
    </xdr:to>
    <xdr:graphicFrame>
      <xdr:nvGraphicFramePr>
        <xdr:cNvPr id="3" name="Chart 1"/>
        <xdr:cNvGraphicFramePr/>
      </xdr:nvGraphicFramePr>
      <xdr:xfrm>
        <a:off x="8289000" y="5556240"/>
        <a:ext cx="7545600" cy="383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600120</xdr:colOff>
      <xdr:row>3</xdr:row>
      <xdr:rowOff>22320</xdr:rowOff>
    </xdr:from>
    <xdr:to>
      <xdr:col>14</xdr:col>
      <xdr:colOff>294840</xdr:colOff>
      <xdr:row>20</xdr:row>
      <xdr:rowOff>66240</xdr:rowOff>
    </xdr:to>
    <xdr:graphicFrame>
      <xdr:nvGraphicFramePr>
        <xdr:cNvPr id="4" name="Chart 1"/>
        <xdr:cNvGraphicFramePr/>
      </xdr:nvGraphicFramePr>
      <xdr:xfrm>
        <a:off x="5168880" y="49824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1" activeCellId="0" sqref="C11"/>
    </sheetView>
  </sheetViews>
  <sheetFormatPr defaultColWidth="12.65234375" defaultRowHeight="15.75" zeroHeight="false" outlineLevelRow="0" outlineLevelCol="0"/>
  <cols>
    <col collapsed="false" customWidth="true" hidden="false" outlineLevel="0" max="4" min="4" style="0" width="21.63"/>
    <col collapsed="false" customWidth="true" hidden="false" outlineLevel="0" max="5" min="5" style="0" width="17"/>
  </cols>
  <sheetData>
    <row r="1" customFormat="false" ht="15.75" hidden="false" customHeight="true" outlineLevel="0" collapsed="false">
      <c r="A1" s="1"/>
      <c r="B1" s="2" t="s">
        <v>0</v>
      </c>
      <c r="C1" s="2" t="s">
        <v>1</v>
      </c>
      <c r="D1" s="2"/>
      <c r="E1" s="2" t="s">
        <v>2</v>
      </c>
    </row>
    <row r="2" customFormat="false" ht="15.75" hidden="false" customHeight="true" outlineLevel="0" collapsed="false">
      <c r="A2" s="3" t="s">
        <v>3</v>
      </c>
      <c r="B2" s="0" t="n">
        <v>7.1915</v>
      </c>
      <c r="C2" s="4" t="n">
        <v>109</v>
      </c>
      <c r="D2" s="5"/>
      <c r="E2" s="2" t="n">
        <f aca="false">C2/B2</f>
        <v>15.1567823124522</v>
      </c>
      <c r="H2" s="2"/>
    </row>
    <row r="3" customFormat="false" ht="15.75" hidden="false" customHeight="true" outlineLevel="0" collapsed="false">
      <c r="A3" s="3" t="s">
        <v>4</v>
      </c>
      <c r="B3" s="0" t="n">
        <v>23.38775</v>
      </c>
      <c r="C3" s="4" t="n">
        <v>70</v>
      </c>
      <c r="E3" s="2" t="n">
        <f aca="false">C3/B3</f>
        <v>2.99301985013522</v>
      </c>
      <c r="H3" s="2"/>
    </row>
    <row r="4" customFormat="false" ht="15.75" hidden="false" customHeight="true" outlineLevel="0" collapsed="false">
      <c r="A4" s="3" t="s">
        <v>5</v>
      </c>
      <c r="B4" s="0" t="n">
        <v>240.39725</v>
      </c>
      <c r="C4" s="4" t="n">
        <v>488.7494</v>
      </c>
      <c r="D4" s="5"/>
      <c r="E4" s="2" t="n">
        <f aca="false">C4/B4</f>
        <v>2.03309064475571</v>
      </c>
      <c r="H4" s="2"/>
    </row>
    <row r="5" customFormat="false" ht="15.75" hidden="false" customHeight="true" outlineLevel="0" collapsed="false">
      <c r="A5" s="3" t="s">
        <v>6</v>
      </c>
      <c r="B5" s="0" t="n">
        <v>2774.55066666667</v>
      </c>
      <c r="C5" s="4" t="n">
        <v>1057.7784</v>
      </c>
      <c r="D5" s="5"/>
      <c r="E5" s="2" t="n">
        <f aca="false">C5/B5</f>
        <v>0.381243137026872</v>
      </c>
      <c r="H5" s="2"/>
    </row>
    <row r="6" customFormat="false" ht="15.75" hidden="false" customHeight="true" outlineLevel="0" collapsed="false">
      <c r="A6" s="3" t="s">
        <v>7</v>
      </c>
      <c r="B6" s="0" t="n">
        <v>108.2545</v>
      </c>
      <c r="C6" s="4" t="n">
        <v>167.6504</v>
      </c>
      <c r="D6" s="5"/>
      <c r="E6" s="2" t="n">
        <f aca="false">C6/B6</f>
        <v>1.54866910844353</v>
      </c>
      <c r="H6" s="2"/>
    </row>
    <row r="7" customFormat="false" ht="15.75" hidden="false" customHeight="true" outlineLevel="0" collapsed="false">
      <c r="A7" s="3" t="s">
        <v>8</v>
      </c>
      <c r="B7" s="0" t="n">
        <v>130.581</v>
      </c>
      <c r="C7" s="4" t="n">
        <v>345.2328</v>
      </c>
      <c r="D7" s="5"/>
      <c r="E7" s="2" t="n">
        <f aca="false">C7/B7</f>
        <v>2.64382107657316</v>
      </c>
      <c r="H7" s="2"/>
    </row>
    <row r="8" customFormat="false" ht="15.75" hidden="false" customHeight="true" outlineLevel="0" collapsed="false">
      <c r="A8" s="3" t="s">
        <v>9</v>
      </c>
      <c r="B8" s="0" t="n">
        <v>50.34175</v>
      </c>
      <c r="C8" s="4" t="n">
        <v>228.74</v>
      </c>
      <c r="D8" s="5"/>
      <c r="E8" s="2" t="n">
        <f aca="false">C8/B8</f>
        <v>4.54374351308804</v>
      </c>
      <c r="H8" s="2"/>
    </row>
    <row r="9" customFormat="false" ht="15.75" hidden="false" customHeight="true" outlineLevel="0" collapsed="false">
      <c r="A9" s="3" t="s">
        <v>10</v>
      </c>
      <c r="B9" s="0" t="n">
        <v>41.9675</v>
      </c>
      <c r="C9" s="4" t="n">
        <v>161.818</v>
      </c>
      <c r="D9" s="5"/>
      <c r="E9" s="2" t="n">
        <f aca="false">C9/B9</f>
        <v>3.85579317328885</v>
      </c>
      <c r="H9" s="2"/>
    </row>
    <row r="10" customFormat="false" ht="15.75" hidden="false" customHeight="true" outlineLevel="0" collapsed="false">
      <c r="A10" s="3" t="s">
        <v>11</v>
      </c>
      <c r="B10" s="0" t="n">
        <v>477.2225</v>
      </c>
      <c r="C10" s="4" t="n">
        <v>5926.5684</v>
      </c>
      <c r="D10" s="5"/>
      <c r="E10" s="2" t="n">
        <f aca="false">C10/B10</f>
        <v>12.4188788248668</v>
      </c>
      <c r="H10" s="2"/>
    </row>
    <row r="11" customFormat="false" ht="15.75" hidden="false" customHeight="true" outlineLevel="0" collapsed="false">
      <c r="A11" s="3" t="s">
        <v>12</v>
      </c>
      <c r="B11" s="0" t="n">
        <v>14.34175</v>
      </c>
      <c r="C11" s="4" t="n">
        <v>3090.8326</v>
      </c>
      <c r="D11" s="5"/>
      <c r="E11" s="2" t="n">
        <f aca="false">C11/B11</f>
        <v>215.512932522182</v>
      </c>
      <c r="H11" s="2"/>
    </row>
    <row r="12" customFormat="false" ht="15.75" hidden="false" customHeight="true" outlineLevel="0" collapsed="false">
      <c r="A12" s="3" t="s">
        <v>13</v>
      </c>
      <c r="B12" s="0" t="n">
        <v>8.098</v>
      </c>
      <c r="C12" s="4" t="n">
        <v>1148.5064</v>
      </c>
      <c r="D12" s="5"/>
      <c r="E12" s="2" t="n">
        <f aca="false">C12/B12</f>
        <v>141.82593232897</v>
      </c>
      <c r="H12" s="2"/>
    </row>
    <row r="13" customFormat="false" ht="15.75" hidden="false" customHeight="true" outlineLevel="0" collapsed="false">
      <c r="A13" s="3" t="s">
        <v>14</v>
      </c>
      <c r="B13" s="0" t="n">
        <v>15.354</v>
      </c>
      <c r="C13" s="4" t="n">
        <v>2142.2732</v>
      </c>
      <c r="D13" s="5"/>
      <c r="E13" s="2" t="n">
        <f aca="false">C13/B13</f>
        <v>139.52541357301</v>
      </c>
      <c r="H13" s="2"/>
    </row>
    <row r="14" customFormat="false" ht="15.75" hidden="false" customHeight="true" outlineLevel="0" collapsed="false">
      <c r="A14" s="3" t="s">
        <v>15</v>
      </c>
      <c r="B14" s="0" t="n">
        <v>14.676</v>
      </c>
      <c r="C14" s="4" t="n">
        <v>2646.7808</v>
      </c>
      <c r="D14" s="5"/>
      <c r="E14" s="2" t="n">
        <f aca="false">C14/B14</f>
        <v>180.347560643227</v>
      </c>
      <c r="H14" s="2"/>
    </row>
    <row r="15" customFormat="false" ht="15.75" hidden="false" customHeight="true" outlineLevel="0" collapsed="false">
      <c r="A15" s="3" t="s">
        <v>16</v>
      </c>
      <c r="B15" s="0" t="n">
        <v>112.87225</v>
      </c>
      <c r="C15" s="4" t="n">
        <v>401.002</v>
      </c>
      <c r="D15" s="5"/>
      <c r="E15" s="2" t="n">
        <f aca="false">C15/B15</f>
        <v>3.55270671046249</v>
      </c>
      <c r="H15" s="2"/>
    </row>
    <row r="16" customFormat="false" ht="15.75" hidden="false" customHeight="true" outlineLevel="0" collapsed="false">
      <c r="A16" s="3" t="s">
        <v>17</v>
      </c>
      <c r="B16" s="0" t="n">
        <v>35.21775</v>
      </c>
      <c r="C16" s="4" t="n">
        <v>636.026</v>
      </c>
      <c r="D16" s="5"/>
      <c r="E16" s="2" t="n">
        <f aca="false">C16/B16</f>
        <v>18.0598135883184</v>
      </c>
      <c r="H16" s="2"/>
    </row>
    <row r="17" customFormat="false" ht="15.75" hidden="false" customHeight="true" outlineLevel="0" collapsed="false">
      <c r="A17" s="3" t="s">
        <v>18</v>
      </c>
      <c r="B17" s="0" t="n">
        <v>52.82675</v>
      </c>
      <c r="C17" s="4" t="n">
        <v>359.0428</v>
      </c>
      <c r="D17" s="5"/>
      <c r="E17" s="2" t="n">
        <f aca="false">C17/B17</f>
        <v>6.79660967218313</v>
      </c>
      <c r="F17" s="2"/>
      <c r="G17" s="2"/>
      <c r="H17" s="2"/>
    </row>
    <row r="18" customFormat="false" ht="15.75" hidden="false" customHeight="true" outlineLevel="0" collapsed="false">
      <c r="A18" s="3" t="s">
        <v>19</v>
      </c>
      <c r="B18" s="0" t="n">
        <v>55.47525</v>
      </c>
      <c r="C18" s="4" t="n">
        <v>266.1434</v>
      </c>
      <c r="D18" s="5"/>
      <c r="E18" s="2" t="n">
        <f aca="false">C18/B18</f>
        <v>4.79751600939158</v>
      </c>
      <c r="H18" s="2"/>
    </row>
    <row r="19" customFormat="false" ht="15.75" hidden="false" customHeight="true" outlineLevel="0" collapsed="false">
      <c r="A19" s="3" t="s">
        <v>20</v>
      </c>
      <c r="B19" s="0" t="n">
        <v>36.12425</v>
      </c>
      <c r="C19" s="4" t="n">
        <v>6210.023</v>
      </c>
      <c r="D19" s="5"/>
      <c r="E19" s="2" t="n">
        <f aca="false">C19/B19</f>
        <v>171.907319875153</v>
      </c>
      <c r="F19" s="2"/>
      <c r="G19" s="2"/>
      <c r="H19" s="2"/>
    </row>
    <row r="20" customFormat="false" ht="15.75" hidden="false" customHeight="true" outlineLevel="0" collapsed="false">
      <c r="A20" s="3" t="s">
        <v>21</v>
      </c>
      <c r="B20" s="0" t="n">
        <v>32.47225</v>
      </c>
      <c r="C20" s="4" t="n">
        <v>3389.84475</v>
      </c>
      <c r="D20" s="5"/>
      <c r="E20" s="2" t="n">
        <f aca="false">C20/B20</f>
        <v>104.392050135115</v>
      </c>
      <c r="H20" s="2"/>
    </row>
    <row r="21" customFormat="false" ht="15.75" hidden="false" customHeight="true" outlineLevel="0" collapsed="false">
      <c r="A21" s="3" t="s">
        <v>22</v>
      </c>
      <c r="B21" s="6" t="s">
        <v>23</v>
      </c>
      <c r="C21" s="4"/>
      <c r="D21" s="5"/>
      <c r="E21" s="2"/>
      <c r="F21" s="2"/>
      <c r="G21" s="2"/>
      <c r="H21" s="2"/>
    </row>
    <row r="22" customFormat="false" ht="12.5" hidden="false" customHeight="false" outlineLevel="0" collapsed="false">
      <c r="A22" s="1" t="s">
        <v>24</v>
      </c>
      <c r="B22" s="6" t="s">
        <v>23</v>
      </c>
      <c r="C22" s="4" t="n">
        <v>11673.54</v>
      </c>
      <c r="D22" s="5"/>
      <c r="E22" s="2"/>
      <c r="F22" s="2"/>
      <c r="G22" s="2"/>
      <c r="H22" s="2"/>
    </row>
    <row r="23" customFormat="false" ht="12.5" hidden="false" customHeight="false" outlineLevel="0" collapsed="false">
      <c r="A23" s="1" t="s">
        <v>25</v>
      </c>
      <c r="B23" s="0" t="n">
        <v>65.354</v>
      </c>
      <c r="C23" s="4" t="n">
        <v>1295</v>
      </c>
      <c r="D23" s="5"/>
      <c r="E23" s="2" t="n">
        <f aca="false">C23/B23</f>
        <v>19.8151605104508</v>
      </c>
    </row>
    <row r="24" customFormat="false" ht="12.5" hidden="false" customHeight="false" outlineLevel="0" collapsed="false">
      <c r="A24" s="3" t="s">
        <v>26</v>
      </c>
      <c r="B24" s="7" t="n">
        <v>87.381</v>
      </c>
      <c r="C24" s="8" t="n">
        <v>5417</v>
      </c>
      <c r="D24" s="5"/>
      <c r="E24" s="2" t="n">
        <f aca="false">C24/B24</f>
        <v>61.9928817477484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5" hidden="false" customHeight="false" outlineLevel="0" collapsed="false">
      <c r="A25" s="3"/>
      <c r="B25" s="8"/>
      <c r="C25" s="8"/>
      <c r="D25" s="5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4" activeCellId="0" sqref="A4"/>
    </sheetView>
  </sheetViews>
  <sheetFormatPr defaultColWidth="12.65234375" defaultRowHeight="15.75" zeroHeight="false" outlineLevelRow="0" outlineLevelCol="0"/>
  <cols>
    <col collapsed="false" customWidth="true" hidden="false" outlineLevel="0" max="2" min="2" style="0" width="18.46"/>
    <col collapsed="false" customWidth="true" hidden="false" outlineLevel="0" max="5" min="5" style="0" width="23.72"/>
  </cols>
  <sheetData>
    <row r="1" customFormat="false" ht="15.75" hidden="false" customHeight="true" outlineLevel="0" collapsed="false">
      <c r="A1" s="0" t="s">
        <v>27</v>
      </c>
      <c r="B1" s="0" t="s">
        <v>28</v>
      </c>
      <c r="C1" s="2" t="s">
        <v>29</v>
      </c>
      <c r="D1" s="2" t="s">
        <v>1</v>
      </c>
      <c r="E1" s="2" t="s">
        <v>30</v>
      </c>
      <c r="F1" s="2"/>
      <c r="G1" s="2" t="s">
        <v>31</v>
      </c>
    </row>
    <row r="2" customFormat="false" ht="15.75" hidden="false" customHeight="true" outlineLevel="0" collapsed="false">
      <c r="A2" s="0" t="s">
        <v>32</v>
      </c>
      <c r="B2" s="2" t="s">
        <v>33</v>
      </c>
      <c r="C2" s="0" t="n">
        <v>10.6394</v>
      </c>
      <c r="D2" s="0" t="n">
        <v>4105.9316</v>
      </c>
      <c r="E2" s="2" t="n">
        <f aca="false">D2/C2</f>
        <v>385.917589337745</v>
      </c>
      <c r="F2" s="2"/>
      <c r="G2" s="2"/>
    </row>
    <row r="3" customFormat="false" ht="15.75" hidden="false" customHeight="true" outlineLevel="0" collapsed="false">
      <c r="A3" s="0" t="s">
        <v>34</v>
      </c>
      <c r="B3" s="2" t="s">
        <v>35</v>
      </c>
      <c r="C3" s="0" t="n">
        <v>61.908</v>
      </c>
      <c r="D3" s="0" t="n">
        <v>1677.6714</v>
      </c>
      <c r="E3" s="2" t="n">
        <f aca="false">D3/C3</f>
        <v>27.0994281837565</v>
      </c>
      <c r="F3" s="2"/>
    </row>
    <row r="4" customFormat="false" ht="15.75" hidden="false" customHeight="true" outlineLevel="0" collapsed="false">
      <c r="A4" s="0" t="s">
        <v>36</v>
      </c>
      <c r="B4" s="2" t="s">
        <v>37</v>
      </c>
      <c r="C4" s="0" t="n">
        <v>26</v>
      </c>
      <c r="D4" s="0" t="n">
        <v>427</v>
      </c>
      <c r="E4" s="2" t="n">
        <f aca="false">D4/C4</f>
        <v>16.4230769230769</v>
      </c>
      <c r="F4" s="2"/>
    </row>
    <row r="5" customFormat="false" ht="15.75" hidden="false" customHeight="true" outlineLevel="0" collapsed="false">
      <c r="A5" s="0" t="s">
        <v>38</v>
      </c>
      <c r="B5" s="2" t="s">
        <v>39</v>
      </c>
      <c r="C5" s="0" t="n">
        <v>7.9842</v>
      </c>
      <c r="D5" s="0" t="n">
        <v>3127.9542</v>
      </c>
      <c r="E5" s="2" t="n">
        <f aca="false">D5/C5</f>
        <v>391.768016833246</v>
      </c>
      <c r="F5" s="2"/>
    </row>
    <row r="6" customFormat="false" ht="15.75" hidden="false" customHeight="true" outlineLevel="0" collapsed="false">
      <c r="A6" s="10" t="s">
        <v>40</v>
      </c>
      <c r="B6" s="10" t="s">
        <v>15</v>
      </c>
      <c r="C6" s="10" t="n">
        <v>3902.6376</v>
      </c>
      <c r="D6" s="10" t="n">
        <v>259118.1928</v>
      </c>
      <c r="E6" s="10" t="n">
        <f aca="false">D6/C6</f>
        <v>66.3956583619243</v>
      </c>
    </row>
    <row r="7" customFormat="false" ht="15.75" hidden="false" customHeight="true" outlineLevel="0" collapsed="false">
      <c r="A7" s="0" t="s">
        <v>41</v>
      </c>
      <c r="B7" s="2" t="s">
        <v>5</v>
      </c>
      <c r="C7" s="0" t="n">
        <v>389.0968</v>
      </c>
      <c r="D7" s="0" t="n">
        <v>602.9216</v>
      </c>
      <c r="E7" s="2" t="n">
        <f aca="false">D7/C7</f>
        <v>1.54954139946666</v>
      </c>
      <c r="H7" s="2"/>
    </row>
    <row r="8" customFormat="false" ht="15.75" hidden="false" customHeight="true" outlineLevel="0" collapsed="false">
      <c r="A8" s="0" t="s">
        <v>42</v>
      </c>
      <c r="B8" s="2" t="s">
        <v>43</v>
      </c>
      <c r="C8" s="0" t="n">
        <v>251.982</v>
      </c>
      <c r="D8" s="0" t="n">
        <v>1921.7468</v>
      </c>
      <c r="E8" s="2" t="n">
        <f aca="false">D8/C8</f>
        <v>7.626524116802</v>
      </c>
    </row>
    <row r="9" customFormat="false" ht="15.75" hidden="false" customHeight="true" outlineLevel="0" collapsed="false">
      <c r="B9" s="2"/>
      <c r="E9" s="2"/>
    </row>
    <row r="16" customFormat="false" ht="15.75" hidden="false" customHeight="true" outlineLevel="0" collapsed="false">
      <c r="F16" s="2"/>
    </row>
    <row r="19" customFormat="false" ht="15.75" hidden="false" customHeight="true" outlineLevel="0" collapsed="false">
      <c r="F19" s="2"/>
    </row>
    <row r="20" customFormat="false" ht="15.75" hidden="false" customHeight="true" outlineLevel="0" collapsed="false">
      <c r="F20" s="2"/>
    </row>
    <row r="22" customFormat="false" ht="12.5" hidden="false" customHeight="false" outlineLevel="0" collapsed="false">
      <c r="F2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5234375" defaultRowHeight="15.75" zeroHeight="false" outlineLevelRow="0" outlineLevelCol="0"/>
  <cols>
    <col collapsed="false" customWidth="true" hidden="false" outlineLevel="0" max="1" min="1" style="0" width="17.82"/>
  </cols>
  <sheetData>
    <row r="1" customFormat="false" ht="15.75" hidden="false" customHeight="true" outlineLevel="0" collapsed="false">
      <c r="B1" s="2" t="s">
        <v>44</v>
      </c>
      <c r="C1" s="2" t="s">
        <v>45</v>
      </c>
      <c r="D1" s="2" t="s">
        <v>30</v>
      </c>
    </row>
    <row r="2" customFormat="false" ht="15.75" hidden="false" customHeight="true" outlineLevel="0" collapsed="false">
      <c r="A2" s="2" t="s">
        <v>46</v>
      </c>
      <c r="B2" s="1" t="n">
        <v>381.9138</v>
      </c>
      <c r="C2" s="0" t="s">
        <v>23</v>
      </c>
      <c r="D2" s="2"/>
    </row>
    <row r="3" customFormat="false" ht="15.75" hidden="false" customHeight="true" outlineLevel="0" collapsed="false">
      <c r="A3" s="11" t="s">
        <v>47</v>
      </c>
      <c r="B3" s="0" t="n">
        <v>3902.6376</v>
      </c>
      <c r="C3" s="0" t="n">
        <v>259118.1928</v>
      </c>
      <c r="D3" s="2" t="n">
        <f aca="false">C3/B3</f>
        <v>66.3956583619243</v>
      </c>
    </row>
    <row r="4" customFormat="false" ht="27" hidden="false" customHeight="true" outlineLevel="0" collapsed="false">
      <c r="A4" s="11" t="s">
        <v>48</v>
      </c>
      <c r="B4" s="0" t="n">
        <v>389.0968</v>
      </c>
      <c r="C4" s="0" t="n">
        <v>602.9216</v>
      </c>
      <c r="D4" s="2" t="n">
        <f aca="false">C4/B4</f>
        <v>1.54954139946666</v>
      </c>
    </row>
    <row r="5" customFormat="false" ht="15.75" hidden="false" customHeight="true" outlineLevel="0" collapsed="false">
      <c r="A5" s="11" t="s">
        <v>49</v>
      </c>
      <c r="B5" s="0" t="n">
        <v>251.982</v>
      </c>
      <c r="C5" s="0" t="n">
        <v>1921.7468</v>
      </c>
      <c r="D5" s="2" t="n">
        <f aca="false">C5/B5</f>
        <v>7.626524116802</v>
      </c>
    </row>
    <row r="8" customFormat="false" ht="15.75" hidden="false" customHeight="true" outlineLevel="0" collapsed="false">
      <c r="A8" s="2"/>
      <c r="B8" s="2"/>
      <c r="C8" s="2"/>
      <c r="D8" s="12"/>
    </row>
    <row r="9" customFormat="false" ht="15.75" hidden="false" customHeight="true" outlineLevel="0" collapsed="false">
      <c r="A9" s="2"/>
      <c r="B9" s="2"/>
      <c r="C9" s="2"/>
      <c r="D9" s="12"/>
    </row>
    <row r="10" customFormat="false" ht="15.75" hidden="false" customHeight="true" outlineLevel="0" collapsed="false">
      <c r="A10" s="2"/>
      <c r="B10" s="2"/>
      <c r="C10" s="2"/>
      <c r="D10" s="12"/>
    </row>
    <row r="11" customFormat="false" ht="15.75" hidden="false" customHeight="true" outlineLevel="0" collapsed="false">
      <c r="A11" s="2"/>
      <c r="B11" s="2"/>
      <c r="C11" s="2"/>
      <c r="D11" s="12"/>
    </row>
    <row r="12" customFormat="false" ht="15.75" hidden="false" customHeight="true" outlineLevel="0" collapsed="false">
      <c r="A12" s="2"/>
      <c r="B12" s="2"/>
      <c r="C12" s="2"/>
      <c r="D12" s="12"/>
    </row>
    <row r="13" customFormat="false" ht="15.75" hidden="false" customHeight="true" outlineLevel="0" collapsed="false">
      <c r="A13" s="2"/>
      <c r="B13" s="2"/>
      <c r="C13" s="2"/>
      <c r="D13" s="12"/>
    </row>
    <row r="14" customFormat="false" ht="15.75" hidden="false" customHeight="true" outlineLevel="0" collapsed="false">
      <c r="A14" s="2"/>
      <c r="B14" s="2"/>
      <c r="C14" s="2"/>
      <c r="D14" s="12"/>
    </row>
    <row r="15" customFormat="false" ht="15.75" hidden="false" customHeight="true" outlineLevel="0" collapsed="false">
      <c r="A15" s="2"/>
      <c r="B15" s="2"/>
      <c r="C15" s="2"/>
      <c r="D15" s="12"/>
    </row>
    <row r="19" customFormat="false" ht="15.75" hidden="false" customHeight="true" outlineLevel="0" collapsed="false">
      <c r="A19" s="10"/>
      <c r="B19" s="10"/>
      <c r="C19" s="10"/>
      <c r="D19" s="13"/>
    </row>
    <row r="20" customFormat="false" ht="15.75" hidden="false" customHeight="true" outlineLevel="0" collapsed="false">
      <c r="A20" s="2"/>
      <c r="B20" s="2"/>
      <c r="C20" s="2"/>
      <c r="D20" s="12"/>
    </row>
    <row r="21" customFormat="false" ht="15.75" hidden="false" customHeight="true" outlineLevel="0" collapsed="false">
      <c r="A21" s="2"/>
      <c r="B21" s="2"/>
      <c r="C21" s="2"/>
      <c r="D21" s="12"/>
    </row>
    <row r="22" customFormat="false" ht="15.75" hidden="false" customHeight="true" outlineLevel="0" collapsed="false">
      <c r="A22" s="2"/>
      <c r="B22" s="2"/>
      <c r="C22" s="2"/>
      <c r="D22" s="12"/>
    </row>
    <row r="23" customFormat="false" ht="15.75" hidden="false" customHeight="true" outlineLevel="0" collapsed="false">
      <c r="A23" s="2"/>
      <c r="B23" s="2"/>
      <c r="C23" s="2"/>
      <c r="D23" s="12"/>
    </row>
    <row r="24" customFormat="false" ht="15.75" hidden="false" customHeight="true" outlineLevel="0" collapsed="false">
      <c r="A24" s="2"/>
      <c r="B24" s="2"/>
      <c r="C24" s="2"/>
      <c r="D24" s="12"/>
    </row>
    <row r="25" customFormat="false" ht="15.75" hidden="false" customHeight="true" outlineLevel="0" collapsed="false">
      <c r="A25" s="2"/>
      <c r="B25" s="2"/>
      <c r="C25" s="2"/>
      <c r="D25" s="12"/>
    </row>
    <row r="26" customFormat="false" ht="15.75" hidden="false" customHeight="true" outlineLevel="0" collapsed="false">
      <c r="A26" s="2"/>
      <c r="B26" s="2"/>
      <c r="C26" s="2"/>
      <c r="D26" s="12"/>
    </row>
    <row r="27" customFormat="false" ht="15.75" hidden="false" customHeight="true" outlineLevel="0" collapsed="false">
      <c r="A27" s="2"/>
      <c r="B27" s="2"/>
      <c r="C27" s="2"/>
      <c r="D27" s="12"/>
    </row>
    <row r="28" customFormat="false" ht="15.75" hidden="false" customHeight="true" outlineLevel="0" collapsed="false">
      <c r="A28" s="2"/>
      <c r="B28" s="2"/>
      <c r="C28" s="2"/>
      <c r="D28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C29" activeCellId="0" sqref="C29"/>
    </sheetView>
  </sheetViews>
  <sheetFormatPr defaultColWidth="8.6875" defaultRowHeight="12.5" zeroHeight="false" outlineLevelRow="0" outlineLevelCol="0"/>
  <cols>
    <col collapsed="false" customWidth="true" hidden="false" outlineLevel="0" max="3" min="3" style="0" width="11.64"/>
    <col collapsed="false" customWidth="true" hidden="false" outlineLevel="0" max="4" min="4" style="0" width="19.09"/>
  </cols>
  <sheetData>
    <row r="1" customFormat="false" ht="12.5" hidden="false" customHeight="false" outlineLevel="0" collapsed="false">
      <c r="B1" s="0" t="s">
        <v>50</v>
      </c>
      <c r="C1" s="0" t="s">
        <v>51</v>
      </c>
      <c r="D1" s="0" t="s">
        <v>30</v>
      </c>
    </row>
    <row r="2" customFormat="false" ht="12.5" hidden="false" customHeight="false" outlineLevel="0" collapsed="false">
      <c r="A2" s="14" t="s">
        <v>52</v>
      </c>
      <c r="B2" s="0" t="n">
        <v>265.46725</v>
      </c>
      <c r="C2" s="0" t="n">
        <v>722.5</v>
      </c>
      <c r="D2" s="0" t="n">
        <f aca="false">C2/B2</f>
        <v>2.72161631990387</v>
      </c>
    </row>
    <row r="3" customFormat="false" ht="12.5" hidden="false" customHeight="false" outlineLevel="0" collapsed="false">
      <c r="A3" s="14" t="s">
        <v>53</v>
      </c>
      <c r="B3" s="0" t="n">
        <v>22.2215</v>
      </c>
      <c r="C3" s="0" t="n">
        <v>58.5</v>
      </c>
      <c r="D3" s="0" t="n">
        <f aca="false">C3/B3</f>
        <v>2.63258555903067</v>
      </c>
    </row>
    <row r="4" customFormat="false" ht="12.5" hidden="false" customHeight="false" outlineLevel="0" collapsed="false">
      <c r="A4" s="14" t="s">
        <v>54</v>
      </c>
      <c r="B4" s="0" t="n">
        <v>5596</v>
      </c>
      <c r="C4" s="0" t="n">
        <v>5354</v>
      </c>
      <c r="D4" s="0" t="n">
        <f aca="false">C4/B4</f>
        <v>0.956754824874911</v>
      </c>
      <c r="F4" s="0" t="n">
        <v>340187</v>
      </c>
    </row>
    <row r="5" customFormat="false" ht="12.5" hidden="false" customHeight="false" outlineLevel="0" collapsed="false">
      <c r="A5" s="14" t="s">
        <v>55</v>
      </c>
      <c r="B5" s="0" t="n">
        <v>1965</v>
      </c>
      <c r="C5" s="0" t="n">
        <v>2489</v>
      </c>
      <c r="D5" s="0" t="n">
        <f aca="false">C5/B5</f>
        <v>1.26666666666667</v>
      </c>
      <c r="F5" s="0" t="n">
        <v>231790</v>
      </c>
    </row>
    <row r="6" customFormat="false" ht="12.5" hidden="false" customHeight="false" outlineLevel="0" collapsed="false">
      <c r="A6" s="14" t="s">
        <v>56</v>
      </c>
      <c r="B6" s="0" t="n">
        <v>1487</v>
      </c>
      <c r="C6" s="0" t="n">
        <v>2220</v>
      </c>
      <c r="D6" s="0" t="n">
        <f aca="false">C6/B6</f>
        <v>1.49293880295898</v>
      </c>
      <c r="F6" s="0" t="n">
        <v>25586</v>
      </c>
    </row>
    <row r="7" customFormat="false" ht="12.5" hidden="false" customHeight="false" outlineLevel="0" collapsed="false">
      <c r="A7" s="14" t="s">
        <v>57</v>
      </c>
      <c r="B7" s="0" t="n">
        <v>826</v>
      </c>
      <c r="C7" s="0" t="n">
        <v>2150</v>
      </c>
      <c r="D7" s="0" t="n">
        <f aca="false">C7/B7</f>
        <v>2.60290556900726</v>
      </c>
      <c r="F7" s="0" t="n">
        <v>17156</v>
      </c>
    </row>
    <row r="8" customFormat="false" ht="12.5" hidden="false" customHeight="false" outlineLevel="0" collapsed="false">
      <c r="A8" s="14" t="s">
        <v>58</v>
      </c>
      <c r="B8" s="0" t="n">
        <f aca="false">1728+2845</f>
        <v>4573</v>
      </c>
      <c r="C8" s="0" t="n">
        <v>3913</v>
      </c>
      <c r="D8" s="0" t="n">
        <f aca="false">C8/B8</f>
        <v>0.855674611852176</v>
      </c>
      <c r="F8" s="0" t="n">
        <f aca="false">105699+96738</f>
        <v>202437</v>
      </c>
    </row>
    <row r="9" customFormat="false" ht="12.5" hidden="false" customHeight="false" outlineLevel="0" collapsed="false">
      <c r="A9" s="14" t="s">
        <v>59</v>
      </c>
      <c r="B9" s="0" t="n">
        <v>1728</v>
      </c>
      <c r="C9" s="0" t="n">
        <v>3897</v>
      </c>
      <c r="D9" s="0" t="n">
        <f aca="false">C9/B9</f>
        <v>2.25520833333333</v>
      </c>
      <c r="F9" s="0" t="n">
        <v>105699</v>
      </c>
    </row>
    <row r="10" customFormat="false" ht="12.5" hidden="false" customHeight="false" outlineLevel="0" collapsed="false">
      <c r="A10" s="14" t="s">
        <v>60</v>
      </c>
      <c r="B10" s="0" t="n">
        <f aca="false">828+1415</f>
        <v>2243</v>
      </c>
      <c r="C10" s="0" t="n">
        <v>2985</v>
      </c>
      <c r="D10" s="0" t="n">
        <f aca="false">C10/B10</f>
        <v>1.33080695497102</v>
      </c>
      <c r="F10" s="0" t="n">
        <f aca="false">24020+26114</f>
        <v>50134</v>
      </c>
    </row>
    <row r="11" customFormat="false" ht="12.5" hidden="false" customHeight="false" outlineLevel="0" collapsed="false">
      <c r="A11" s="14" t="s">
        <v>61</v>
      </c>
      <c r="B11" s="0" t="n">
        <v>1415</v>
      </c>
      <c r="C11" s="0" t="n">
        <v>2643</v>
      </c>
      <c r="D11" s="0" t="n">
        <f aca="false">C11/B11</f>
        <v>1.8678445229682</v>
      </c>
      <c r="F11" s="0" t="n">
        <v>26114</v>
      </c>
    </row>
    <row r="12" customFormat="false" ht="12.5" hidden="false" customHeight="false" outlineLevel="0" collapsed="false">
      <c r="A12" s="15" t="s">
        <v>62</v>
      </c>
      <c r="C12" s="0" t="s">
        <v>23</v>
      </c>
      <c r="D12" s="0" t="e">
        <f aca="false">C12/B12</f>
        <v>#VALUE!</v>
      </c>
    </row>
    <row r="13" customFormat="false" ht="12.5" hidden="false" customHeight="false" outlineLevel="0" collapsed="false">
      <c r="A13" s="15" t="s">
        <v>63</v>
      </c>
      <c r="C13" s="0" t="n">
        <v>7538</v>
      </c>
      <c r="D13" s="0" t="e">
        <f aca="false">C13/B13</f>
        <v>#DIV/0!</v>
      </c>
    </row>
    <row r="14" customFormat="false" ht="12.5" hidden="false" customHeight="false" outlineLevel="0" collapsed="false">
      <c r="A14" s="14" t="s">
        <v>64</v>
      </c>
      <c r="B14" s="0" t="n">
        <f aca="false">835+17818</f>
        <v>18653</v>
      </c>
      <c r="C14" s="0" t="n">
        <v>2265</v>
      </c>
      <c r="F14" s="0" t="n">
        <f aca="false">13508 +65092</f>
        <v>78600</v>
      </c>
    </row>
    <row r="15" customFormat="false" ht="12.5" hidden="false" customHeight="false" outlineLevel="0" collapsed="false">
      <c r="A15" s="14" t="s">
        <v>65</v>
      </c>
      <c r="B15" s="0" t="n">
        <v>835</v>
      </c>
      <c r="C15" s="0" t="n">
        <v>743</v>
      </c>
      <c r="F15" s="0" t="n">
        <v>13508</v>
      </c>
    </row>
    <row r="16" customFormat="false" ht="12.5" hidden="false" customHeight="false" outlineLevel="0" collapsed="false">
      <c r="A16" s="14" t="s">
        <v>66</v>
      </c>
      <c r="B16" s="0" t="n">
        <f aca="false">1366+B17</f>
        <v>311493</v>
      </c>
      <c r="C16" s="0" t="n">
        <v>9288</v>
      </c>
      <c r="F16" s="0" t="n">
        <f aca="false">366870+32838</f>
        <v>399708</v>
      </c>
    </row>
    <row r="17" customFormat="false" ht="12.5" hidden="false" customHeight="false" outlineLevel="0" collapsed="false">
      <c r="A17" s="14" t="s">
        <v>67</v>
      </c>
      <c r="B17" s="0" t="n">
        <v>310127</v>
      </c>
      <c r="C17" s="0" t="n">
        <v>6299</v>
      </c>
      <c r="F17" s="0" t="n">
        <v>366870</v>
      </c>
    </row>
    <row r="18" customFormat="false" ht="12.5" hidden="false" customHeight="false" outlineLevel="0" collapsed="false">
      <c r="A18" s="14" t="s">
        <v>68</v>
      </c>
      <c r="B18" s="0" t="n">
        <v>315.16775</v>
      </c>
      <c r="C18" s="0" t="n">
        <v>3236.449</v>
      </c>
      <c r="D18" s="0" t="n">
        <f aca="false">C18/B18</f>
        <v>10.2689726344145</v>
      </c>
    </row>
    <row r="19" customFormat="false" ht="12.5" hidden="false" customHeight="false" outlineLevel="0" collapsed="false">
      <c r="A19" s="15" t="s">
        <v>69</v>
      </c>
      <c r="C19" s="0" t="s">
        <v>70</v>
      </c>
    </row>
    <row r="20" customFormat="false" ht="12.5" hidden="false" customHeight="false" outlineLevel="0" collapsed="false">
      <c r="A20" s="15" t="s">
        <v>71</v>
      </c>
      <c r="C20" s="0" t="s">
        <v>70</v>
      </c>
    </row>
    <row r="21" customFormat="false" ht="12.5" hidden="false" customHeight="false" outlineLevel="0" collapsed="false">
      <c r="A21" s="14" t="s">
        <v>72</v>
      </c>
      <c r="B21" s="0" t="n">
        <v>14</v>
      </c>
      <c r="C21" s="0" t="n">
        <v>773</v>
      </c>
      <c r="D21" s="0" t="n">
        <f aca="false">C21/B21</f>
        <v>55.2142857142857</v>
      </c>
      <c r="F21" s="0" t="n">
        <v>165</v>
      </c>
    </row>
    <row r="22" customFormat="false" ht="12.5" hidden="false" customHeight="false" outlineLevel="0" collapsed="false">
      <c r="A22" s="14" t="s">
        <v>73</v>
      </c>
      <c r="B22" s="0" t="n">
        <v>372</v>
      </c>
      <c r="C22" s="0" t="n">
        <v>487</v>
      </c>
      <c r="D22" s="0" t="n">
        <f aca="false">C22/B22</f>
        <v>1.30913978494624</v>
      </c>
      <c r="F22" s="0" t="n">
        <v>3386</v>
      </c>
    </row>
    <row r="23" customFormat="false" ht="12.5" hidden="false" customHeight="false" outlineLevel="0" collapsed="false">
      <c r="A23" s="14" t="s">
        <v>74</v>
      </c>
      <c r="B23" s="0" t="n">
        <v>659</v>
      </c>
      <c r="C23" s="0" t="n">
        <v>1789</v>
      </c>
      <c r="D23" s="0" t="n">
        <f aca="false">C23/B23</f>
        <v>2.71471927162367</v>
      </c>
      <c r="F23" s="0" t="n">
        <v>1626</v>
      </c>
    </row>
    <row r="24" customFormat="false" ht="12.5" hidden="false" customHeight="false" outlineLevel="0" collapsed="false">
      <c r="A24" s="14" t="s">
        <v>75</v>
      </c>
      <c r="B24" s="0" t="n">
        <v>168</v>
      </c>
      <c r="C24" s="0" t="n">
        <v>552</v>
      </c>
      <c r="D24" s="0" t="n">
        <f aca="false">C24/B24</f>
        <v>3.28571428571429</v>
      </c>
      <c r="F24" s="0" t="n">
        <v>173</v>
      </c>
    </row>
    <row r="25" customFormat="false" ht="12.5" hidden="false" customHeight="false" outlineLevel="0" collapsed="false">
      <c r="A25" s="14" t="s">
        <v>76</v>
      </c>
      <c r="B25" s="0" t="n">
        <v>163</v>
      </c>
      <c r="C25" s="0" t="n">
        <v>554</v>
      </c>
      <c r="D25" s="0" t="n">
        <f aca="false">C25/B25</f>
        <v>3.39877300613497</v>
      </c>
      <c r="F25" s="0" t="n">
        <v>181</v>
      </c>
    </row>
    <row r="27" customFormat="false" ht="12.5" hidden="false" customHeight="false" outlineLevel="0" collapsed="false">
      <c r="A27" s="15"/>
    </row>
    <row r="28" customFormat="false" ht="12.5" hidden="false" customHeight="false" outlineLevel="0" collapsed="false">
      <c r="A28" s="15"/>
    </row>
    <row r="29" customFormat="false" ht="12.5" hidden="false" customHeight="false" outlineLevel="0" collapsed="false">
      <c r="A29" s="15"/>
    </row>
    <row r="30" customFormat="false" ht="12.5" hidden="false" customHeight="false" outlineLevel="0" collapsed="false">
      <c r="A30" s="15"/>
    </row>
    <row r="31" customFormat="false" ht="12.5" hidden="false" customHeight="false" outlineLevel="0" collapsed="false">
      <c r="A31" s="15"/>
    </row>
    <row r="32" customFormat="false" ht="12.5" hidden="false" customHeight="false" outlineLevel="0" collapsed="false">
      <c r="A32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875" defaultRowHeight="12.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3.36"/>
    <col collapsed="false" customWidth="true" hidden="false" outlineLevel="0" max="4" min="4" style="0" width="13.63"/>
  </cols>
  <sheetData>
    <row r="1" customFormat="false" ht="12.5" hidden="false" customHeight="false" outlineLevel="0" collapsed="false">
      <c r="A1" s="0" t="s">
        <v>77</v>
      </c>
      <c r="B1" s="0" t="s">
        <v>78</v>
      </c>
      <c r="C1" s="0" t="s">
        <v>51</v>
      </c>
      <c r="E1" s="0" t="s">
        <v>79</v>
      </c>
    </row>
    <row r="2" customFormat="false" ht="12.5" hidden="false" customHeight="false" outlineLevel="0" collapsed="false">
      <c r="A2" s="0" t="s">
        <v>80</v>
      </c>
      <c r="B2" s="0" t="n">
        <v>20580</v>
      </c>
      <c r="C2" s="0" t="n">
        <v>20075</v>
      </c>
      <c r="E2" s="0" t="n">
        <v>1257497</v>
      </c>
    </row>
    <row r="3" customFormat="false" ht="12.5" hidden="false" customHeight="false" outlineLevel="0" collapsed="false">
      <c r="A3" s="0" t="s">
        <v>81</v>
      </c>
      <c r="B3" s="0" t="s">
        <v>82</v>
      </c>
      <c r="C3" s="0" t="s">
        <v>82</v>
      </c>
    </row>
    <row r="4" customFormat="false" ht="12.5" hidden="false" customHeight="false" outlineLevel="0" collapsed="false">
      <c r="A4" s="0" t="s">
        <v>83</v>
      </c>
      <c r="B4" s="0" t="n">
        <v>2163</v>
      </c>
      <c r="C4" s="0" t="n">
        <v>973</v>
      </c>
      <c r="E4" s="0" t="n">
        <v>28486</v>
      </c>
    </row>
    <row r="5" customFormat="false" ht="12.5" hidden="false" customHeight="false" outlineLevel="0" collapsed="false">
      <c r="A5" s="0" t="s">
        <v>84</v>
      </c>
      <c r="B5" s="0" t="n">
        <v>1730</v>
      </c>
      <c r="C5" s="0" t="s">
        <v>23</v>
      </c>
      <c r="E5" s="0" t="n">
        <v>17263</v>
      </c>
    </row>
    <row r="6" customFormat="false" ht="12.5" hidden="false" customHeight="false" outlineLevel="0" collapsed="false">
      <c r="A6" s="0" t="s">
        <v>85</v>
      </c>
      <c r="B6" s="0" t="n">
        <v>3770</v>
      </c>
      <c r="C6" s="0" t="n">
        <v>7541</v>
      </c>
      <c r="E6" s="0" t="n">
        <v>231790</v>
      </c>
    </row>
    <row r="7" customFormat="false" ht="12.5" hidden="false" customHeight="false" outlineLevel="0" collapsed="false">
      <c r="A7" s="0" t="s">
        <v>86</v>
      </c>
      <c r="B7" s="0" t="n">
        <v>1141</v>
      </c>
      <c r="C7" s="0" t="n">
        <v>2913</v>
      </c>
      <c r="E7" s="0" t="n">
        <v>17156</v>
      </c>
    </row>
    <row r="8" customFormat="false" ht="12.5" hidden="false" customHeight="false" outlineLevel="0" collapsed="false">
      <c r="A8" s="0" t="s">
        <v>87</v>
      </c>
      <c r="B8" s="0" t="s">
        <v>82</v>
      </c>
      <c r="C8" s="0" t="s">
        <v>23</v>
      </c>
    </row>
    <row r="9" customFormat="false" ht="12.5" hidden="false" customHeight="false" outlineLevel="0" collapsed="false">
      <c r="A9" s="0" t="s">
        <v>88</v>
      </c>
      <c r="B9" s="0" t="n">
        <v>1232</v>
      </c>
      <c r="C9" s="0" t="s">
        <v>23</v>
      </c>
      <c r="E9" s="0" t="n">
        <v>8121</v>
      </c>
    </row>
    <row r="10" customFormat="false" ht="12.5" hidden="false" customHeight="false" outlineLevel="0" collapsed="false">
      <c r="A10" s="0" t="s">
        <v>89</v>
      </c>
      <c r="B10" s="0" t="n">
        <v>506</v>
      </c>
      <c r="C10" s="0" t="n">
        <v>10151</v>
      </c>
      <c r="E10" s="0" t="n">
        <v>6754</v>
      </c>
    </row>
    <row r="11" customFormat="false" ht="12.5" hidden="false" customHeight="false" outlineLevel="0" collapsed="false">
      <c r="A11" s="0" t="s">
        <v>90</v>
      </c>
      <c r="B11" s="0" t="n">
        <v>145</v>
      </c>
      <c r="C11" s="0" t="s">
        <v>23</v>
      </c>
      <c r="E1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2024-05-16T18:40:51Z</dcterms:created>
  <dc:creator/>
  <dc:description/>
  <dc:language>en-CA</dc:language>
  <cp:lastModifiedBy>Charlotte S</cp:lastModifiedBy>
  <dcterms:modified xsi:type="dcterms:W3CDTF">2024-06-05T19:53:51Z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