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a01\Downloads\"/>
    </mc:Choice>
  </mc:AlternateContent>
  <xr:revisionPtr revIDLastSave="0" documentId="13_ncr:1_{34F5C11B-F454-4309-9503-E9F6795B1079}" xr6:coauthVersionLast="47" xr6:coauthVersionMax="47" xr10:uidLastSave="{00000000-0000-0000-0000-000000000000}"/>
  <bookViews>
    <workbookView xWindow="-120" yWindow="-120" windowWidth="29040" windowHeight="15840" xr2:uid="{A1CADBFB-1CEE-4B00-B412-8A06A5BEF354}"/>
  </bookViews>
  <sheets>
    <sheet name="Интервальная статистика" sheetId="1" r:id="rId1"/>
    <sheet name="Лист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B18" i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5" i="2"/>
  <c r="O29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E29" i="2" s="1"/>
  <c r="B81" i="2"/>
  <c r="G29" i="2" s="1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5" i="2"/>
  <c r="F21" i="1"/>
  <c r="R8" i="1"/>
  <c r="R7" i="1"/>
  <c r="R6" i="1"/>
  <c r="R5" i="1"/>
  <c r="R4" i="1"/>
  <c r="R3" i="1"/>
  <c r="G2" i="1"/>
  <c r="O2" i="1"/>
  <c r="O9" i="1" s="1"/>
  <c r="P2" i="1"/>
  <c r="P9" i="1" s="1"/>
  <c r="N2" i="1"/>
  <c r="N9" i="1" s="1"/>
  <c r="F19" i="1"/>
  <c r="C17" i="1"/>
  <c r="D17" i="1"/>
  <c r="B17" i="1"/>
  <c r="G3" i="1"/>
  <c r="G4" i="1"/>
  <c r="G5" i="1"/>
  <c r="G6" i="1"/>
  <c r="G7" i="1"/>
  <c r="G8" i="1"/>
  <c r="F3" i="1"/>
  <c r="F4" i="1"/>
  <c r="F5" i="1"/>
  <c r="F6" i="1"/>
  <c r="F7" i="1"/>
  <c r="F8" i="1"/>
  <c r="F2" i="1"/>
  <c r="D9" i="1"/>
  <c r="C9" i="1"/>
  <c r="B2" i="1"/>
  <c r="B9" i="1" s="1"/>
  <c r="F9" i="1" s="1"/>
  <c r="F29" i="2" l="1"/>
  <c r="D12" i="1"/>
  <c r="R9" i="1"/>
  <c r="C12" i="1"/>
  <c r="C19" i="1"/>
  <c r="B12" i="1"/>
  <c r="R2" i="1"/>
  <c r="D19" i="1"/>
  <c r="B19" i="1"/>
  <c r="D13" i="1"/>
  <c r="D14" i="1" s="1"/>
  <c r="C13" i="1"/>
  <c r="C14" i="1" s="1"/>
  <c r="B13" i="1"/>
  <c r="B14" i="1" s="1"/>
  <c r="F12" i="1" l="1"/>
  <c r="F13" i="1" s="1"/>
  <c r="F14" i="1" s="1"/>
</calcChain>
</file>

<file path=xl/sharedStrings.xml><?xml version="1.0" encoding="utf-8"?>
<sst xmlns="http://schemas.openxmlformats.org/spreadsheetml/2006/main" count="57" uniqueCount="37">
  <si>
    <t>Интервал</t>
  </si>
  <si>
    <t>Группа А</t>
  </si>
  <si>
    <t>Группа Б</t>
  </si>
  <si>
    <t>Группа В</t>
  </si>
  <si>
    <t>[1 , 3]</t>
  </si>
  <si>
    <t>[4 , 10]</t>
  </si>
  <si>
    <t>[11 , 19]</t>
  </si>
  <si>
    <t>[20 , 28]</t>
  </si>
  <si>
    <t>[29 , 39]</t>
  </si>
  <si>
    <t>[39 , 49]</t>
  </si>
  <si>
    <t>[49 , 59]</t>
  </si>
  <si>
    <t>СУММ</t>
  </si>
  <si>
    <t>Среднее</t>
  </si>
  <si>
    <t>Середина инт</t>
  </si>
  <si>
    <t>Сумма групп</t>
  </si>
  <si>
    <t>X^2</t>
  </si>
  <si>
    <t>DISP.</t>
  </si>
  <si>
    <t>Ст.отклон</t>
  </si>
  <si>
    <t>Без изменения параметров</t>
  </si>
  <si>
    <t>С изменяемым параметром</t>
  </si>
  <si>
    <t>А+</t>
  </si>
  <si>
    <t>Б+</t>
  </si>
  <si>
    <t>В+</t>
  </si>
  <si>
    <t>Разница общего среднего</t>
  </si>
  <si>
    <t>p</t>
  </si>
  <si>
    <t>n</t>
  </si>
  <si>
    <t>k</t>
  </si>
  <si>
    <t>P(k)</t>
  </si>
  <si>
    <t>ВЕРОЯТНОСТЬ</t>
  </si>
  <si>
    <t>75 ровно</t>
  </si>
  <si>
    <t>&lt;=75</t>
  </si>
  <si>
    <t>&gt;75</t>
  </si>
  <si>
    <t>При 0,73</t>
  </si>
  <si>
    <t>При текущем р</t>
  </si>
  <si>
    <t>Изменение</t>
  </si>
  <si>
    <t>(Проц. пунктов)</t>
  </si>
  <si>
    <t>Кумулят.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</si>
</sst>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2" xfId="0" applyBorder="1"/>
    <xf numFmtId="0" fontId="0" fillId="0" borderId="10" xfId="0" applyFill="1" applyBorder="1" applyAlignment="1">
      <alignment horizontal="center" vertical="center"/>
    </xf>
    <xf numFmtId="0" fontId="0" fillId="0" borderId="0" xfId="0" applyBorder="1"/>
    <xf numFmtId="0" fontId="0" fillId="0" borderId="11" xfId="0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3" xfId="0" applyNumberFormat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7" xfId="0" applyNumberFormat="1" applyBorder="1"/>
    <xf numFmtId="2" fontId="0" fillId="0" borderId="5" xfId="0" applyNumberFormat="1" applyBorder="1"/>
    <xf numFmtId="2" fontId="0" fillId="0" borderId="8" xfId="0" applyNumberFormat="1" applyBorder="1"/>
    <xf numFmtId="0" fontId="0" fillId="0" borderId="9" xfId="0" applyBorder="1"/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/>
    <xf numFmtId="10" fontId="2" fillId="0" borderId="0" xfId="1" applyNumberFormat="1" applyFont="1"/>
    <xf numFmtId="0" fontId="3" fillId="0" borderId="15" xfId="0" applyFont="1" applyBorder="1"/>
    <xf numFmtId="0" fontId="3" fillId="0" borderId="16" xfId="0" applyFont="1" applyBorder="1"/>
    <xf numFmtId="0" fontId="3" fillId="0" borderId="0" xfId="0" applyFont="1"/>
    <xf numFmtId="0" fontId="4" fillId="0" borderId="0" xfId="0" applyFont="1"/>
    <xf numFmtId="10" fontId="0" fillId="0" borderId="0" xfId="0" applyNumberFormat="1" applyAlignment="1">
      <alignment horizontal="center" vertical="center"/>
    </xf>
    <xf numFmtId="0" fontId="4" fillId="0" borderId="9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7" xfId="0" applyNumberFormat="1" applyBorder="1"/>
    <xf numFmtId="10" fontId="0" fillId="0" borderId="7" xfId="1" applyNumberFormat="1" applyFont="1" applyBorder="1"/>
    <xf numFmtId="10" fontId="0" fillId="0" borderId="8" xfId="1" applyNumberFormat="1" applyFont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Диф. ф-ция</a:t>
            </a:r>
            <a:r>
              <a:rPr lang="ru-RU" baseline="0"/>
              <a:t>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3648703196296072E-2"/>
          <c:y val="7.4423442135874776E-2"/>
          <c:w val="0.95896538446514168"/>
          <c:h val="0.8211693740982980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7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F8-42FB-9BB2-D8C131F7FB2D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Лист1!$B$5:$B$105</c:f>
              <c:numCache>
                <c:formatCode>General</c:formatCode>
                <c:ptCount val="101"/>
                <c:pt idx="0">
                  <c:v>6.223015277861121E-61</c:v>
                </c:pt>
                <c:pt idx="1">
                  <c:v>1.8669045833583475E-58</c:v>
                </c:pt>
                <c:pt idx="2">
                  <c:v>2.7723533062871898E-56</c:v>
                </c:pt>
                <c:pt idx="3">
                  <c:v>2.7169062401613999E-54</c:v>
                </c:pt>
                <c:pt idx="4">
                  <c:v>1.9765492897173702E-52</c:v>
                </c:pt>
                <c:pt idx="5">
                  <c:v>1.1384923908772418E-50</c:v>
                </c:pt>
                <c:pt idx="6">
                  <c:v>5.4078388566668495E-49</c:v>
                </c:pt>
                <c:pt idx="7">
                  <c:v>2.1785865108286222E-47</c:v>
                </c:pt>
                <c:pt idx="8">
                  <c:v>7.5978204565148443E-46</c:v>
                </c:pt>
                <c:pt idx="9">
                  <c:v>2.3299982733312261E-44</c:v>
                </c:pt>
                <c:pt idx="10">
                  <c:v>6.3608952861944182E-43</c:v>
                </c:pt>
                <c:pt idx="11">
                  <c:v>1.5613106611567712E-41</c:v>
                </c:pt>
                <c:pt idx="12">
                  <c:v>3.4739162210738785E-40</c:v>
                </c:pt>
                <c:pt idx="13">
                  <c:v>7.0547221720269037E-39</c:v>
                </c:pt>
                <c:pt idx="14">
                  <c:v>1.3152017763564251E-37</c:v>
                </c:pt>
                <c:pt idx="15">
                  <c:v>2.262147055333064E-36</c:v>
                </c:pt>
                <c:pt idx="16">
                  <c:v>3.6052968694371293E-35</c:v>
                </c:pt>
                <c:pt idx="17">
                  <c:v>5.3443224182244326E-34</c:v>
                </c:pt>
                <c:pt idx="18">
                  <c:v>7.3929793452104286E-33</c:v>
                </c:pt>
                <c:pt idx="19">
                  <c:v>9.5719627311670702E-32</c:v>
                </c:pt>
                <c:pt idx="20">
                  <c:v>1.1629934718368049E-30</c:v>
                </c:pt>
                <c:pt idx="21">
                  <c:v>1.3291353963849219E-29</c:v>
                </c:pt>
                <c:pt idx="22">
                  <c:v>1.4318413133782787E-28</c:v>
                </c:pt>
                <c:pt idx="23">
                  <c:v>1.4567429014370429E-27</c:v>
                </c:pt>
                <c:pt idx="24">
                  <c:v>1.4021150426331744E-26</c:v>
                </c:pt>
                <c:pt idx="25">
                  <c:v>1.2787289188814387E-25</c:v>
                </c:pt>
                <c:pt idx="26">
                  <c:v>1.1065923336473991E-24</c:v>
                </c:pt>
                <c:pt idx="27">
                  <c:v>9.0986480766564231E-24</c:v>
                </c:pt>
                <c:pt idx="28">
                  <c:v>7.1164426028133632E-23</c:v>
                </c:pt>
                <c:pt idx="29">
                  <c:v>5.3005227662334467E-22</c:v>
                </c:pt>
                <c:pt idx="30">
                  <c:v>3.7633711640257699E-21</c:v>
                </c:pt>
                <c:pt idx="31">
                  <c:v>2.5493804659529708E-20</c:v>
                </c:pt>
                <c:pt idx="32">
                  <c:v>1.6491304889132878E-19</c:v>
                </c:pt>
                <c:pt idx="33">
                  <c:v>1.0194624840554887E-18</c:v>
                </c:pt>
                <c:pt idx="34">
                  <c:v>6.026822332210374E-18</c:v>
                </c:pt>
                <c:pt idx="35">
                  <c:v>3.4094594907933401E-17</c:v>
                </c:pt>
                <c:pt idx="36">
                  <c:v>1.8467905575130513E-16</c:v>
                </c:pt>
                <c:pt idx="37">
                  <c:v>9.5833455957434476E-16</c:v>
                </c:pt>
                <c:pt idx="38">
                  <c:v>4.766453467356558E-15</c:v>
                </c:pt>
                <c:pt idx="39">
                  <c:v>2.2732316536623689E-14</c:v>
                </c:pt>
                <c:pt idx="40">
                  <c:v>1.0400034815505469E-13</c:v>
                </c:pt>
                <c:pt idx="41">
                  <c:v>4.5658689433926026E-13</c:v>
                </c:pt>
                <c:pt idx="42">
                  <c:v>1.9241876261440275E-12</c:v>
                </c:pt>
                <c:pt idx="43">
                  <c:v>7.7862476034664846E-12</c:v>
                </c:pt>
                <c:pt idx="44">
                  <c:v>3.0260189549835716E-11</c:v>
                </c:pt>
                <c:pt idx="45">
                  <c:v>1.1297137431938571E-10</c:v>
                </c:pt>
                <c:pt idx="46">
                  <c:v>4.052234078847549E-10</c:v>
                </c:pt>
                <c:pt idx="47">
                  <c:v>1.3967274910070179E-9</c:v>
                </c:pt>
                <c:pt idx="48">
                  <c:v>4.6266598139607935E-9</c:v>
                </c:pt>
                <c:pt idx="49">
                  <c:v>1.4729774101589498E-8</c:v>
                </c:pt>
                <c:pt idx="50">
                  <c:v>4.5073108750863762E-8</c:v>
                </c:pt>
                <c:pt idx="51">
                  <c:v>1.3256796691430627E-7</c:v>
                </c:pt>
                <c:pt idx="52">
                  <c:v>3.7475944493082467E-7</c:v>
                </c:pt>
                <c:pt idx="53">
                  <c:v>1.0182143409441325E-6</c:v>
                </c:pt>
                <c:pt idx="54">
                  <c:v>2.6586707791318886E-6</c:v>
                </c:pt>
                <c:pt idx="55">
                  <c:v>6.6708466821854505E-6</c:v>
                </c:pt>
                <c:pt idx="56">
                  <c:v>1.608150539455419E-5</c:v>
                </c:pt>
                <c:pt idx="57">
                  <c:v>3.724138091370446E-5</c:v>
                </c:pt>
                <c:pt idx="58">
                  <c:v>8.2829967894274009E-5</c:v>
                </c:pt>
                <c:pt idx="59">
                  <c:v>1.7689111787590732E-4</c:v>
                </c:pt>
                <c:pt idx="60">
                  <c:v>3.6262679164560926E-4</c:v>
                </c:pt>
                <c:pt idx="61">
                  <c:v>7.1336418028644297E-4</c:v>
                </c:pt>
                <c:pt idx="62">
                  <c:v>1.3461872434437755E-3</c:v>
                </c:pt>
                <c:pt idx="63">
                  <c:v>2.4359578690887401E-3</c:v>
                </c:pt>
                <c:pt idx="64">
                  <c:v>4.2248644292007817E-3</c:v>
                </c:pt>
                <c:pt idx="65">
                  <c:v>7.0197747439028572E-3</c:v>
                </c:pt>
                <c:pt idx="66">
                  <c:v>1.1167823456209057E-2</c:v>
                </c:pt>
                <c:pt idx="67">
                  <c:v>1.7001761082586924E-2</c:v>
                </c:pt>
                <c:pt idx="68">
                  <c:v>2.4752563929060376E-2</c:v>
                </c:pt>
                <c:pt idx="69">
                  <c:v>3.4438349814344814E-2</c:v>
                </c:pt>
                <c:pt idx="70">
                  <c:v>4.5753807610486752E-2</c:v>
                </c:pt>
                <c:pt idx="71">
                  <c:v>5.7997784294983146E-2</c:v>
                </c:pt>
                <c:pt idx="72">
                  <c:v>7.0080656023104704E-2</c:v>
                </c:pt>
                <c:pt idx="73">
                  <c:v>8.0640754875901291E-2</c:v>
                </c:pt>
                <c:pt idx="74">
                  <c:v>8.8268934391189199E-2</c:v>
                </c:pt>
                <c:pt idx="75">
                  <c:v>9.1799691766836819E-2</c:v>
                </c:pt>
                <c:pt idx="76">
                  <c:v>9.0591801085694201E-2</c:v>
                </c:pt>
                <c:pt idx="77">
                  <c:v>8.4709216599610185E-2</c:v>
                </c:pt>
                <c:pt idx="78">
                  <c:v>7.4935076222732072E-2</c:v>
                </c:pt>
                <c:pt idx="79">
                  <c:v>6.2603987730383739E-2</c:v>
                </c:pt>
                <c:pt idx="80">
                  <c:v>4.9300640337677205E-2</c:v>
                </c:pt>
                <c:pt idx="81">
                  <c:v>3.6518992842723828E-2</c:v>
                </c:pt>
                <c:pt idx="82">
                  <c:v>2.5385153561405593E-2</c:v>
                </c:pt>
                <c:pt idx="83">
                  <c:v>1.6515642076095186E-2</c:v>
                </c:pt>
                <c:pt idx="84">
                  <c:v>1.0027354117629228E-2</c:v>
                </c:pt>
                <c:pt idx="85">
                  <c:v>5.6625058546612159E-3</c:v>
                </c:pt>
                <c:pt idx="86">
                  <c:v>2.9629391099971446E-3</c:v>
                </c:pt>
                <c:pt idx="87">
                  <c:v>1.4303843979296537E-3</c:v>
                </c:pt>
                <c:pt idx="88">
                  <c:v>6.3392035817337166E-4</c:v>
                </c:pt>
                <c:pt idx="89">
                  <c:v>2.5641722353080215E-4</c:v>
                </c:pt>
                <c:pt idx="90">
                  <c:v>9.4019648627960542E-5</c:v>
                </c:pt>
                <c:pt idx="91">
                  <c:v>3.0995488558668412E-5</c:v>
                </c:pt>
                <c:pt idx="92">
                  <c:v>9.0965020770004708E-6</c:v>
                </c:pt>
                <c:pt idx="93">
                  <c:v>2.3474844069678617E-6</c:v>
                </c:pt>
                <c:pt idx="94">
                  <c:v>5.2443800581197226E-7</c:v>
                </c:pt>
                <c:pt idx="95">
                  <c:v>9.936720110121515E-8</c:v>
                </c:pt>
                <c:pt idx="96">
                  <c:v>1.5526125172064906E-8</c:v>
                </c:pt>
                <c:pt idx="97">
                  <c:v>1.9207577532451396E-9</c:v>
                </c:pt>
                <c:pt idx="98">
                  <c:v>1.7639612019598247E-10</c:v>
                </c:pt>
                <c:pt idx="99">
                  <c:v>1.0690673951271635E-11</c:v>
                </c:pt>
                <c:pt idx="100">
                  <c:v>3.2072021853815134E-13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8-42FB-9BB2-D8C131F7F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513199"/>
        <c:axId val="311514447"/>
      </c:barChart>
      <c:catAx>
        <c:axId val="31151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1514447"/>
        <c:crosses val="autoZero"/>
        <c:auto val="1"/>
        <c:lblAlgn val="ctr"/>
        <c:lblOffset val="100"/>
        <c:noMultiLvlLbl val="0"/>
      </c:catAx>
      <c:valAx>
        <c:axId val="31151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151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Интегр. ф-ция распределения</a:t>
            </a:r>
          </a:p>
        </c:rich>
      </c:tx>
      <c:layout>
        <c:manualLayout>
          <c:xMode val="edge"/>
          <c:yMode val="edge"/>
          <c:x val="0.43381291855692372"/>
          <c:y val="1.3651877133105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Лист1!$C$5:$C$105</c:f>
              <c:numCache>
                <c:formatCode>General</c:formatCode>
                <c:ptCount val="101"/>
                <c:pt idx="0">
                  <c:v>6.223015277861121E-61</c:v>
                </c:pt>
                <c:pt idx="1">
                  <c:v>1.8731275986362065E-58</c:v>
                </c:pt>
                <c:pt idx="2">
                  <c:v>2.7910845822735233E-56</c:v>
                </c:pt>
                <c:pt idx="3">
                  <c:v>2.7448170859841622E-54</c:v>
                </c:pt>
                <c:pt idx="4">
                  <c:v>2.0039974605772872E-52</c:v>
                </c:pt>
                <c:pt idx="5">
                  <c:v>1.1585323654829934E-50</c:v>
                </c:pt>
                <c:pt idx="6">
                  <c:v>5.5236920932151188E-49</c:v>
                </c:pt>
                <c:pt idx="7">
                  <c:v>2.2338234317607929E-47</c:v>
                </c:pt>
                <c:pt idx="8">
                  <c:v>7.8212027996909939E-46</c:v>
                </c:pt>
                <c:pt idx="9">
                  <c:v>2.4082103013281591E-44</c:v>
                </c:pt>
                <c:pt idx="10">
                  <c:v>6.6017163163271534E-43</c:v>
                </c:pt>
                <c:pt idx="11">
                  <c:v>1.6273278243200457E-41</c:v>
                </c:pt>
                <c:pt idx="12">
                  <c:v>3.6366490035058433E-40</c:v>
                </c:pt>
                <c:pt idx="13">
                  <c:v>7.4183870723774774E-39</c:v>
                </c:pt>
                <c:pt idx="14">
                  <c:v>1.3893856470802218E-37</c:v>
                </c:pt>
                <c:pt idx="15">
                  <c:v>2.401085620041087E-36</c:v>
                </c:pt>
                <c:pt idx="16">
                  <c:v>3.8454054314411968E-35</c:v>
                </c:pt>
                <c:pt idx="17">
                  <c:v>5.7288629613685287E-34</c:v>
                </c:pt>
                <c:pt idx="18">
                  <c:v>7.965865641347315E-33</c:v>
                </c:pt>
                <c:pt idx="19">
                  <c:v>1.0368549295301857E-31</c:v>
                </c:pt>
                <c:pt idx="20">
                  <c:v>1.266678964789829E-30</c:v>
                </c:pt>
                <c:pt idx="21">
                  <c:v>1.4558032928639151E-29</c:v>
                </c:pt>
                <c:pt idx="22">
                  <c:v>1.5774216426646867E-28</c:v>
                </c:pt>
                <c:pt idx="23">
                  <c:v>1.6144850657035236E-27</c:v>
                </c:pt>
                <c:pt idx="24">
                  <c:v>1.5635635492035241E-26</c:v>
                </c:pt>
                <c:pt idx="25">
                  <c:v>1.4350852738018091E-25</c:v>
                </c:pt>
                <c:pt idx="26">
                  <c:v>1.2501008610275827E-24</c:v>
                </c:pt>
                <c:pt idx="27">
                  <c:v>1.034874893768404E-23</c:v>
                </c:pt>
                <c:pt idx="28">
                  <c:v>8.1513174965818799E-23</c:v>
                </c:pt>
                <c:pt idx="29">
                  <c:v>6.115654515891693E-22</c:v>
                </c:pt>
                <c:pt idx="30">
                  <c:v>4.374936615614911E-21</c:v>
                </c:pt>
                <c:pt idx="31">
                  <c:v>2.9868741275144256E-20</c:v>
                </c:pt>
                <c:pt idx="32">
                  <c:v>1.9478179016647555E-19</c:v>
                </c:pt>
                <c:pt idx="33">
                  <c:v>1.2142442742219816E-18</c:v>
                </c:pt>
                <c:pt idx="34">
                  <c:v>7.2410666064323824E-18</c:v>
                </c:pt>
                <c:pt idx="35">
                  <c:v>4.1335661514365731E-17</c:v>
                </c:pt>
                <c:pt idx="36">
                  <c:v>2.2601471726567236E-16</c:v>
                </c:pt>
                <c:pt idx="37">
                  <c:v>1.1843492768400079E-15</c:v>
                </c:pt>
                <c:pt idx="38">
                  <c:v>5.950802744196594E-15</c:v>
                </c:pt>
                <c:pt idx="39">
                  <c:v>2.8683119280820198E-14</c:v>
                </c:pt>
                <c:pt idx="40">
                  <c:v>1.3268346743587512E-13</c:v>
                </c:pt>
                <c:pt idx="41">
                  <c:v>5.8927036177513299E-13</c:v>
                </c:pt>
                <c:pt idx="42">
                  <c:v>2.5134579879191384E-12</c:v>
                </c:pt>
                <c:pt idx="43">
                  <c:v>1.0299705591385672E-11</c:v>
                </c:pt>
                <c:pt idx="44">
                  <c:v>4.0559895141221532E-11</c:v>
                </c:pt>
                <c:pt idx="45">
                  <c:v>1.5353126946060946E-10</c:v>
                </c:pt>
                <c:pt idx="46">
                  <c:v>5.5875467734536589E-10</c:v>
                </c:pt>
                <c:pt idx="47">
                  <c:v>1.9554821683524038E-9</c:v>
                </c:pt>
                <c:pt idx="48">
                  <c:v>6.5821419823131964E-9</c:v>
                </c:pt>
                <c:pt idx="49">
                  <c:v>2.1311916083902642E-8</c:v>
                </c:pt>
                <c:pt idx="50">
                  <c:v>6.6385024834766497E-8</c:v>
                </c:pt>
                <c:pt idx="51">
                  <c:v>1.9895299174907212E-7</c:v>
                </c:pt>
                <c:pt idx="52">
                  <c:v>5.7371243667989568E-7</c:v>
                </c:pt>
                <c:pt idx="53">
                  <c:v>1.5919267776240261E-6</c:v>
                </c:pt>
                <c:pt idx="54">
                  <c:v>4.2505975567559291E-6</c:v>
                </c:pt>
                <c:pt idx="55">
                  <c:v>1.0921444238941415E-5</c:v>
                </c:pt>
                <c:pt idx="56">
                  <c:v>2.7002949633495653E-5</c:v>
                </c:pt>
                <c:pt idx="57">
                  <c:v>6.4244330547200197E-5</c:v>
                </c:pt>
                <c:pt idx="58">
                  <c:v>1.4707429844147433E-4</c:v>
                </c:pt>
                <c:pt idx="59">
                  <c:v>3.2396541631738183E-4</c:v>
                </c:pt>
                <c:pt idx="60">
                  <c:v>6.8659220796299229E-4</c:v>
                </c:pt>
                <c:pt idx="61">
                  <c:v>1.3999563882494388E-3</c:v>
                </c:pt>
                <c:pt idx="62">
                  <c:v>2.7461436316932064E-3</c:v>
                </c:pt>
                <c:pt idx="63">
                  <c:v>5.1821015007819373E-3</c:v>
                </c:pt>
                <c:pt idx="64">
                  <c:v>9.406965929982733E-3</c:v>
                </c:pt>
                <c:pt idx="65">
                  <c:v>1.6426740673885568E-2</c:v>
                </c:pt>
                <c:pt idx="66">
                  <c:v>2.7594564130094628E-2</c:v>
                </c:pt>
                <c:pt idx="67">
                  <c:v>4.4596325212681601E-2</c:v>
                </c:pt>
                <c:pt idx="68">
                  <c:v>6.9348889141741879E-2</c:v>
                </c:pt>
                <c:pt idx="69">
                  <c:v>0.10378723895608681</c:v>
                </c:pt>
                <c:pt idx="70">
                  <c:v>0.14954104656657363</c:v>
                </c:pt>
                <c:pt idx="71">
                  <c:v>0.20753883086155675</c:v>
                </c:pt>
                <c:pt idx="72">
                  <c:v>0.2776194868846612</c:v>
                </c:pt>
                <c:pt idx="73">
                  <c:v>0.35826024176056259</c:v>
                </c:pt>
                <c:pt idx="74">
                  <c:v>0.44652917615175153</c:v>
                </c:pt>
                <c:pt idx="75">
                  <c:v>0.53832886791858758</c:v>
                </c:pt>
                <c:pt idx="76">
                  <c:v>0.62892066900428145</c:v>
                </c:pt>
                <c:pt idx="77">
                  <c:v>0.71362988560389273</c:v>
                </c:pt>
                <c:pt idx="78">
                  <c:v>0.78856496182662461</c:v>
                </c:pt>
                <c:pt idx="79">
                  <c:v>0.85116894955700828</c:v>
                </c:pt>
                <c:pt idx="80">
                  <c:v>0.90046958989468551</c:v>
                </c:pt>
                <c:pt idx="81">
                  <c:v>0.9369885827374097</c:v>
                </c:pt>
                <c:pt idx="82">
                  <c:v>0.96237373629881529</c:v>
                </c:pt>
                <c:pt idx="83">
                  <c:v>0.97888937837491052</c:v>
                </c:pt>
                <c:pt idx="84">
                  <c:v>0.98891673249253986</c:v>
                </c:pt>
                <c:pt idx="85">
                  <c:v>0.99457923834720108</c:v>
                </c:pt>
                <c:pt idx="86">
                  <c:v>0.9975421774571982</c:v>
                </c:pt>
                <c:pt idx="87">
                  <c:v>0.99897256185512795</c:v>
                </c:pt>
                <c:pt idx="88">
                  <c:v>0.99960648221330128</c:v>
                </c:pt>
                <c:pt idx="89">
                  <c:v>0.99986289943683204</c:v>
                </c:pt>
                <c:pt idx="90">
                  <c:v>0.99995691908546003</c:v>
                </c:pt>
                <c:pt idx="91">
                  <c:v>0.9999879145740187</c:v>
                </c:pt>
                <c:pt idx="92">
                  <c:v>0.99999701107609562</c:v>
                </c:pt>
                <c:pt idx="93">
                  <c:v>0.9999993585605027</c:v>
                </c:pt>
                <c:pt idx="94">
                  <c:v>0.99999988299850839</c:v>
                </c:pt>
                <c:pt idx="95">
                  <c:v>0.99999998236570953</c:v>
                </c:pt>
                <c:pt idx="96">
                  <c:v>0.9999999978918348</c:v>
                </c:pt>
                <c:pt idx="97">
                  <c:v>0.99999999981259247</c:v>
                </c:pt>
                <c:pt idx="98">
                  <c:v>0.99999999998898859</c:v>
                </c:pt>
                <c:pt idx="99">
                  <c:v>0.99999999999967926</c:v>
                </c:pt>
                <c:pt idx="1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8-4158-8C64-71A47D2A5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528927"/>
        <c:axId val="368519775"/>
      </c:barChart>
      <c:catAx>
        <c:axId val="368528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519775"/>
        <c:crosses val="autoZero"/>
        <c:auto val="1"/>
        <c:lblAlgn val="ctr"/>
        <c:lblOffset val="100"/>
        <c:noMultiLvlLbl val="0"/>
      </c:catAx>
      <c:valAx>
        <c:axId val="3685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52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3</xdr:row>
      <xdr:rowOff>228600</xdr:rowOff>
    </xdr:from>
    <xdr:to>
      <xdr:col>25</xdr:col>
      <xdr:colOff>371475</xdr:colOff>
      <xdr:row>26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33BA0A5-D0D9-4924-B4F3-81F11775A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142874</xdr:colOff>
      <xdr:row>29</xdr:row>
      <xdr:rowOff>180975</xdr:rowOff>
    </xdr:from>
    <xdr:to>
      <xdr:col>25</xdr:col>
      <xdr:colOff>400049</xdr:colOff>
      <xdr:row>59</xdr:row>
      <xdr:rowOff>47625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AFD994F-A824-478F-836B-966E40F96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05F62-2452-4142-9E8A-860EEE6FDD0F}">
  <dimension ref="A1:R21"/>
  <sheetViews>
    <sheetView tabSelected="1" workbookViewId="0">
      <selection activeCell="C25" sqref="C25"/>
    </sheetView>
  </sheetViews>
  <sheetFormatPr defaultRowHeight="15" x14ac:dyDescent="0.25"/>
  <cols>
    <col min="4" max="4" width="8.7109375" customWidth="1"/>
    <col min="5" max="5" width="16.7109375" customWidth="1"/>
    <col min="6" max="6" width="15.42578125" customWidth="1"/>
  </cols>
  <sheetData>
    <row r="1" spans="1:18" x14ac:dyDescent="0.25">
      <c r="A1" s="1" t="s">
        <v>0</v>
      </c>
      <c r="B1" s="2" t="s">
        <v>1</v>
      </c>
      <c r="C1" s="2" t="s">
        <v>2</v>
      </c>
      <c r="D1" s="3" t="s">
        <v>3</v>
      </c>
      <c r="E1" s="10" t="s">
        <v>13</v>
      </c>
      <c r="F1" s="10" t="s">
        <v>14</v>
      </c>
      <c r="G1" s="10" t="s">
        <v>15</v>
      </c>
      <c r="I1" s="10" t="s">
        <v>20</v>
      </c>
      <c r="J1" s="10" t="s">
        <v>21</v>
      </c>
      <c r="K1" s="10" t="s">
        <v>22</v>
      </c>
      <c r="M1" s="1" t="s">
        <v>0</v>
      </c>
      <c r="N1" s="2" t="s">
        <v>1</v>
      </c>
      <c r="O1" s="2" t="s">
        <v>2</v>
      </c>
      <c r="P1" s="3" t="s">
        <v>3</v>
      </c>
      <c r="R1" s="10" t="s">
        <v>14</v>
      </c>
    </row>
    <row r="2" spans="1:18" x14ac:dyDescent="0.25">
      <c r="A2" s="4" t="s">
        <v>4</v>
      </c>
      <c r="B2" s="5">
        <f>122</f>
        <v>122</v>
      </c>
      <c r="C2" s="5">
        <v>111</v>
      </c>
      <c r="D2" s="6">
        <v>134</v>
      </c>
      <c r="E2" s="11">
        <v>2</v>
      </c>
      <c r="F2">
        <f>SUM(B2:D2)</f>
        <v>367</v>
      </c>
      <c r="G2">
        <f>E2^2</f>
        <v>4</v>
      </c>
      <c r="I2">
        <v>100</v>
      </c>
      <c r="J2">
        <v>70</v>
      </c>
      <c r="K2">
        <v>80</v>
      </c>
      <c r="M2" s="4" t="s">
        <v>4</v>
      </c>
      <c r="N2" s="32">
        <f>B2+I2</f>
        <v>222</v>
      </c>
      <c r="O2" s="32">
        <f t="shared" ref="O2:P2" si="0">C2+J2</f>
        <v>181</v>
      </c>
      <c r="P2" s="6">
        <f t="shared" si="0"/>
        <v>214</v>
      </c>
      <c r="R2">
        <f>SUM(N2:P2)</f>
        <v>617</v>
      </c>
    </row>
    <row r="3" spans="1:18" x14ac:dyDescent="0.25">
      <c r="A3" s="4" t="s">
        <v>5</v>
      </c>
      <c r="B3" s="5">
        <v>38</v>
      </c>
      <c r="C3" s="5">
        <v>42</v>
      </c>
      <c r="D3" s="6">
        <v>54</v>
      </c>
      <c r="E3" s="10">
        <v>7</v>
      </c>
      <c r="F3">
        <f t="shared" ref="F3:F9" si="1">SUM(B3:D3)</f>
        <v>134</v>
      </c>
      <c r="G3">
        <f t="shared" ref="G3:G8" si="2">E3^2</f>
        <v>49</v>
      </c>
      <c r="M3" s="4" t="s">
        <v>5</v>
      </c>
      <c r="N3" s="32">
        <v>38</v>
      </c>
      <c r="O3" s="32">
        <v>42</v>
      </c>
      <c r="P3" s="6">
        <v>54</v>
      </c>
      <c r="R3">
        <f t="shared" ref="R3:R9" si="3">SUM(N3:P3)</f>
        <v>134</v>
      </c>
    </row>
    <row r="4" spans="1:18" x14ac:dyDescent="0.25">
      <c r="A4" s="4" t="s">
        <v>6</v>
      </c>
      <c r="B4" s="5">
        <v>42</v>
      </c>
      <c r="C4" s="5">
        <v>44</v>
      </c>
      <c r="D4" s="6">
        <v>50</v>
      </c>
      <c r="E4" s="10">
        <v>15</v>
      </c>
      <c r="F4">
        <f t="shared" si="1"/>
        <v>136</v>
      </c>
      <c r="G4">
        <f t="shared" si="2"/>
        <v>225</v>
      </c>
      <c r="M4" s="4" t="s">
        <v>6</v>
      </c>
      <c r="N4" s="32">
        <v>42</v>
      </c>
      <c r="O4" s="32">
        <v>44</v>
      </c>
      <c r="P4" s="6">
        <v>50</v>
      </c>
      <c r="R4">
        <f t="shared" si="3"/>
        <v>136</v>
      </c>
    </row>
    <row r="5" spans="1:18" x14ac:dyDescent="0.25">
      <c r="A5" s="4" t="s">
        <v>7</v>
      </c>
      <c r="B5" s="5">
        <v>25</v>
      </c>
      <c r="C5" s="5">
        <v>40</v>
      </c>
      <c r="D5" s="6">
        <v>41</v>
      </c>
      <c r="E5" s="10">
        <v>24</v>
      </c>
      <c r="F5">
        <f t="shared" si="1"/>
        <v>106</v>
      </c>
      <c r="G5">
        <f t="shared" si="2"/>
        <v>576</v>
      </c>
      <c r="M5" s="4" t="s">
        <v>7</v>
      </c>
      <c r="N5" s="32">
        <v>25</v>
      </c>
      <c r="O5" s="32">
        <v>40</v>
      </c>
      <c r="P5" s="6">
        <v>41</v>
      </c>
      <c r="R5">
        <f t="shared" si="3"/>
        <v>106</v>
      </c>
    </row>
    <row r="6" spans="1:18" x14ac:dyDescent="0.25">
      <c r="A6" s="4" t="s">
        <v>8</v>
      </c>
      <c r="B6" s="5">
        <v>17</v>
      </c>
      <c r="C6" s="5">
        <v>25</v>
      </c>
      <c r="D6" s="6">
        <v>33</v>
      </c>
      <c r="E6" s="10">
        <v>34</v>
      </c>
      <c r="F6">
        <f t="shared" si="1"/>
        <v>75</v>
      </c>
      <c r="G6">
        <f t="shared" si="2"/>
        <v>1156</v>
      </c>
      <c r="M6" s="4" t="s">
        <v>8</v>
      </c>
      <c r="N6" s="32">
        <v>17</v>
      </c>
      <c r="O6" s="32">
        <v>25</v>
      </c>
      <c r="P6" s="6">
        <v>33</v>
      </c>
      <c r="R6">
        <f t="shared" si="3"/>
        <v>75</v>
      </c>
    </row>
    <row r="7" spans="1:18" x14ac:dyDescent="0.25">
      <c r="A7" s="4" t="s">
        <v>9</v>
      </c>
      <c r="B7" s="5">
        <v>12</v>
      </c>
      <c r="C7" s="5">
        <v>11</v>
      </c>
      <c r="D7" s="6">
        <v>17</v>
      </c>
      <c r="E7" s="10">
        <v>44</v>
      </c>
      <c r="F7">
        <f t="shared" si="1"/>
        <v>40</v>
      </c>
      <c r="G7">
        <f t="shared" si="2"/>
        <v>1936</v>
      </c>
      <c r="M7" s="4" t="s">
        <v>9</v>
      </c>
      <c r="N7" s="32">
        <v>12</v>
      </c>
      <c r="O7" s="32">
        <v>11</v>
      </c>
      <c r="P7" s="6">
        <v>17</v>
      </c>
      <c r="R7">
        <f t="shared" si="3"/>
        <v>40</v>
      </c>
    </row>
    <row r="8" spans="1:18" ht="15.75" thickBot="1" x14ac:dyDescent="0.3">
      <c r="A8" s="7" t="s">
        <v>10</v>
      </c>
      <c r="B8" s="8">
        <v>3</v>
      </c>
      <c r="C8" s="8">
        <v>1</v>
      </c>
      <c r="D8" s="9">
        <v>4</v>
      </c>
      <c r="E8" s="10">
        <v>54</v>
      </c>
      <c r="F8">
        <f t="shared" si="1"/>
        <v>8</v>
      </c>
      <c r="G8">
        <f t="shared" si="2"/>
        <v>2916</v>
      </c>
      <c r="M8" s="7" t="s">
        <v>10</v>
      </c>
      <c r="N8" s="8">
        <v>3</v>
      </c>
      <c r="O8" s="8">
        <v>1</v>
      </c>
      <c r="P8" s="9">
        <v>4</v>
      </c>
      <c r="R8">
        <f t="shared" si="3"/>
        <v>8</v>
      </c>
    </row>
    <row r="9" spans="1:18" ht="15.75" thickBot="1" x14ac:dyDescent="0.3">
      <c r="A9" s="7" t="s">
        <v>11</v>
      </c>
      <c r="B9" s="8">
        <f>SUM(B2:B8)</f>
        <v>259</v>
      </c>
      <c r="C9" s="8">
        <f t="shared" ref="C9:D9" si="4">SUM(C2:C8)</f>
        <v>274</v>
      </c>
      <c r="D9" s="9">
        <f t="shared" si="4"/>
        <v>333</v>
      </c>
      <c r="F9">
        <f t="shared" si="1"/>
        <v>866</v>
      </c>
      <c r="M9" s="7" t="s">
        <v>11</v>
      </c>
      <c r="N9" s="8">
        <f>SUM(N2:N8)</f>
        <v>359</v>
      </c>
      <c r="O9" s="8">
        <f t="shared" ref="O9:P9" si="5">SUM(O2:O8)</f>
        <v>344</v>
      </c>
      <c r="P9" s="9">
        <f t="shared" si="5"/>
        <v>413</v>
      </c>
      <c r="R9">
        <f t="shared" si="3"/>
        <v>1116</v>
      </c>
    </row>
    <row r="10" spans="1:18" x14ac:dyDescent="0.25">
      <c r="A10" s="32"/>
      <c r="B10" s="32"/>
      <c r="C10" s="32"/>
      <c r="D10" s="32"/>
    </row>
    <row r="11" spans="1:18" ht="15.75" thickBot="1" x14ac:dyDescent="0.3">
      <c r="A11" s="33" t="s">
        <v>19</v>
      </c>
    </row>
    <row r="12" spans="1:18" x14ac:dyDescent="0.25">
      <c r="A12" s="12" t="s">
        <v>12</v>
      </c>
      <c r="B12" s="23">
        <f>SUMPRODUCT(N2:N8,$E$2:$E$8)/SUM(N2:N8)</f>
        <v>8.9359331476323121</v>
      </c>
      <c r="C12" s="23">
        <f t="shared" ref="C12:D12" si="6">SUMPRODUCT(O2:O8,$E$2:$E$8)/SUM(O2:O8)</f>
        <v>10.651162790697674</v>
      </c>
      <c r="D12" s="23">
        <f t="shared" si="6"/>
        <v>11.200968523002421</v>
      </c>
      <c r="E12" s="19"/>
      <c r="F12" s="22">
        <f>SUMPRODUCT(R2:R8,$E$2:$E$8)/SUM(R2:R8)</f>
        <v>10.302867383512545</v>
      </c>
    </row>
    <row r="13" spans="1:18" x14ac:dyDescent="0.25">
      <c r="A13" s="14" t="s">
        <v>16</v>
      </c>
      <c r="B13" s="24">
        <f>SUMPRODUCT(B2:B8,$G$2:$G$8)/B9-B12^2</f>
        <v>220.65875129069855</v>
      </c>
      <c r="C13" s="24">
        <f t="shared" ref="C13:D13" si="7">SUMPRODUCT(C2:C8,$G$2:$G$8)/C9-C12^2</f>
        <v>209.74251222795516</v>
      </c>
      <c r="D13" s="24">
        <f t="shared" si="7"/>
        <v>237.21698282538765</v>
      </c>
      <c r="E13" s="20"/>
      <c r="F13" s="26">
        <f>SUMPRODUCT(R2:R8,$G$2:$G$8)/R9-F12^2</f>
        <v>152.05701686771755</v>
      </c>
    </row>
    <row r="14" spans="1:18" ht="15.75" thickBot="1" x14ac:dyDescent="0.3">
      <c r="A14" s="16" t="s">
        <v>17</v>
      </c>
      <c r="B14" s="25">
        <f>SQRT(B13)</f>
        <v>14.854586877146687</v>
      </c>
      <c r="C14" s="25">
        <f t="shared" ref="C14:F14" si="8">SQRT(C13)</f>
        <v>14.482489849054105</v>
      </c>
      <c r="D14" s="25">
        <f t="shared" si="8"/>
        <v>15.401849980615564</v>
      </c>
      <c r="E14" s="21"/>
      <c r="F14" s="27">
        <f t="shared" si="8"/>
        <v>12.331140128460042</v>
      </c>
    </row>
    <row r="16" spans="1:18" ht="15.75" thickBot="1" x14ac:dyDescent="0.3">
      <c r="A16" s="33" t="s">
        <v>18</v>
      </c>
    </row>
    <row r="17" spans="1:6" x14ac:dyDescent="0.25">
      <c r="A17" s="28" t="s">
        <v>12</v>
      </c>
      <c r="B17" s="23">
        <f>SUMPRODUCT(B2:B8,$E$2:$E$8)/SUM(B2:B8)</f>
        <v>11.613899613899614</v>
      </c>
      <c r="C17" s="23">
        <f t="shared" ref="C17:D17" si="9">SUMPRODUCT(C2:C8,$E$2:$E$8)/SUM(C2:C8)</f>
        <v>12.861313868613138</v>
      </c>
      <c r="D17" s="23">
        <f t="shared" si="9"/>
        <v>13.411411411411411</v>
      </c>
      <c r="E17" s="13"/>
      <c r="F17" s="22">
        <v>12.699769053117782</v>
      </c>
    </row>
    <row r="18" spans="1:6" x14ac:dyDescent="0.25">
      <c r="A18" s="30" t="s">
        <v>16</v>
      </c>
      <c r="B18" s="24">
        <f>SUMPRODUCT(N2:N8,$G$2:$G$8)/N9-B17^2</f>
        <v>83.033770298652399</v>
      </c>
      <c r="C18" s="24">
        <f t="shared" ref="C18:D18" si="10">SUMPRODUCT(O2:O8,$G$2:$G$8)/O9-C17^2</f>
        <v>92.824977666042628</v>
      </c>
      <c r="D18" s="24">
        <f t="shared" si="10"/>
        <v>113.33501247686621</v>
      </c>
      <c r="E18" s="15"/>
      <c r="F18" s="26">
        <v>170.30709001594764</v>
      </c>
    </row>
    <row r="19" spans="1:6" ht="15.75" thickBot="1" x14ac:dyDescent="0.3">
      <c r="A19" s="31" t="s">
        <v>17</v>
      </c>
      <c r="B19" s="25">
        <f>SQRT(B18)</f>
        <v>9.1122867765809694</v>
      </c>
      <c r="C19" s="25">
        <f t="shared" ref="C19:F19" si="11">SQRT(C18)</f>
        <v>9.6345720022242105</v>
      </c>
      <c r="D19" s="25">
        <f t="shared" si="11"/>
        <v>10.64589181219057</v>
      </c>
      <c r="E19" s="17"/>
      <c r="F19" s="27">
        <f t="shared" si="11"/>
        <v>13.050175861495033</v>
      </c>
    </row>
    <row r="21" spans="1:6" x14ac:dyDescent="0.25">
      <c r="D21" s="34" t="s">
        <v>23</v>
      </c>
      <c r="F21" s="35">
        <f>1-F12/F17</f>
        <v>0.18873584705202173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D7FAF-316B-4ECD-B483-006020E76273}">
  <dimension ref="A1:P105"/>
  <sheetViews>
    <sheetView topLeftCell="A7" workbookViewId="0">
      <selection activeCell="U29" sqref="U29"/>
    </sheetView>
  </sheetViews>
  <sheetFormatPr defaultRowHeight="15" x14ac:dyDescent="0.25"/>
  <cols>
    <col min="2" max="2" width="12" bestFit="1" customWidth="1"/>
    <col min="3" max="3" width="13" customWidth="1"/>
    <col min="4" max="4" width="16.7109375" customWidth="1"/>
    <col min="10" max="10" width="14" bestFit="1" customWidth="1"/>
    <col min="15" max="15" width="12.140625" customWidth="1"/>
  </cols>
  <sheetData>
    <row r="1" spans="1:3" ht="18.75" x14ac:dyDescent="0.3">
      <c r="A1" s="36" t="s">
        <v>24</v>
      </c>
      <c r="B1" s="29">
        <v>0.75</v>
      </c>
    </row>
    <row r="2" spans="1:3" ht="19.5" thickBot="1" x14ac:dyDescent="0.35">
      <c r="A2" s="37" t="s">
        <v>25</v>
      </c>
      <c r="B2" s="18">
        <v>100</v>
      </c>
    </row>
    <row r="4" spans="1:3" ht="18.75" x14ac:dyDescent="0.3">
      <c r="A4" s="38" t="s">
        <v>26</v>
      </c>
      <c r="B4" s="38" t="s">
        <v>27</v>
      </c>
      <c r="C4" s="38" t="s">
        <v>36</v>
      </c>
    </row>
    <row r="5" spans="1:3" x14ac:dyDescent="0.25">
      <c r="A5">
        <v>0</v>
      </c>
      <c r="B5">
        <f>_xlfn.BINOM.DIST(A5,$B$2,$B$1,0)</f>
        <v>6.223015277861121E-61</v>
      </c>
      <c r="C5">
        <f>_xlfn.BINOM.DIST(A5,$B$2,$B$1,1)</f>
        <v>6.223015277861121E-61</v>
      </c>
    </row>
    <row r="6" spans="1:3" x14ac:dyDescent="0.25">
      <c r="A6">
        <v>1</v>
      </c>
      <c r="B6">
        <f t="shared" ref="B6:B69" si="0">_xlfn.BINOM.DIST(A6,$B$2,$B$1,0)</f>
        <v>1.8669045833583475E-58</v>
      </c>
      <c r="C6">
        <f t="shared" ref="C6:C69" si="1">_xlfn.BINOM.DIST(A6,$B$2,$B$1,1)</f>
        <v>1.8731275986362065E-58</v>
      </c>
    </row>
    <row r="7" spans="1:3" x14ac:dyDescent="0.25">
      <c r="A7">
        <v>2</v>
      </c>
      <c r="B7">
        <f t="shared" si="0"/>
        <v>2.7723533062871898E-56</v>
      </c>
      <c r="C7">
        <f t="shared" si="1"/>
        <v>2.7910845822735233E-56</v>
      </c>
    </row>
    <row r="8" spans="1:3" x14ac:dyDescent="0.25">
      <c r="A8">
        <v>3</v>
      </c>
      <c r="B8">
        <f t="shared" si="0"/>
        <v>2.7169062401613999E-54</v>
      </c>
      <c r="C8">
        <f t="shared" si="1"/>
        <v>2.7448170859841622E-54</v>
      </c>
    </row>
    <row r="9" spans="1:3" x14ac:dyDescent="0.25">
      <c r="A9">
        <v>4</v>
      </c>
      <c r="B9">
        <f t="shared" si="0"/>
        <v>1.9765492897173702E-52</v>
      </c>
      <c r="C9">
        <f t="shared" si="1"/>
        <v>2.0039974605772872E-52</v>
      </c>
    </row>
    <row r="10" spans="1:3" x14ac:dyDescent="0.25">
      <c r="A10">
        <v>5</v>
      </c>
      <c r="B10">
        <f t="shared" si="0"/>
        <v>1.1384923908772418E-50</v>
      </c>
      <c r="C10">
        <f t="shared" si="1"/>
        <v>1.1585323654829934E-50</v>
      </c>
    </row>
    <row r="11" spans="1:3" x14ac:dyDescent="0.25">
      <c r="A11">
        <v>6</v>
      </c>
      <c r="B11">
        <f t="shared" si="0"/>
        <v>5.4078388566668495E-49</v>
      </c>
      <c r="C11">
        <f t="shared" si="1"/>
        <v>5.5236920932151188E-49</v>
      </c>
    </row>
    <row r="12" spans="1:3" x14ac:dyDescent="0.25">
      <c r="A12">
        <v>7</v>
      </c>
      <c r="B12">
        <f t="shared" si="0"/>
        <v>2.1785865108286222E-47</v>
      </c>
      <c r="C12">
        <f t="shared" si="1"/>
        <v>2.2338234317607929E-47</v>
      </c>
    </row>
    <row r="13" spans="1:3" x14ac:dyDescent="0.25">
      <c r="A13">
        <v>8</v>
      </c>
      <c r="B13">
        <f t="shared" si="0"/>
        <v>7.5978204565148443E-46</v>
      </c>
      <c r="C13">
        <f t="shared" si="1"/>
        <v>7.8212027996909939E-46</v>
      </c>
    </row>
    <row r="14" spans="1:3" x14ac:dyDescent="0.25">
      <c r="A14">
        <v>9</v>
      </c>
      <c r="B14">
        <f t="shared" si="0"/>
        <v>2.3299982733312261E-44</v>
      </c>
      <c r="C14">
        <f t="shared" si="1"/>
        <v>2.4082103013281591E-44</v>
      </c>
    </row>
    <row r="15" spans="1:3" x14ac:dyDescent="0.25">
      <c r="A15">
        <v>10</v>
      </c>
      <c r="B15">
        <f t="shared" si="0"/>
        <v>6.3608952861944182E-43</v>
      </c>
      <c r="C15">
        <f t="shared" si="1"/>
        <v>6.6017163163271534E-43</v>
      </c>
    </row>
    <row r="16" spans="1:3" x14ac:dyDescent="0.25">
      <c r="A16">
        <v>11</v>
      </c>
      <c r="B16">
        <f t="shared" si="0"/>
        <v>1.5613106611567712E-41</v>
      </c>
      <c r="C16">
        <f t="shared" si="1"/>
        <v>1.6273278243200457E-41</v>
      </c>
    </row>
    <row r="17" spans="1:16" x14ac:dyDescent="0.25">
      <c r="A17">
        <v>12</v>
      </c>
      <c r="B17">
        <f t="shared" si="0"/>
        <v>3.4739162210738785E-40</v>
      </c>
      <c r="C17">
        <f t="shared" si="1"/>
        <v>3.6366490035058433E-40</v>
      </c>
    </row>
    <row r="18" spans="1:16" x14ac:dyDescent="0.25">
      <c r="A18">
        <v>13</v>
      </c>
      <c r="B18">
        <f t="shared" si="0"/>
        <v>7.0547221720269037E-39</v>
      </c>
      <c r="C18">
        <f t="shared" si="1"/>
        <v>7.4183870723774774E-39</v>
      </c>
    </row>
    <row r="19" spans="1:16" x14ac:dyDescent="0.25">
      <c r="A19">
        <v>14</v>
      </c>
      <c r="B19">
        <f t="shared" si="0"/>
        <v>1.3152017763564251E-37</v>
      </c>
      <c r="C19">
        <f t="shared" si="1"/>
        <v>1.3893856470802218E-37</v>
      </c>
    </row>
    <row r="20" spans="1:16" x14ac:dyDescent="0.25">
      <c r="A20">
        <v>15</v>
      </c>
      <c r="B20">
        <f t="shared" si="0"/>
        <v>2.262147055333064E-36</v>
      </c>
      <c r="C20">
        <f t="shared" si="1"/>
        <v>2.401085620041087E-36</v>
      </c>
    </row>
    <row r="21" spans="1:16" x14ac:dyDescent="0.25">
      <c r="A21">
        <v>16</v>
      </c>
      <c r="B21">
        <f t="shared" si="0"/>
        <v>3.6052968694371293E-35</v>
      </c>
      <c r="C21">
        <f t="shared" si="1"/>
        <v>3.8454054314411968E-35</v>
      </c>
    </row>
    <row r="22" spans="1:16" x14ac:dyDescent="0.25">
      <c r="A22">
        <v>17</v>
      </c>
      <c r="B22">
        <f t="shared" si="0"/>
        <v>5.3443224182244326E-34</v>
      </c>
      <c r="C22">
        <f t="shared" si="1"/>
        <v>5.7288629613685287E-34</v>
      </c>
    </row>
    <row r="23" spans="1:16" x14ac:dyDescent="0.25">
      <c r="A23">
        <v>18</v>
      </c>
      <c r="B23">
        <f t="shared" si="0"/>
        <v>7.3929793452104286E-33</v>
      </c>
      <c r="C23">
        <f t="shared" si="1"/>
        <v>7.965865641347315E-33</v>
      </c>
    </row>
    <row r="24" spans="1:16" x14ac:dyDescent="0.25">
      <c r="A24">
        <v>19</v>
      </c>
      <c r="B24">
        <f t="shared" si="0"/>
        <v>9.5719627311670702E-32</v>
      </c>
      <c r="C24">
        <f t="shared" si="1"/>
        <v>1.0368549295301857E-31</v>
      </c>
    </row>
    <row r="25" spans="1:16" x14ac:dyDescent="0.25">
      <c r="A25">
        <v>20</v>
      </c>
      <c r="B25">
        <f t="shared" si="0"/>
        <v>1.1629934718368049E-30</v>
      </c>
      <c r="C25">
        <f t="shared" si="1"/>
        <v>1.266678964789829E-30</v>
      </c>
    </row>
    <row r="26" spans="1:16" x14ac:dyDescent="0.25">
      <c r="A26">
        <v>21</v>
      </c>
      <c r="B26">
        <f t="shared" si="0"/>
        <v>1.3291353963849219E-29</v>
      </c>
      <c r="C26">
        <f t="shared" si="1"/>
        <v>1.4558032928639151E-29</v>
      </c>
    </row>
    <row r="27" spans="1:16" ht="15.75" thickBot="1" x14ac:dyDescent="0.3">
      <c r="A27">
        <v>22</v>
      </c>
      <c r="B27">
        <f t="shared" si="0"/>
        <v>1.4318413133782787E-28</v>
      </c>
      <c r="C27">
        <f t="shared" si="1"/>
        <v>1.5774216426646867E-28</v>
      </c>
    </row>
    <row r="28" spans="1:16" x14ac:dyDescent="0.25">
      <c r="A28">
        <v>23</v>
      </c>
      <c r="B28">
        <f t="shared" si="0"/>
        <v>1.4567429014370429E-27</v>
      </c>
      <c r="C28">
        <f t="shared" si="1"/>
        <v>1.6144850657035236E-27</v>
      </c>
      <c r="D28" s="41" t="s">
        <v>33</v>
      </c>
      <c r="E28" s="42" t="s">
        <v>29</v>
      </c>
      <c r="F28" s="42" t="s">
        <v>30</v>
      </c>
      <c r="G28" s="43" t="s">
        <v>31</v>
      </c>
      <c r="J28" s="41" t="s">
        <v>32</v>
      </c>
      <c r="K28" s="42" t="s">
        <v>29</v>
      </c>
      <c r="L28" s="42" t="s">
        <v>30</v>
      </c>
      <c r="M28" s="43" t="s">
        <v>31</v>
      </c>
      <c r="O28" s="39" t="s">
        <v>34</v>
      </c>
    </row>
    <row r="29" spans="1:16" ht="15.75" thickBot="1" x14ac:dyDescent="0.3">
      <c r="A29">
        <v>24</v>
      </c>
      <c r="B29">
        <f t="shared" si="0"/>
        <v>1.4021150426331744E-26</v>
      </c>
      <c r="C29">
        <f t="shared" si="1"/>
        <v>1.5635635492035241E-26</v>
      </c>
      <c r="D29" s="31" t="s">
        <v>28</v>
      </c>
      <c r="E29" s="44">
        <f>B80</f>
        <v>9.1799691766836819E-2</v>
      </c>
      <c r="F29" s="45">
        <f>SUM(B5:B80)</f>
        <v>0.53832886791858869</v>
      </c>
      <c r="G29" s="46">
        <f>SUM(B81:B105)</f>
        <v>0.46167113208141136</v>
      </c>
      <c r="J29" s="31" t="s">
        <v>28</v>
      </c>
      <c r="K29" s="45">
        <v>8.2804676500449648E-2</v>
      </c>
      <c r="L29" s="45">
        <v>0.70912963750976199</v>
      </c>
      <c r="M29" s="46">
        <v>0.29087036249023812</v>
      </c>
      <c r="O29" s="40">
        <f>G29-M29</f>
        <v>0.17080076959117324</v>
      </c>
      <c r="P29" t="s">
        <v>35</v>
      </c>
    </row>
    <row r="30" spans="1:16" x14ac:dyDescent="0.25">
      <c r="A30">
        <v>25</v>
      </c>
      <c r="B30">
        <f t="shared" si="0"/>
        <v>1.2787289188814387E-25</v>
      </c>
      <c r="C30">
        <f t="shared" si="1"/>
        <v>1.4350852738018091E-25</v>
      </c>
    </row>
    <row r="31" spans="1:16" x14ac:dyDescent="0.25">
      <c r="A31">
        <v>26</v>
      </c>
      <c r="B31">
        <f t="shared" si="0"/>
        <v>1.1065923336473991E-24</v>
      </c>
      <c r="C31">
        <f t="shared" si="1"/>
        <v>1.2501008610275827E-24</v>
      </c>
    </row>
    <row r="32" spans="1:16" x14ac:dyDescent="0.25">
      <c r="A32">
        <v>27</v>
      </c>
      <c r="B32">
        <f t="shared" si="0"/>
        <v>9.0986480766564231E-24</v>
      </c>
      <c r="C32">
        <f t="shared" si="1"/>
        <v>1.034874893768404E-23</v>
      </c>
    </row>
    <row r="33" spans="1:3" x14ac:dyDescent="0.25">
      <c r="A33">
        <v>28</v>
      </c>
      <c r="B33">
        <f t="shared" si="0"/>
        <v>7.1164426028133632E-23</v>
      </c>
      <c r="C33">
        <f t="shared" si="1"/>
        <v>8.1513174965818799E-23</v>
      </c>
    </row>
    <row r="34" spans="1:3" x14ac:dyDescent="0.25">
      <c r="A34">
        <v>29</v>
      </c>
      <c r="B34">
        <f t="shared" si="0"/>
        <v>5.3005227662334467E-22</v>
      </c>
      <c r="C34">
        <f t="shared" si="1"/>
        <v>6.115654515891693E-22</v>
      </c>
    </row>
    <row r="35" spans="1:3" x14ac:dyDescent="0.25">
      <c r="A35">
        <v>30</v>
      </c>
      <c r="B35">
        <f t="shared" si="0"/>
        <v>3.7633711640257699E-21</v>
      </c>
      <c r="C35">
        <f t="shared" si="1"/>
        <v>4.374936615614911E-21</v>
      </c>
    </row>
    <row r="36" spans="1:3" x14ac:dyDescent="0.25">
      <c r="A36">
        <v>31</v>
      </c>
      <c r="B36">
        <f t="shared" si="0"/>
        <v>2.5493804659529708E-20</v>
      </c>
      <c r="C36">
        <f t="shared" si="1"/>
        <v>2.9868741275144256E-20</v>
      </c>
    </row>
    <row r="37" spans="1:3" x14ac:dyDescent="0.25">
      <c r="A37">
        <v>32</v>
      </c>
      <c r="B37">
        <f t="shared" si="0"/>
        <v>1.6491304889132878E-19</v>
      </c>
      <c r="C37">
        <f t="shared" si="1"/>
        <v>1.9478179016647555E-19</v>
      </c>
    </row>
    <row r="38" spans="1:3" x14ac:dyDescent="0.25">
      <c r="A38">
        <v>33</v>
      </c>
      <c r="B38">
        <f t="shared" si="0"/>
        <v>1.0194624840554887E-18</v>
      </c>
      <c r="C38">
        <f t="shared" si="1"/>
        <v>1.2142442742219816E-18</v>
      </c>
    </row>
    <row r="39" spans="1:3" x14ac:dyDescent="0.25">
      <c r="A39">
        <v>34</v>
      </c>
      <c r="B39">
        <f t="shared" si="0"/>
        <v>6.026822332210374E-18</v>
      </c>
      <c r="C39">
        <f t="shared" si="1"/>
        <v>7.2410666064323824E-18</v>
      </c>
    </row>
    <row r="40" spans="1:3" x14ac:dyDescent="0.25">
      <c r="A40">
        <v>35</v>
      </c>
      <c r="B40">
        <f t="shared" si="0"/>
        <v>3.4094594907933401E-17</v>
      </c>
      <c r="C40">
        <f t="shared" si="1"/>
        <v>4.1335661514365731E-17</v>
      </c>
    </row>
    <row r="41" spans="1:3" x14ac:dyDescent="0.25">
      <c r="A41">
        <v>36</v>
      </c>
      <c r="B41">
        <f t="shared" si="0"/>
        <v>1.8467905575130513E-16</v>
      </c>
      <c r="C41">
        <f t="shared" si="1"/>
        <v>2.2601471726567236E-16</v>
      </c>
    </row>
    <row r="42" spans="1:3" x14ac:dyDescent="0.25">
      <c r="A42">
        <v>37</v>
      </c>
      <c r="B42">
        <f t="shared" si="0"/>
        <v>9.5833455957434476E-16</v>
      </c>
      <c r="C42">
        <f t="shared" si="1"/>
        <v>1.1843492768400079E-15</v>
      </c>
    </row>
    <row r="43" spans="1:3" x14ac:dyDescent="0.25">
      <c r="A43">
        <v>38</v>
      </c>
      <c r="B43">
        <f t="shared" si="0"/>
        <v>4.766453467356558E-15</v>
      </c>
      <c r="C43">
        <f t="shared" si="1"/>
        <v>5.950802744196594E-15</v>
      </c>
    </row>
    <row r="44" spans="1:3" x14ac:dyDescent="0.25">
      <c r="A44">
        <v>39</v>
      </c>
      <c r="B44">
        <f t="shared" si="0"/>
        <v>2.2732316536623689E-14</v>
      </c>
      <c r="C44">
        <f t="shared" si="1"/>
        <v>2.8683119280820198E-14</v>
      </c>
    </row>
    <row r="45" spans="1:3" x14ac:dyDescent="0.25">
      <c r="A45">
        <v>40</v>
      </c>
      <c r="B45">
        <f t="shared" si="0"/>
        <v>1.0400034815505469E-13</v>
      </c>
      <c r="C45">
        <f t="shared" si="1"/>
        <v>1.3268346743587512E-13</v>
      </c>
    </row>
    <row r="46" spans="1:3" x14ac:dyDescent="0.25">
      <c r="A46">
        <v>41</v>
      </c>
      <c r="B46">
        <f t="shared" si="0"/>
        <v>4.5658689433926026E-13</v>
      </c>
      <c r="C46">
        <f t="shared" si="1"/>
        <v>5.8927036177513299E-13</v>
      </c>
    </row>
    <row r="47" spans="1:3" x14ac:dyDescent="0.25">
      <c r="A47">
        <v>42</v>
      </c>
      <c r="B47">
        <f t="shared" si="0"/>
        <v>1.9241876261440275E-12</v>
      </c>
      <c r="C47">
        <f t="shared" si="1"/>
        <v>2.5134579879191384E-12</v>
      </c>
    </row>
    <row r="48" spans="1:3" x14ac:dyDescent="0.25">
      <c r="A48">
        <v>43</v>
      </c>
      <c r="B48">
        <f t="shared" si="0"/>
        <v>7.7862476034664846E-12</v>
      </c>
      <c r="C48">
        <f t="shared" si="1"/>
        <v>1.0299705591385672E-11</v>
      </c>
    </row>
    <row r="49" spans="1:3" x14ac:dyDescent="0.25">
      <c r="A49">
        <v>44</v>
      </c>
      <c r="B49">
        <f t="shared" si="0"/>
        <v>3.0260189549835716E-11</v>
      </c>
      <c r="C49">
        <f t="shared" si="1"/>
        <v>4.0559895141221532E-11</v>
      </c>
    </row>
    <row r="50" spans="1:3" x14ac:dyDescent="0.25">
      <c r="A50">
        <v>45</v>
      </c>
      <c r="B50">
        <f t="shared" si="0"/>
        <v>1.1297137431938571E-10</v>
      </c>
      <c r="C50">
        <f t="shared" si="1"/>
        <v>1.5353126946060946E-10</v>
      </c>
    </row>
    <row r="51" spans="1:3" x14ac:dyDescent="0.25">
      <c r="A51">
        <v>46</v>
      </c>
      <c r="B51">
        <f t="shared" si="0"/>
        <v>4.052234078847549E-10</v>
      </c>
      <c r="C51">
        <f t="shared" si="1"/>
        <v>5.5875467734536589E-10</v>
      </c>
    </row>
    <row r="52" spans="1:3" x14ac:dyDescent="0.25">
      <c r="A52">
        <v>47</v>
      </c>
      <c r="B52">
        <f t="shared" si="0"/>
        <v>1.3967274910070179E-9</v>
      </c>
      <c r="C52">
        <f t="shared" si="1"/>
        <v>1.9554821683524038E-9</v>
      </c>
    </row>
    <row r="53" spans="1:3" x14ac:dyDescent="0.25">
      <c r="A53">
        <v>48</v>
      </c>
      <c r="B53">
        <f t="shared" si="0"/>
        <v>4.6266598139607935E-9</v>
      </c>
      <c r="C53">
        <f t="shared" si="1"/>
        <v>6.5821419823131964E-9</v>
      </c>
    </row>
    <row r="54" spans="1:3" x14ac:dyDescent="0.25">
      <c r="A54">
        <v>49</v>
      </c>
      <c r="B54">
        <f t="shared" si="0"/>
        <v>1.4729774101589498E-8</v>
      </c>
      <c r="C54">
        <f t="shared" si="1"/>
        <v>2.1311916083902642E-8</v>
      </c>
    </row>
    <row r="55" spans="1:3" x14ac:dyDescent="0.25">
      <c r="A55">
        <v>50</v>
      </c>
      <c r="B55">
        <f t="shared" si="0"/>
        <v>4.5073108750863762E-8</v>
      </c>
      <c r="C55">
        <f t="shared" si="1"/>
        <v>6.6385024834766497E-8</v>
      </c>
    </row>
    <row r="56" spans="1:3" x14ac:dyDescent="0.25">
      <c r="A56">
        <v>51</v>
      </c>
      <c r="B56">
        <f t="shared" si="0"/>
        <v>1.3256796691430627E-7</v>
      </c>
      <c r="C56">
        <f t="shared" si="1"/>
        <v>1.9895299174907212E-7</v>
      </c>
    </row>
    <row r="57" spans="1:3" x14ac:dyDescent="0.25">
      <c r="A57">
        <v>52</v>
      </c>
      <c r="B57">
        <f t="shared" si="0"/>
        <v>3.7475944493082467E-7</v>
      </c>
      <c r="C57">
        <f t="shared" si="1"/>
        <v>5.7371243667989568E-7</v>
      </c>
    </row>
    <row r="58" spans="1:3" x14ac:dyDescent="0.25">
      <c r="A58">
        <v>53</v>
      </c>
      <c r="B58">
        <f t="shared" si="0"/>
        <v>1.0182143409441325E-6</v>
      </c>
      <c r="C58">
        <f t="shared" si="1"/>
        <v>1.5919267776240261E-6</v>
      </c>
    </row>
    <row r="59" spans="1:3" x14ac:dyDescent="0.25">
      <c r="A59">
        <v>54</v>
      </c>
      <c r="B59">
        <f t="shared" si="0"/>
        <v>2.6586707791318886E-6</v>
      </c>
      <c r="C59">
        <f t="shared" si="1"/>
        <v>4.2505975567559291E-6</v>
      </c>
    </row>
    <row r="60" spans="1:3" x14ac:dyDescent="0.25">
      <c r="A60">
        <v>55</v>
      </c>
      <c r="B60">
        <f t="shared" si="0"/>
        <v>6.6708466821854505E-6</v>
      </c>
      <c r="C60">
        <f t="shared" si="1"/>
        <v>1.0921444238941415E-5</v>
      </c>
    </row>
    <row r="61" spans="1:3" x14ac:dyDescent="0.25">
      <c r="A61">
        <v>56</v>
      </c>
      <c r="B61">
        <f t="shared" si="0"/>
        <v>1.608150539455419E-5</v>
      </c>
      <c r="C61">
        <f t="shared" si="1"/>
        <v>2.7002949633495653E-5</v>
      </c>
    </row>
    <row r="62" spans="1:3" x14ac:dyDescent="0.25">
      <c r="A62">
        <v>57</v>
      </c>
      <c r="B62">
        <f t="shared" si="0"/>
        <v>3.724138091370446E-5</v>
      </c>
      <c r="C62">
        <f t="shared" si="1"/>
        <v>6.4244330547200197E-5</v>
      </c>
    </row>
    <row r="63" spans="1:3" x14ac:dyDescent="0.25">
      <c r="A63">
        <v>58</v>
      </c>
      <c r="B63">
        <f t="shared" si="0"/>
        <v>8.2829967894274009E-5</v>
      </c>
      <c r="C63">
        <f t="shared" si="1"/>
        <v>1.4707429844147433E-4</v>
      </c>
    </row>
    <row r="64" spans="1:3" x14ac:dyDescent="0.25">
      <c r="A64">
        <v>59</v>
      </c>
      <c r="B64">
        <f t="shared" si="0"/>
        <v>1.7689111787590732E-4</v>
      </c>
      <c r="C64">
        <f t="shared" si="1"/>
        <v>3.2396541631738183E-4</v>
      </c>
    </row>
    <row r="65" spans="1:3" x14ac:dyDescent="0.25">
      <c r="A65">
        <v>60</v>
      </c>
      <c r="B65">
        <f t="shared" si="0"/>
        <v>3.6262679164560926E-4</v>
      </c>
      <c r="C65">
        <f t="shared" si="1"/>
        <v>6.8659220796299229E-4</v>
      </c>
    </row>
    <row r="66" spans="1:3" x14ac:dyDescent="0.25">
      <c r="A66">
        <v>61</v>
      </c>
      <c r="B66">
        <f t="shared" si="0"/>
        <v>7.1336418028644297E-4</v>
      </c>
      <c r="C66">
        <f t="shared" si="1"/>
        <v>1.3999563882494388E-3</v>
      </c>
    </row>
    <row r="67" spans="1:3" x14ac:dyDescent="0.25">
      <c r="A67">
        <v>62</v>
      </c>
      <c r="B67">
        <f t="shared" si="0"/>
        <v>1.3461872434437755E-3</v>
      </c>
      <c r="C67">
        <f t="shared" si="1"/>
        <v>2.7461436316932064E-3</v>
      </c>
    </row>
    <row r="68" spans="1:3" x14ac:dyDescent="0.25">
      <c r="A68">
        <v>63</v>
      </c>
      <c r="B68">
        <f t="shared" si="0"/>
        <v>2.4359578690887401E-3</v>
      </c>
      <c r="C68">
        <f t="shared" si="1"/>
        <v>5.1821015007819373E-3</v>
      </c>
    </row>
    <row r="69" spans="1:3" x14ac:dyDescent="0.25">
      <c r="A69">
        <v>64</v>
      </c>
      <c r="B69">
        <f t="shared" si="0"/>
        <v>4.2248644292007817E-3</v>
      </c>
      <c r="C69">
        <f t="shared" si="1"/>
        <v>9.406965929982733E-3</v>
      </c>
    </row>
    <row r="70" spans="1:3" x14ac:dyDescent="0.25">
      <c r="A70">
        <v>65</v>
      </c>
      <c r="B70">
        <f t="shared" ref="B70:B105" si="2">_xlfn.BINOM.DIST(A70,$B$2,$B$1,0)</f>
        <v>7.0197747439028572E-3</v>
      </c>
      <c r="C70">
        <f t="shared" ref="C70:C105" si="3">_xlfn.BINOM.DIST(A70,$B$2,$B$1,1)</f>
        <v>1.6426740673885568E-2</v>
      </c>
    </row>
    <row r="71" spans="1:3" x14ac:dyDescent="0.25">
      <c r="A71">
        <v>66</v>
      </c>
      <c r="B71">
        <f t="shared" si="2"/>
        <v>1.1167823456209057E-2</v>
      </c>
      <c r="C71">
        <f t="shared" si="3"/>
        <v>2.7594564130094628E-2</v>
      </c>
    </row>
    <row r="72" spans="1:3" x14ac:dyDescent="0.25">
      <c r="A72">
        <v>67</v>
      </c>
      <c r="B72">
        <f t="shared" si="2"/>
        <v>1.7001761082586924E-2</v>
      </c>
      <c r="C72">
        <f t="shared" si="3"/>
        <v>4.4596325212681601E-2</v>
      </c>
    </row>
    <row r="73" spans="1:3" x14ac:dyDescent="0.25">
      <c r="A73">
        <v>68</v>
      </c>
      <c r="B73">
        <f t="shared" si="2"/>
        <v>2.4752563929060376E-2</v>
      </c>
      <c r="C73">
        <f t="shared" si="3"/>
        <v>6.9348889141741879E-2</v>
      </c>
    </row>
    <row r="74" spans="1:3" x14ac:dyDescent="0.25">
      <c r="A74">
        <v>69</v>
      </c>
      <c r="B74">
        <f t="shared" si="2"/>
        <v>3.4438349814344814E-2</v>
      </c>
      <c r="C74">
        <f t="shared" si="3"/>
        <v>0.10378723895608681</v>
      </c>
    </row>
    <row r="75" spans="1:3" x14ac:dyDescent="0.25">
      <c r="A75">
        <v>70</v>
      </c>
      <c r="B75">
        <f t="shared" si="2"/>
        <v>4.5753807610486752E-2</v>
      </c>
      <c r="C75">
        <f t="shared" si="3"/>
        <v>0.14954104656657363</v>
      </c>
    </row>
    <row r="76" spans="1:3" x14ac:dyDescent="0.25">
      <c r="A76">
        <v>71</v>
      </c>
      <c r="B76">
        <f t="shared" si="2"/>
        <v>5.7997784294983146E-2</v>
      </c>
      <c r="C76">
        <f t="shared" si="3"/>
        <v>0.20753883086155675</v>
      </c>
    </row>
    <row r="77" spans="1:3" x14ac:dyDescent="0.25">
      <c r="A77">
        <v>72</v>
      </c>
      <c r="B77">
        <f t="shared" si="2"/>
        <v>7.0080656023104704E-2</v>
      </c>
      <c r="C77">
        <f t="shared" si="3"/>
        <v>0.2776194868846612</v>
      </c>
    </row>
    <row r="78" spans="1:3" x14ac:dyDescent="0.25">
      <c r="A78">
        <v>73</v>
      </c>
      <c r="B78">
        <f t="shared" si="2"/>
        <v>8.0640754875901291E-2</v>
      </c>
      <c r="C78">
        <f t="shared" si="3"/>
        <v>0.35826024176056259</v>
      </c>
    </row>
    <row r="79" spans="1:3" x14ac:dyDescent="0.25">
      <c r="A79">
        <v>74</v>
      </c>
      <c r="B79">
        <f t="shared" si="2"/>
        <v>8.8268934391189199E-2</v>
      </c>
      <c r="C79">
        <f t="shared" si="3"/>
        <v>0.44652917615175153</v>
      </c>
    </row>
    <row r="80" spans="1:3" x14ac:dyDescent="0.25">
      <c r="A80">
        <v>75</v>
      </c>
      <c r="B80">
        <f t="shared" si="2"/>
        <v>9.1799691766836819E-2</v>
      </c>
      <c r="C80">
        <f t="shared" si="3"/>
        <v>0.53832886791858758</v>
      </c>
    </row>
    <row r="81" spans="1:3" x14ac:dyDescent="0.25">
      <c r="A81">
        <v>76</v>
      </c>
      <c r="B81">
        <f t="shared" si="2"/>
        <v>9.0591801085694201E-2</v>
      </c>
      <c r="C81">
        <f t="shared" si="3"/>
        <v>0.62892066900428145</v>
      </c>
    </row>
    <row r="82" spans="1:3" x14ac:dyDescent="0.25">
      <c r="A82">
        <v>77</v>
      </c>
      <c r="B82">
        <f t="shared" si="2"/>
        <v>8.4709216599610185E-2</v>
      </c>
      <c r="C82">
        <f t="shared" si="3"/>
        <v>0.71362988560389273</v>
      </c>
    </row>
    <row r="83" spans="1:3" x14ac:dyDescent="0.25">
      <c r="A83">
        <v>78</v>
      </c>
      <c r="B83">
        <f t="shared" si="2"/>
        <v>7.4935076222732072E-2</v>
      </c>
      <c r="C83">
        <f t="shared" si="3"/>
        <v>0.78856496182662461</v>
      </c>
    </row>
    <row r="84" spans="1:3" x14ac:dyDescent="0.25">
      <c r="A84">
        <v>79</v>
      </c>
      <c r="B84">
        <f t="shared" si="2"/>
        <v>6.2603987730383739E-2</v>
      </c>
      <c r="C84">
        <f t="shared" si="3"/>
        <v>0.85116894955700828</v>
      </c>
    </row>
    <row r="85" spans="1:3" x14ac:dyDescent="0.25">
      <c r="A85">
        <v>80</v>
      </c>
      <c r="B85">
        <f t="shared" si="2"/>
        <v>4.9300640337677205E-2</v>
      </c>
      <c r="C85">
        <f t="shared" si="3"/>
        <v>0.90046958989468551</v>
      </c>
    </row>
    <row r="86" spans="1:3" x14ac:dyDescent="0.25">
      <c r="A86">
        <v>81</v>
      </c>
      <c r="B86">
        <f t="shared" si="2"/>
        <v>3.6518992842723828E-2</v>
      </c>
      <c r="C86">
        <f t="shared" si="3"/>
        <v>0.9369885827374097</v>
      </c>
    </row>
    <row r="87" spans="1:3" x14ac:dyDescent="0.25">
      <c r="A87">
        <v>82</v>
      </c>
      <c r="B87">
        <f t="shared" si="2"/>
        <v>2.5385153561405593E-2</v>
      </c>
      <c r="C87">
        <f t="shared" si="3"/>
        <v>0.96237373629881529</v>
      </c>
    </row>
    <row r="88" spans="1:3" x14ac:dyDescent="0.25">
      <c r="A88">
        <v>83</v>
      </c>
      <c r="B88">
        <f t="shared" si="2"/>
        <v>1.6515642076095186E-2</v>
      </c>
      <c r="C88">
        <f t="shared" si="3"/>
        <v>0.97888937837491052</v>
      </c>
    </row>
    <row r="89" spans="1:3" x14ac:dyDescent="0.25">
      <c r="A89">
        <v>84</v>
      </c>
      <c r="B89">
        <f t="shared" si="2"/>
        <v>1.0027354117629228E-2</v>
      </c>
      <c r="C89">
        <f t="shared" si="3"/>
        <v>0.98891673249253986</v>
      </c>
    </row>
    <row r="90" spans="1:3" x14ac:dyDescent="0.25">
      <c r="A90">
        <v>85</v>
      </c>
      <c r="B90">
        <f t="shared" si="2"/>
        <v>5.6625058546612159E-3</v>
      </c>
      <c r="C90">
        <f t="shared" si="3"/>
        <v>0.99457923834720108</v>
      </c>
    </row>
    <row r="91" spans="1:3" x14ac:dyDescent="0.25">
      <c r="A91">
        <v>86</v>
      </c>
      <c r="B91">
        <f t="shared" si="2"/>
        <v>2.9629391099971446E-3</v>
      </c>
      <c r="C91">
        <f t="shared" si="3"/>
        <v>0.9975421774571982</v>
      </c>
    </row>
    <row r="92" spans="1:3" x14ac:dyDescent="0.25">
      <c r="A92">
        <v>87</v>
      </c>
      <c r="B92">
        <f t="shared" si="2"/>
        <v>1.4303843979296537E-3</v>
      </c>
      <c r="C92">
        <f t="shared" si="3"/>
        <v>0.99897256185512795</v>
      </c>
    </row>
    <row r="93" spans="1:3" x14ac:dyDescent="0.25">
      <c r="A93">
        <v>88</v>
      </c>
      <c r="B93">
        <f t="shared" si="2"/>
        <v>6.3392035817337166E-4</v>
      </c>
      <c r="C93">
        <f t="shared" si="3"/>
        <v>0.99960648221330128</v>
      </c>
    </row>
    <row r="94" spans="1:3" x14ac:dyDescent="0.25">
      <c r="A94">
        <v>89</v>
      </c>
      <c r="B94">
        <f t="shared" si="2"/>
        <v>2.5641722353080215E-4</v>
      </c>
      <c r="C94">
        <f t="shared" si="3"/>
        <v>0.99986289943683204</v>
      </c>
    </row>
    <row r="95" spans="1:3" x14ac:dyDescent="0.25">
      <c r="A95">
        <v>90</v>
      </c>
      <c r="B95">
        <f t="shared" si="2"/>
        <v>9.4019648627960542E-5</v>
      </c>
      <c r="C95">
        <f t="shared" si="3"/>
        <v>0.99995691908546003</v>
      </c>
    </row>
    <row r="96" spans="1:3" x14ac:dyDescent="0.25">
      <c r="A96">
        <v>91</v>
      </c>
      <c r="B96">
        <f t="shared" si="2"/>
        <v>3.0995488558668412E-5</v>
      </c>
      <c r="C96">
        <f t="shared" si="3"/>
        <v>0.9999879145740187</v>
      </c>
    </row>
    <row r="97" spans="1:3" x14ac:dyDescent="0.25">
      <c r="A97">
        <v>92</v>
      </c>
      <c r="B97">
        <f t="shared" si="2"/>
        <v>9.0965020770004708E-6</v>
      </c>
      <c r="C97">
        <f t="shared" si="3"/>
        <v>0.99999701107609562</v>
      </c>
    </row>
    <row r="98" spans="1:3" x14ac:dyDescent="0.25">
      <c r="A98">
        <v>93</v>
      </c>
      <c r="B98">
        <f t="shared" si="2"/>
        <v>2.3474844069678617E-6</v>
      </c>
      <c r="C98">
        <f t="shared" si="3"/>
        <v>0.9999993585605027</v>
      </c>
    </row>
    <row r="99" spans="1:3" x14ac:dyDescent="0.25">
      <c r="A99">
        <v>94</v>
      </c>
      <c r="B99">
        <f t="shared" si="2"/>
        <v>5.2443800581197226E-7</v>
      </c>
      <c r="C99">
        <f t="shared" si="3"/>
        <v>0.99999988299850839</v>
      </c>
    </row>
    <row r="100" spans="1:3" x14ac:dyDescent="0.25">
      <c r="A100">
        <v>95</v>
      </c>
      <c r="B100">
        <f t="shared" si="2"/>
        <v>9.936720110121515E-8</v>
      </c>
      <c r="C100">
        <f t="shared" si="3"/>
        <v>0.99999998236570953</v>
      </c>
    </row>
    <row r="101" spans="1:3" x14ac:dyDescent="0.25">
      <c r="A101">
        <v>96</v>
      </c>
      <c r="B101">
        <f t="shared" si="2"/>
        <v>1.5526125172064906E-8</v>
      </c>
      <c r="C101">
        <f t="shared" si="3"/>
        <v>0.9999999978918348</v>
      </c>
    </row>
    <row r="102" spans="1:3" x14ac:dyDescent="0.25">
      <c r="A102">
        <v>97</v>
      </c>
      <c r="B102">
        <f t="shared" si="2"/>
        <v>1.9207577532451396E-9</v>
      </c>
      <c r="C102">
        <f t="shared" si="3"/>
        <v>0.99999999981259247</v>
      </c>
    </row>
    <row r="103" spans="1:3" x14ac:dyDescent="0.25">
      <c r="A103">
        <v>98</v>
      </c>
      <c r="B103">
        <f t="shared" si="2"/>
        <v>1.7639612019598247E-10</v>
      </c>
      <c r="C103">
        <f t="shared" si="3"/>
        <v>0.99999999998898859</v>
      </c>
    </row>
    <row r="104" spans="1:3" x14ac:dyDescent="0.25">
      <c r="A104">
        <v>99</v>
      </c>
      <c r="B104">
        <f t="shared" si="2"/>
        <v>1.0690673951271635E-11</v>
      </c>
      <c r="C104">
        <f t="shared" si="3"/>
        <v>0.99999999999967926</v>
      </c>
    </row>
    <row r="105" spans="1:3" x14ac:dyDescent="0.25">
      <c r="A105">
        <v>100</v>
      </c>
      <c r="B105">
        <f t="shared" si="2"/>
        <v>3.2072021853815134E-13</v>
      </c>
      <c r="C105">
        <f t="shared" si="3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Интервальная статистика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sna01rus@gmail.com</cp:lastModifiedBy>
  <dcterms:created xsi:type="dcterms:W3CDTF">2022-01-20T09:34:18Z</dcterms:created>
  <dcterms:modified xsi:type="dcterms:W3CDTF">2022-04-22T09:52:41Z</dcterms:modified>
</cp:coreProperties>
</file>