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Inf_Matura\Matury\arkusz3\"/>
    </mc:Choice>
  </mc:AlternateContent>
  <xr:revisionPtr revIDLastSave="0" documentId="13_ncr:1_{89A679A4-F752-485F-8D02-27525E03189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zad4.3" sheetId="9" r:id="rId1"/>
    <sheet name="zad4.1,zad4.2,zad4.4" sheetId="4" r:id="rId2"/>
    <sheet name="dane" sheetId="3" r:id="rId3"/>
    <sheet name="zad4.5 i zad 4.6 " sheetId="11" r:id="rId4"/>
  </sheets>
  <definedNames>
    <definedName name="_xlnm._FilterDatabase" localSheetId="1" hidden="1">'zad4.1,zad4.2,zad4.4'!$A$1:$K$158</definedName>
    <definedName name="_xlnm._FilterDatabase" localSheetId="3" hidden="1">'zad4.5 i zad 4.6 '!$A$1:$L$158</definedName>
    <definedName name="koniec" localSheetId="3">'zad4.5 i zad 4.6 '!#REF!</definedName>
    <definedName name="koniec">#REF!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1" l="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4" i="11"/>
  <c r="N3" i="11"/>
  <c r="N2" i="11"/>
  <c r="L158" i="11"/>
  <c r="J158" i="11"/>
  <c r="K158" i="11" s="1"/>
  <c r="I158" i="11"/>
  <c r="H158" i="11"/>
  <c r="L157" i="11"/>
  <c r="K157" i="11"/>
  <c r="J157" i="11"/>
  <c r="I157" i="11"/>
  <c r="H157" i="11"/>
  <c r="L156" i="11"/>
  <c r="J156" i="11"/>
  <c r="K156" i="11" s="1"/>
  <c r="I156" i="11"/>
  <c r="H156" i="11"/>
  <c r="L155" i="11"/>
  <c r="J155" i="11"/>
  <c r="I155" i="11"/>
  <c r="H155" i="11"/>
  <c r="J154" i="11"/>
  <c r="K154" i="11" s="1"/>
  <c r="I154" i="11"/>
  <c r="L154" i="11" s="1"/>
  <c r="H154" i="11"/>
  <c r="L153" i="11"/>
  <c r="J153" i="11"/>
  <c r="K153" i="11" s="1"/>
  <c r="I153" i="11"/>
  <c r="H153" i="11"/>
  <c r="L152" i="11"/>
  <c r="J152" i="11"/>
  <c r="K152" i="11" s="1"/>
  <c r="I152" i="11"/>
  <c r="H152" i="11"/>
  <c r="L151" i="11"/>
  <c r="J151" i="11"/>
  <c r="K151" i="11" s="1"/>
  <c r="I151" i="11"/>
  <c r="H151" i="11"/>
  <c r="L150" i="11"/>
  <c r="J150" i="11"/>
  <c r="K150" i="11" s="1"/>
  <c r="I150" i="11"/>
  <c r="H150" i="11"/>
  <c r="L149" i="11"/>
  <c r="J149" i="11"/>
  <c r="K149" i="11" s="1"/>
  <c r="M149" i="11" s="1"/>
  <c r="I149" i="11"/>
  <c r="H149" i="11"/>
  <c r="L148" i="11"/>
  <c r="J148" i="11"/>
  <c r="K148" i="11" s="1"/>
  <c r="I148" i="11"/>
  <c r="H148" i="11"/>
  <c r="L147" i="11"/>
  <c r="J147" i="11"/>
  <c r="K147" i="11" s="1"/>
  <c r="I147" i="11"/>
  <c r="H147" i="11"/>
  <c r="L146" i="11"/>
  <c r="J146" i="11"/>
  <c r="K146" i="11" s="1"/>
  <c r="I146" i="11"/>
  <c r="H146" i="11"/>
  <c r="L145" i="11"/>
  <c r="J145" i="11"/>
  <c r="K145" i="11" s="1"/>
  <c r="M145" i="11" s="1"/>
  <c r="I145" i="11"/>
  <c r="H145" i="11"/>
  <c r="L144" i="11"/>
  <c r="J144" i="11"/>
  <c r="K144" i="11" s="1"/>
  <c r="I144" i="11"/>
  <c r="H144" i="11"/>
  <c r="L143" i="11"/>
  <c r="J143" i="11"/>
  <c r="K143" i="11" s="1"/>
  <c r="I143" i="11"/>
  <c r="H143" i="11"/>
  <c r="L142" i="11"/>
  <c r="J142" i="11"/>
  <c r="K142" i="11" s="1"/>
  <c r="I142" i="11"/>
  <c r="H142" i="11"/>
  <c r="L141" i="11"/>
  <c r="J141" i="11"/>
  <c r="K141" i="11" s="1"/>
  <c r="M141" i="11" s="1"/>
  <c r="I141" i="11"/>
  <c r="H141" i="11"/>
  <c r="L140" i="11"/>
  <c r="J140" i="11"/>
  <c r="K140" i="11" s="1"/>
  <c r="I140" i="11"/>
  <c r="H140" i="11"/>
  <c r="L139" i="11"/>
  <c r="J139" i="11"/>
  <c r="K139" i="11" s="1"/>
  <c r="I139" i="11"/>
  <c r="H139" i="11"/>
  <c r="L138" i="11"/>
  <c r="J138" i="11"/>
  <c r="K138" i="11" s="1"/>
  <c r="I138" i="11"/>
  <c r="H138" i="11"/>
  <c r="L137" i="11"/>
  <c r="J137" i="11"/>
  <c r="K137" i="11" s="1"/>
  <c r="I137" i="11"/>
  <c r="H137" i="11"/>
  <c r="L136" i="11"/>
  <c r="J136" i="11"/>
  <c r="K136" i="11" s="1"/>
  <c r="I136" i="11"/>
  <c r="H136" i="11"/>
  <c r="L135" i="11"/>
  <c r="J135" i="11"/>
  <c r="K135" i="11" s="1"/>
  <c r="M135" i="11" s="1"/>
  <c r="I135" i="11"/>
  <c r="H135" i="11"/>
  <c r="L134" i="11"/>
  <c r="J134" i="11"/>
  <c r="K134" i="11" s="1"/>
  <c r="I134" i="11"/>
  <c r="H134" i="11"/>
  <c r="L133" i="11"/>
  <c r="J133" i="11"/>
  <c r="K133" i="11" s="1"/>
  <c r="I133" i="11"/>
  <c r="H133" i="11"/>
  <c r="L132" i="11"/>
  <c r="J132" i="11"/>
  <c r="K132" i="11" s="1"/>
  <c r="I132" i="11"/>
  <c r="H132" i="11"/>
  <c r="L131" i="11"/>
  <c r="J131" i="11"/>
  <c r="K131" i="11" s="1"/>
  <c r="I131" i="11"/>
  <c r="H131" i="11"/>
  <c r="L130" i="11"/>
  <c r="J130" i="11"/>
  <c r="K130" i="11" s="1"/>
  <c r="M130" i="11" s="1"/>
  <c r="I130" i="11"/>
  <c r="H130" i="11"/>
  <c r="L129" i="11"/>
  <c r="J129" i="11"/>
  <c r="K129" i="11" s="1"/>
  <c r="I129" i="11"/>
  <c r="H129" i="11"/>
  <c r="L128" i="11"/>
  <c r="J128" i="11"/>
  <c r="K128" i="11" s="1"/>
  <c r="I128" i="11"/>
  <c r="H128" i="11"/>
  <c r="L127" i="11"/>
  <c r="J127" i="11"/>
  <c r="K127" i="11" s="1"/>
  <c r="I127" i="11"/>
  <c r="H127" i="11"/>
  <c r="L126" i="11"/>
  <c r="J126" i="11"/>
  <c r="K126" i="11" s="1"/>
  <c r="M126" i="11" s="1"/>
  <c r="I126" i="11"/>
  <c r="H126" i="11"/>
  <c r="L125" i="11"/>
  <c r="J125" i="11"/>
  <c r="K125" i="11" s="1"/>
  <c r="I125" i="11"/>
  <c r="H125" i="11"/>
  <c r="L124" i="11"/>
  <c r="J124" i="11"/>
  <c r="K124" i="11" s="1"/>
  <c r="I124" i="11"/>
  <c r="H124" i="11"/>
  <c r="L123" i="11"/>
  <c r="J123" i="11"/>
  <c r="K123" i="11" s="1"/>
  <c r="I123" i="11"/>
  <c r="H123" i="11"/>
  <c r="L122" i="11"/>
  <c r="J122" i="11"/>
  <c r="K122" i="11" s="1"/>
  <c r="I122" i="11"/>
  <c r="H122" i="11"/>
  <c r="L121" i="11"/>
  <c r="J121" i="11"/>
  <c r="I121" i="11"/>
  <c r="H121" i="11"/>
  <c r="J120" i="11"/>
  <c r="K120" i="11" s="1"/>
  <c r="I120" i="11"/>
  <c r="L120" i="11" s="1"/>
  <c r="H120" i="11"/>
  <c r="L119" i="11"/>
  <c r="J119" i="11"/>
  <c r="K119" i="11" s="1"/>
  <c r="I119" i="11"/>
  <c r="H119" i="11"/>
  <c r="L118" i="11"/>
  <c r="J118" i="11"/>
  <c r="K118" i="11" s="1"/>
  <c r="I118" i="11"/>
  <c r="H118" i="11"/>
  <c r="L117" i="11"/>
  <c r="J117" i="11"/>
  <c r="K117" i="11" s="1"/>
  <c r="I117" i="11"/>
  <c r="H117" i="11"/>
  <c r="L116" i="11"/>
  <c r="J116" i="11"/>
  <c r="K116" i="11" s="1"/>
  <c r="I116" i="11"/>
  <c r="H116" i="11"/>
  <c r="L115" i="11"/>
  <c r="J115" i="11"/>
  <c r="K115" i="11" s="1"/>
  <c r="M115" i="11" s="1"/>
  <c r="I115" i="11"/>
  <c r="H115" i="11"/>
  <c r="L114" i="11"/>
  <c r="J114" i="11"/>
  <c r="K114" i="11" s="1"/>
  <c r="I114" i="11"/>
  <c r="H114" i="11"/>
  <c r="L113" i="11"/>
  <c r="J113" i="11"/>
  <c r="K113" i="11" s="1"/>
  <c r="I113" i="11"/>
  <c r="H113" i="11"/>
  <c r="L112" i="11"/>
  <c r="J112" i="11"/>
  <c r="K112" i="11" s="1"/>
  <c r="I112" i="11"/>
  <c r="H112" i="11"/>
  <c r="L111" i="11"/>
  <c r="J111" i="11"/>
  <c r="K111" i="11" s="1"/>
  <c r="I111" i="11"/>
  <c r="H111" i="11"/>
  <c r="L110" i="11"/>
  <c r="J110" i="11"/>
  <c r="I110" i="11"/>
  <c r="H110" i="11"/>
  <c r="J109" i="11"/>
  <c r="K109" i="11" s="1"/>
  <c r="I109" i="11"/>
  <c r="L109" i="11" s="1"/>
  <c r="H109" i="11"/>
  <c r="L108" i="11"/>
  <c r="J108" i="11"/>
  <c r="K108" i="11" s="1"/>
  <c r="I108" i="11"/>
  <c r="H108" i="11"/>
  <c r="L107" i="11"/>
  <c r="J107" i="11"/>
  <c r="K107" i="11" s="1"/>
  <c r="I107" i="11"/>
  <c r="H107" i="11"/>
  <c r="L106" i="11"/>
  <c r="J106" i="11"/>
  <c r="K106" i="11" s="1"/>
  <c r="I106" i="11"/>
  <c r="H106" i="11"/>
  <c r="L105" i="11"/>
  <c r="J105" i="11"/>
  <c r="K105" i="11" s="1"/>
  <c r="I105" i="11"/>
  <c r="H105" i="11"/>
  <c r="L104" i="11"/>
  <c r="J104" i="11"/>
  <c r="K104" i="11" s="1"/>
  <c r="I104" i="11"/>
  <c r="H104" i="11"/>
  <c r="L103" i="11"/>
  <c r="J103" i="11"/>
  <c r="K103" i="11" s="1"/>
  <c r="I103" i="11"/>
  <c r="H103" i="11"/>
  <c r="L102" i="11"/>
  <c r="J102" i="11"/>
  <c r="I102" i="11"/>
  <c r="H102" i="11"/>
  <c r="J101" i="11"/>
  <c r="K101" i="11" s="1"/>
  <c r="I101" i="11"/>
  <c r="L101" i="11" s="1"/>
  <c r="H101" i="11"/>
  <c r="L100" i="11"/>
  <c r="J100" i="11"/>
  <c r="K100" i="11" s="1"/>
  <c r="I100" i="11"/>
  <c r="H100" i="11"/>
  <c r="L99" i="11"/>
  <c r="J99" i="11"/>
  <c r="K99" i="11" s="1"/>
  <c r="I99" i="11"/>
  <c r="H99" i="11"/>
  <c r="L98" i="11"/>
  <c r="J98" i="11"/>
  <c r="K98" i="11" s="1"/>
  <c r="M98" i="11" s="1"/>
  <c r="I98" i="11"/>
  <c r="H98" i="11"/>
  <c r="L97" i="11"/>
  <c r="J97" i="11"/>
  <c r="K97" i="11" s="1"/>
  <c r="M97" i="11" s="1"/>
  <c r="I97" i="11"/>
  <c r="H97" i="11"/>
  <c r="L96" i="11"/>
  <c r="J96" i="11"/>
  <c r="K96" i="11" s="1"/>
  <c r="I96" i="11"/>
  <c r="H96" i="11"/>
  <c r="L95" i="11"/>
  <c r="J95" i="11"/>
  <c r="K95" i="11" s="1"/>
  <c r="I95" i="11"/>
  <c r="H95" i="11"/>
  <c r="L94" i="11"/>
  <c r="J94" i="11"/>
  <c r="K94" i="11" s="1"/>
  <c r="I94" i="11"/>
  <c r="H94" i="11"/>
  <c r="L93" i="11"/>
  <c r="J93" i="11"/>
  <c r="K93" i="11" s="1"/>
  <c r="I93" i="11"/>
  <c r="H93" i="11"/>
  <c r="L92" i="11"/>
  <c r="J92" i="11"/>
  <c r="K92" i="11" s="1"/>
  <c r="M92" i="11" s="1"/>
  <c r="I92" i="11"/>
  <c r="H92" i="11"/>
  <c r="L91" i="11"/>
  <c r="J91" i="11"/>
  <c r="K91" i="11" s="1"/>
  <c r="I91" i="11"/>
  <c r="H91" i="11"/>
  <c r="L90" i="11"/>
  <c r="J90" i="11"/>
  <c r="K90" i="11" s="1"/>
  <c r="I90" i="11"/>
  <c r="H90" i="11"/>
  <c r="L89" i="11"/>
  <c r="J89" i="11"/>
  <c r="K89" i="11" s="1"/>
  <c r="I89" i="11"/>
  <c r="H89" i="11"/>
  <c r="L88" i="11"/>
  <c r="J88" i="11"/>
  <c r="K88" i="11" s="1"/>
  <c r="I88" i="11"/>
  <c r="H88" i="11"/>
  <c r="L87" i="11"/>
  <c r="J87" i="11"/>
  <c r="K87" i="11" s="1"/>
  <c r="M87" i="11" s="1"/>
  <c r="I87" i="11"/>
  <c r="H87" i="11"/>
  <c r="L86" i="11"/>
  <c r="J86" i="11"/>
  <c r="K86" i="11" s="1"/>
  <c r="I86" i="11"/>
  <c r="H86" i="11"/>
  <c r="L85" i="11"/>
  <c r="J85" i="11"/>
  <c r="K85" i="11" s="1"/>
  <c r="I85" i="11"/>
  <c r="H85" i="11"/>
  <c r="L84" i="11"/>
  <c r="J84" i="11"/>
  <c r="K84" i="11" s="1"/>
  <c r="I84" i="11"/>
  <c r="H84" i="11"/>
  <c r="L83" i="11"/>
  <c r="J83" i="11"/>
  <c r="K83" i="11" s="1"/>
  <c r="I83" i="11"/>
  <c r="H83" i="11"/>
  <c r="L82" i="11"/>
  <c r="J82" i="11"/>
  <c r="K82" i="11" s="1"/>
  <c r="I82" i="11"/>
  <c r="H82" i="11"/>
  <c r="L81" i="11"/>
  <c r="J81" i="11"/>
  <c r="K81" i="11" s="1"/>
  <c r="M81" i="11" s="1"/>
  <c r="I81" i="11"/>
  <c r="H81" i="11"/>
  <c r="L80" i="11"/>
  <c r="J80" i="11"/>
  <c r="K80" i="11" s="1"/>
  <c r="I80" i="11"/>
  <c r="H80" i="11"/>
  <c r="L79" i="11"/>
  <c r="J79" i="11"/>
  <c r="K79" i="11" s="1"/>
  <c r="I79" i="11"/>
  <c r="H79" i="11"/>
  <c r="L78" i="11"/>
  <c r="J78" i="11"/>
  <c r="K78" i="11" s="1"/>
  <c r="I78" i="11"/>
  <c r="H78" i="11"/>
  <c r="L77" i="11"/>
  <c r="J77" i="11"/>
  <c r="K77" i="11" s="1"/>
  <c r="I77" i="11"/>
  <c r="H77" i="11"/>
  <c r="L76" i="11"/>
  <c r="J76" i="11"/>
  <c r="K76" i="11" s="1"/>
  <c r="I76" i="11"/>
  <c r="H76" i="11"/>
  <c r="L75" i="11"/>
  <c r="J75" i="11"/>
  <c r="K75" i="11" s="1"/>
  <c r="M75" i="11" s="1"/>
  <c r="I75" i="11"/>
  <c r="H75" i="11"/>
  <c r="L74" i="11"/>
  <c r="J74" i="11"/>
  <c r="K74" i="11" s="1"/>
  <c r="I74" i="11"/>
  <c r="H74" i="11"/>
  <c r="L73" i="11"/>
  <c r="J73" i="11"/>
  <c r="K73" i="11" s="1"/>
  <c r="I73" i="11"/>
  <c r="H73" i="11"/>
  <c r="L72" i="11"/>
  <c r="J72" i="11"/>
  <c r="K72" i="11" s="1"/>
  <c r="I72" i="11"/>
  <c r="H72" i="11"/>
  <c r="L71" i="11"/>
  <c r="J71" i="11"/>
  <c r="K71" i="11" s="1"/>
  <c r="I71" i="11"/>
  <c r="H71" i="11"/>
  <c r="L70" i="11"/>
  <c r="J70" i="11"/>
  <c r="K70" i="11" s="1"/>
  <c r="I70" i="11"/>
  <c r="H70" i="11"/>
  <c r="L69" i="11"/>
  <c r="J69" i="11"/>
  <c r="K69" i="11" s="1"/>
  <c r="M69" i="11" s="1"/>
  <c r="I69" i="11"/>
  <c r="H69" i="11"/>
  <c r="L68" i="11"/>
  <c r="J68" i="11"/>
  <c r="K68" i="11" s="1"/>
  <c r="I68" i="11"/>
  <c r="H68" i="11"/>
  <c r="L67" i="11"/>
  <c r="J67" i="11"/>
  <c r="K67" i="11" s="1"/>
  <c r="I67" i="11"/>
  <c r="H67" i="11"/>
  <c r="L66" i="11"/>
  <c r="J66" i="11"/>
  <c r="K66" i="11" s="1"/>
  <c r="I66" i="11"/>
  <c r="H66" i="11"/>
  <c r="L65" i="11"/>
  <c r="J65" i="11"/>
  <c r="K65" i="11" s="1"/>
  <c r="I65" i="11"/>
  <c r="H65" i="11"/>
  <c r="L64" i="11"/>
  <c r="J64" i="11"/>
  <c r="K64" i="11" s="1"/>
  <c r="M64" i="11" s="1"/>
  <c r="I64" i="11"/>
  <c r="H64" i="11"/>
  <c r="L63" i="11"/>
  <c r="J63" i="11"/>
  <c r="K63" i="11" s="1"/>
  <c r="I63" i="11"/>
  <c r="H63" i="11"/>
  <c r="L62" i="11"/>
  <c r="J62" i="11"/>
  <c r="K62" i="11" s="1"/>
  <c r="I62" i="11"/>
  <c r="H62" i="11"/>
  <c r="L61" i="11"/>
  <c r="J61" i="11"/>
  <c r="K61" i="11" s="1"/>
  <c r="I61" i="11"/>
  <c r="H61" i="11"/>
  <c r="L60" i="11"/>
  <c r="J60" i="11"/>
  <c r="K60" i="11" s="1"/>
  <c r="M60" i="11" s="1"/>
  <c r="I60" i="11"/>
  <c r="H60" i="11"/>
  <c r="L59" i="11"/>
  <c r="J59" i="11"/>
  <c r="K59" i="11" s="1"/>
  <c r="I59" i="11"/>
  <c r="H59" i="11"/>
  <c r="L58" i="11"/>
  <c r="J58" i="11"/>
  <c r="K58" i="11" s="1"/>
  <c r="I58" i="11"/>
  <c r="H58" i="11"/>
  <c r="L57" i="11"/>
  <c r="J57" i="11"/>
  <c r="K57" i="11" s="1"/>
  <c r="I57" i="11"/>
  <c r="H57" i="11"/>
  <c r="L56" i="11"/>
  <c r="J56" i="11"/>
  <c r="K56" i="11" s="1"/>
  <c r="I56" i="11"/>
  <c r="H56" i="11"/>
  <c r="L55" i="11"/>
  <c r="J55" i="11"/>
  <c r="I55" i="11"/>
  <c r="H55" i="11"/>
  <c r="J54" i="11"/>
  <c r="K54" i="11" s="1"/>
  <c r="I54" i="11"/>
  <c r="L54" i="11" s="1"/>
  <c r="H54" i="11"/>
  <c r="L53" i="11"/>
  <c r="J53" i="11"/>
  <c r="K53" i="11" s="1"/>
  <c r="I53" i="11"/>
  <c r="H53" i="11"/>
  <c r="L52" i="11"/>
  <c r="J52" i="11"/>
  <c r="K52" i="11" s="1"/>
  <c r="I52" i="11"/>
  <c r="H52" i="11"/>
  <c r="L51" i="11"/>
  <c r="J51" i="11"/>
  <c r="K51" i="11" s="1"/>
  <c r="I51" i="11"/>
  <c r="H51" i="11"/>
  <c r="L50" i="11"/>
  <c r="J50" i="11"/>
  <c r="K50" i="11" s="1"/>
  <c r="M50" i="11" s="1"/>
  <c r="I50" i="11"/>
  <c r="H50" i="11"/>
  <c r="L49" i="11"/>
  <c r="J49" i="11"/>
  <c r="K49" i="11" s="1"/>
  <c r="M49" i="11" s="1"/>
  <c r="I49" i="11"/>
  <c r="H49" i="11"/>
  <c r="L48" i="11"/>
  <c r="J48" i="11"/>
  <c r="K48" i="11" s="1"/>
  <c r="I48" i="11"/>
  <c r="H48" i="11"/>
  <c r="L47" i="11"/>
  <c r="J47" i="11"/>
  <c r="K47" i="11" s="1"/>
  <c r="I47" i="11"/>
  <c r="H47" i="11"/>
  <c r="L46" i="11"/>
  <c r="J46" i="11"/>
  <c r="K46" i="11" s="1"/>
  <c r="I46" i="11"/>
  <c r="H46" i="11"/>
  <c r="L45" i="11"/>
  <c r="J45" i="11"/>
  <c r="K45" i="11" s="1"/>
  <c r="I45" i="11"/>
  <c r="H45" i="11"/>
  <c r="L44" i="11"/>
  <c r="J44" i="11"/>
  <c r="K44" i="11" s="1"/>
  <c r="M44" i="11" s="1"/>
  <c r="I44" i="11"/>
  <c r="H44" i="11"/>
  <c r="L43" i="11"/>
  <c r="J43" i="11"/>
  <c r="K43" i="11" s="1"/>
  <c r="I43" i="11"/>
  <c r="H43" i="11"/>
  <c r="L42" i="11"/>
  <c r="J42" i="11"/>
  <c r="K42" i="11" s="1"/>
  <c r="I42" i="11"/>
  <c r="H42" i="11"/>
  <c r="L41" i="11"/>
  <c r="J41" i="11"/>
  <c r="K41" i="11" s="1"/>
  <c r="I41" i="11"/>
  <c r="H41" i="11"/>
  <c r="L40" i="11"/>
  <c r="J40" i="11"/>
  <c r="K40" i="11" s="1"/>
  <c r="I40" i="11"/>
  <c r="H40" i="11"/>
  <c r="L39" i="11"/>
  <c r="J39" i="11"/>
  <c r="K39" i="11" s="1"/>
  <c r="I39" i="11"/>
  <c r="H39" i="11"/>
  <c r="L38" i="11"/>
  <c r="J38" i="11"/>
  <c r="I38" i="11"/>
  <c r="H38" i="11"/>
  <c r="K38" i="11" s="1"/>
  <c r="M38" i="11" s="1"/>
  <c r="L37" i="11"/>
  <c r="J37" i="11"/>
  <c r="K37" i="11" s="1"/>
  <c r="I37" i="11"/>
  <c r="H37" i="11"/>
  <c r="L36" i="11"/>
  <c r="J36" i="11"/>
  <c r="K36" i="11" s="1"/>
  <c r="I36" i="11"/>
  <c r="H36" i="11"/>
  <c r="L35" i="11"/>
  <c r="J35" i="11"/>
  <c r="K35" i="11" s="1"/>
  <c r="I35" i="11"/>
  <c r="H35" i="11"/>
  <c r="L34" i="11"/>
  <c r="J34" i="11"/>
  <c r="I34" i="11"/>
  <c r="H34" i="11"/>
  <c r="K34" i="11" s="1"/>
  <c r="L33" i="11"/>
  <c r="J33" i="11"/>
  <c r="K33" i="11" s="1"/>
  <c r="M33" i="11" s="1"/>
  <c r="I33" i="11"/>
  <c r="H33" i="11"/>
  <c r="L32" i="11"/>
  <c r="J32" i="11"/>
  <c r="K32" i="11" s="1"/>
  <c r="I32" i="11"/>
  <c r="H32" i="11"/>
  <c r="L31" i="11"/>
  <c r="J31" i="11"/>
  <c r="K31" i="11" s="1"/>
  <c r="I31" i="11"/>
  <c r="H31" i="11"/>
  <c r="L30" i="11"/>
  <c r="J30" i="11"/>
  <c r="I30" i="11"/>
  <c r="H30" i="11"/>
  <c r="K30" i="11" s="1"/>
  <c r="L29" i="11"/>
  <c r="J29" i="11"/>
  <c r="K29" i="11" s="1"/>
  <c r="I29" i="11"/>
  <c r="H29" i="11"/>
  <c r="L28" i="11"/>
  <c r="J28" i="11"/>
  <c r="I28" i="11"/>
  <c r="H28" i="11"/>
  <c r="J27" i="11"/>
  <c r="K27" i="11" s="1"/>
  <c r="I27" i="11"/>
  <c r="L27" i="11" s="1"/>
  <c r="H27" i="11"/>
  <c r="L26" i="11"/>
  <c r="J26" i="11"/>
  <c r="K26" i="11" s="1"/>
  <c r="I26" i="11"/>
  <c r="H26" i="11"/>
  <c r="L25" i="11"/>
  <c r="J25" i="11"/>
  <c r="K25" i="11" s="1"/>
  <c r="I25" i="11"/>
  <c r="H25" i="11"/>
  <c r="L24" i="11"/>
  <c r="J24" i="11"/>
  <c r="K24" i="11" s="1"/>
  <c r="I24" i="11"/>
  <c r="H24" i="11"/>
  <c r="L23" i="11"/>
  <c r="J23" i="11"/>
  <c r="K23" i="11" s="1"/>
  <c r="I23" i="11"/>
  <c r="H23" i="11"/>
  <c r="L22" i="11"/>
  <c r="J22" i="11"/>
  <c r="K22" i="11" s="1"/>
  <c r="M22" i="11" s="1"/>
  <c r="I22" i="11"/>
  <c r="H22" i="11"/>
  <c r="L21" i="11"/>
  <c r="J21" i="11"/>
  <c r="K21" i="11" s="1"/>
  <c r="I21" i="11"/>
  <c r="H21" i="11"/>
  <c r="L20" i="11"/>
  <c r="J20" i="11"/>
  <c r="K20" i="11" s="1"/>
  <c r="I20" i="11"/>
  <c r="H20" i="11"/>
  <c r="L19" i="11"/>
  <c r="J19" i="11"/>
  <c r="K19" i="11" s="1"/>
  <c r="I19" i="11"/>
  <c r="H19" i="11"/>
  <c r="L18" i="11"/>
  <c r="J18" i="11"/>
  <c r="K18" i="11" s="1"/>
  <c r="I18" i="11"/>
  <c r="H18" i="11"/>
  <c r="L17" i="11"/>
  <c r="J17" i="11"/>
  <c r="K17" i="11" s="1"/>
  <c r="I17" i="11"/>
  <c r="H17" i="11"/>
  <c r="L16" i="11"/>
  <c r="J16" i="11"/>
  <c r="K16" i="11" s="1"/>
  <c r="M16" i="11" s="1"/>
  <c r="I16" i="11"/>
  <c r="H16" i="11"/>
  <c r="L15" i="11"/>
  <c r="J15" i="11"/>
  <c r="K15" i="11" s="1"/>
  <c r="I15" i="11"/>
  <c r="H15" i="11"/>
  <c r="L14" i="11"/>
  <c r="J14" i="11"/>
  <c r="K14" i="11" s="1"/>
  <c r="I14" i="11"/>
  <c r="H14" i="11"/>
  <c r="L13" i="11"/>
  <c r="J13" i="11"/>
  <c r="K13" i="11" s="1"/>
  <c r="I13" i="11"/>
  <c r="H13" i="11"/>
  <c r="L12" i="11"/>
  <c r="J12" i="11"/>
  <c r="K12" i="11" s="1"/>
  <c r="I12" i="11"/>
  <c r="H12" i="11"/>
  <c r="L11" i="11"/>
  <c r="J11" i="11"/>
  <c r="K11" i="11" s="1"/>
  <c r="M11" i="11" s="1"/>
  <c r="I11" i="11"/>
  <c r="H11" i="11"/>
  <c r="L10" i="11"/>
  <c r="J10" i="11"/>
  <c r="K10" i="11" s="1"/>
  <c r="I10" i="11"/>
  <c r="H10" i="11"/>
  <c r="L9" i="11"/>
  <c r="J9" i="11"/>
  <c r="K9" i="11" s="1"/>
  <c r="I9" i="11"/>
  <c r="H9" i="11"/>
  <c r="L8" i="11"/>
  <c r="J8" i="11"/>
  <c r="K8" i="11" s="1"/>
  <c r="I8" i="11"/>
  <c r="H8" i="11"/>
  <c r="L7" i="11"/>
  <c r="K7" i="11"/>
  <c r="J7" i="11"/>
  <c r="I7" i="11"/>
  <c r="H7" i="11"/>
  <c r="L6" i="11"/>
  <c r="J6" i="11"/>
  <c r="K6" i="11" s="1"/>
  <c r="M6" i="11" s="1"/>
  <c r="I6" i="11"/>
  <c r="H6" i="11"/>
  <c r="L5" i="11"/>
  <c r="J5" i="11"/>
  <c r="K5" i="11" s="1"/>
  <c r="I5" i="11"/>
  <c r="H5" i="11"/>
  <c r="L4" i="11"/>
  <c r="J4" i="11"/>
  <c r="K4" i="11" s="1"/>
  <c r="I4" i="11"/>
  <c r="H4" i="11"/>
  <c r="L3" i="11"/>
  <c r="K3" i="11"/>
  <c r="J3" i="11"/>
  <c r="I3" i="11"/>
  <c r="H3" i="11"/>
  <c r="L2" i="11"/>
  <c r="K2" i="11"/>
  <c r="M2" i="11" s="1"/>
  <c r="J2" i="11"/>
  <c r="I2" i="11"/>
  <c r="H2" i="11"/>
  <c r="O12" i="11" l="1"/>
  <c r="M99" i="11"/>
  <c r="M45" i="11"/>
  <c r="M142" i="11"/>
  <c r="M143" i="11" s="1"/>
  <c r="M144" i="11" s="1"/>
  <c r="M34" i="11"/>
  <c r="M88" i="11"/>
  <c r="K155" i="11"/>
  <c r="M155" i="11" s="1"/>
  <c r="M156" i="11" s="1"/>
  <c r="M157" i="11" s="1"/>
  <c r="M158" i="11" s="1"/>
  <c r="M132" i="11"/>
  <c r="M133" i="11" s="1"/>
  <c r="M134" i="11" s="1"/>
  <c r="M150" i="11"/>
  <c r="M151" i="11" s="1"/>
  <c r="M152" i="11" s="1"/>
  <c r="M153" i="11" s="1"/>
  <c r="M154" i="11" s="1"/>
  <c r="M39" i="11"/>
  <c r="M124" i="11"/>
  <c r="M125" i="11" s="1"/>
  <c r="M82" i="11"/>
  <c r="M83" i="11" s="1"/>
  <c r="M84" i="11" s="1"/>
  <c r="M85" i="11" s="1"/>
  <c r="M86" i="11" s="1"/>
  <c r="M17" i="11"/>
  <c r="M18" i="11" s="1"/>
  <c r="M19" i="11" s="1"/>
  <c r="M20" i="11" s="1"/>
  <c r="M21" i="11" s="1"/>
  <c r="M23" i="11"/>
  <c r="M24" i="11" s="1"/>
  <c r="M25" i="11" s="1"/>
  <c r="M26" i="11" s="1"/>
  <c r="M27" i="11" s="1"/>
  <c r="M66" i="11"/>
  <c r="M67" i="11" s="1"/>
  <c r="M68" i="11" s="1"/>
  <c r="M14" i="11"/>
  <c r="M15" i="11" s="1"/>
  <c r="M57" i="11"/>
  <c r="M58" i="11" s="1"/>
  <c r="M59" i="11" s="1"/>
  <c r="M40" i="11"/>
  <c r="M41" i="11" s="1"/>
  <c r="M42" i="11" s="1"/>
  <c r="M43" i="11" s="1"/>
  <c r="M36" i="11"/>
  <c r="M37" i="11" s="1"/>
  <c r="K121" i="11"/>
  <c r="M121" i="11" s="1"/>
  <c r="M127" i="11"/>
  <c r="M128" i="11" s="1"/>
  <c r="M129" i="11" s="1"/>
  <c r="M70" i="11"/>
  <c r="M71" i="11" s="1"/>
  <c r="M72" i="11" s="1"/>
  <c r="M73" i="11" s="1"/>
  <c r="M74" i="11" s="1"/>
  <c r="M131" i="11"/>
  <c r="M89" i="11"/>
  <c r="M90" i="11" s="1"/>
  <c r="M91" i="11" s="1"/>
  <c r="M103" i="11"/>
  <c r="M104" i="11" s="1"/>
  <c r="M105" i="11" s="1"/>
  <c r="M106" i="11" s="1"/>
  <c r="M107" i="11" s="1"/>
  <c r="M108" i="11" s="1"/>
  <c r="M109" i="11" s="1"/>
  <c r="M62" i="11"/>
  <c r="M63" i="11" s="1"/>
  <c r="M100" i="11"/>
  <c r="M65" i="11"/>
  <c r="M12" i="11"/>
  <c r="K55" i="11"/>
  <c r="M55" i="11" s="1"/>
  <c r="M61" i="11"/>
  <c r="M56" i="11"/>
  <c r="M123" i="11"/>
  <c r="M117" i="11"/>
  <c r="M148" i="11"/>
  <c r="M76" i="11"/>
  <c r="K28" i="11"/>
  <c r="M28" i="11" s="1"/>
  <c r="M29" i="11" s="1"/>
  <c r="M30" i="11" s="1"/>
  <c r="M31" i="11" s="1"/>
  <c r="M32" i="11" s="1"/>
  <c r="M119" i="11"/>
  <c r="M120" i="11" s="1"/>
  <c r="M35" i="11"/>
  <c r="M122" i="11"/>
  <c r="M146" i="11"/>
  <c r="M147" i="11"/>
  <c r="M93" i="11"/>
  <c r="M51" i="11"/>
  <c r="M52" i="11" s="1"/>
  <c r="M53" i="11" s="1"/>
  <c r="M54" i="11" s="1"/>
  <c r="M136" i="11"/>
  <c r="M137" i="11" s="1"/>
  <c r="M138" i="11" s="1"/>
  <c r="M139" i="11" s="1"/>
  <c r="M140" i="11" s="1"/>
  <c r="M118" i="11"/>
  <c r="M94" i="11"/>
  <c r="M95" i="11" s="1"/>
  <c r="M96" i="11" s="1"/>
  <c r="M46" i="11"/>
  <c r="M47" i="11" s="1"/>
  <c r="M48" i="11" s="1"/>
  <c r="M77" i="11"/>
  <c r="M78" i="11" s="1"/>
  <c r="M79" i="11" s="1"/>
  <c r="M80" i="11" s="1"/>
  <c r="M101" i="11"/>
  <c r="K102" i="11"/>
  <c r="M102" i="11" s="1"/>
  <c r="M7" i="11"/>
  <c r="M8" i="11" s="1"/>
  <c r="M9" i="11" s="1"/>
  <c r="M10" i="11" s="1"/>
  <c r="M13" i="11"/>
  <c r="K110" i="11"/>
  <c r="M110" i="11" s="1"/>
  <c r="M111" i="11" s="1"/>
  <c r="M112" i="11" s="1"/>
  <c r="M113" i="11" s="1"/>
  <c r="M114" i="11" s="1"/>
  <c r="M116" i="11"/>
  <c r="M3" i="11"/>
  <c r="M4" i="11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N135" i="4"/>
  <c r="N136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N49" i="4" s="1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2" i="4"/>
  <c r="N2" i="4" s="1"/>
  <c r="N3" i="4" s="1"/>
  <c r="N4" i="4" s="1"/>
  <c r="N5" i="4" s="1"/>
  <c r="M3" i="4"/>
  <c r="M4" i="4"/>
  <c r="M5" i="4"/>
  <c r="N6" i="4" s="1"/>
  <c r="N7" i="4" s="1"/>
  <c r="M6" i="4"/>
  <c r="M7" i="4"/>
  <c r="M8" i="4"/>
  <c r="M9" i="4"/>
  <c r="M10" i="4"/>
  <c r="N11" i="4" s="1"/>
  <c r="N12" i="4" s="1"/>
  <c r="N13" i="4" s="1"/>
  <c r="N14" i="4" s="1"/>
  <c r="N15" i="4" s="1"/>
  <c r="M11" i="4"/>
  <c r="M12" i="4"/>
  <c r="M13" i="4"/>
  <c r="M14" i="4"/>
  <c r="M15" i="4"/>
  <c r="M16" i="4"/>
  <c r="M17" i="4"/>
  <c r="M18" i="4"/>
  <c r="M19" i="4"/>
  <c r="M20" i="4"/>
  <c r="M21" i="4"/>
  <c r="N22" i="4" s="1"/>
  <c r="N23" i="4" s="1"/>
  <c r="M22" i="4"/>
  <c r="M23" i="4"/>
  <c r="M24" i="4"/>
  <c r="M25" i="4"/>
  <c r="M26" i="4"/>
  <c r="M27" i="4"/>
  <c r="N28" i="4" s="1"/>
  <c r="N29" i="4" s="1"/>
  <c r="N30" i="4" s="1"/>
  <c r="N31" i="4" s="1"/>
  <c r="N32" i="4" s="1"/>
  <c r="M28" i="4"/>
  <c r="M29" i="4"/>
  <c r="M30" i="4"/>
  <c r="M31" i="4"/>
  <c r="M32" i="4"/>
  <c r="M33" i="4"/>
  <c r="M34" i="4"/>
  <c r="M35" i="4"/>
  <c r="M36" i="4"/>
  <c r="M37" i="4"/>
  <c r="N38" i="4" s="1"/>
  <c r="N39" i="4" s="1"/>
  <c r="M38" i="4"/>
  <c r="M39" i="4"/>
  <c r="M40" i="4"/>
  <c r="M41" i="4"/>
  <c r="M42" i="4"/>
  <c r="M43" i="4"/>
  <c r="N44" i="4" s="1"/>
  <c r="N45" i="4" s="1"/>
  <c r="N46" i="4" s="1"/>
  <c r="N47" i="4" s="1"/>
  <c r="N48" i="4" s="1"/>
  <c r="M44" i="4"/>
  <c r="M45" i="4"/>
  <c r="M46" i="4"/>
  <c r="M47" i="4"/>
  <c r="M48" i="4"/>
  <c r="M49" i="4"/>
  <c r="M50" i="4"/>
  <c r="M51" i="4"/>
  <c r="M52" i="4"/>
  <c r="M53" i="4"/>
  <c r="M54" i="4"/>
  <c r="N55" i="4" s="1"/>
  <c r="M55" i="4"/>
  <c r="M56" i="4"/>
  <c r="M57" i="4"/>
  <c r="M58" i="4"/>
  <c r="M59" i="4"/>
  <c r="N60" i="4" s="1"/>
  <c r="N61" i="4" s="1"/>
  <c r="N62" i="4" s="1"/>
  <c r="N63" i="4" s="1"/>
  <c r="M60" i="4"/>
  <c r="M61" i="4"/>
  <c r="M62" i="4"/>
  <c r="M63" i="4"/>
  <c r="M64" i="4"/>
  <c r="M65" i="4"/>
  <c r="M66" i="4"/>
  <c r="M67" i="4"/>
  <c r="M68" i="4"/>
  <c r="N69" i="4" s="1"/>
  <c r="N70" i="4" s="1"/>
  <c r="N71" i="4" s="1"/>
  <c r="N72" i="4" s="1"/>
  <c r="N73" i="4" s="1"/>
  <c r="N74" i="4" s="1"/>
  <c r="M69" i="4"/>
  <c r="M70" i="4"/>
  <c r="M71" i="4"/>
  <c r="M72" i="4"/>
  <c r="M73" i="4"/>
  <c r="M74" i="4"/>
  <c r="N75" i="4" s="1"/>
  <c r="N76" i="4" s="1"/>
  <c r="N77" i="4" s="1"/>
  <c r="N78" i="4" s="1"/>
  <c r="N79" i="4" s="1"/>
  <c r="M75" i="4"/>
  <c r="M76" i="4"/>
  <c r="M77" i="4"/>
  <c r="M78" i="4"/>
  <c r="M79" i="4"/>
  <c r="M80" i="4"/>
  <c r="M81" i="4"/>
  <c r="M82" i="4"/>
  <c r="M83" i="4"/>
  <c r="M84" i="4"/>
  <c r="M85" i="4"/>
  <c r="M86" i="4"/>
  <c r="N87" i="4" s="1"/>
  <c r="M87" i="4"/>
  <c r="M88" i="4"/>
  <c r="M89" i="4"/>
  <c r="M90" i="4"/>
  <c r="M91" i="4"/>
  <c r="N92" i="4" s="1"/>
  <c r="N93" i="4" s="1"/>
  <c r="N94" i="4" s="1"/>
  <c r="N95" i="4" s="1"/>
  <c r="N96" i="4" s="1"/>
  <c r="M92" i="4"/>
  <c r="M93" i="4"/>
  <c r="M94" i="4"/>
  <c r="M95" i="4"/>
  <c r="M96" i="4"/>
  <c r="M97" i="4"/>
  <c r="M98" i="4"/>
  <c r="M99" i="4"/>
  <c r="M100" i="4"/>
  <c r="M101" i="4"/>
  <c r="N102" i="4" s="1"/>
  <c r="N103" i="4" s="1"/>
  <c r="M102" i="4"/>
  <c r="M103" i="4"/>
  <c r="M104" i="4"/>
  <c r="M105" i="4"/>
  <c r="M106" i="4"/>
  <c r="M107" i="4"/>
  <c r="M108" i="4"/>
  <c r="M109" i="4"/>
  <c r="N110" i="4" s="1"/>
  <c r="N111" i="4" s="1"/>
  <c r="M110" i="4"/>
  <c r="M111" i="4"/>
  <c r="M112" i="4"/>
  <c r="M113" i="4"/>
  <c r="M114" i="4"/>
  <c r="N115" i="4" s="1"/>
  <c r="N116" i="4" s="1"/>
  <c r="N117" i="4" s="1"/>
  <c r="N118" i="4" s="1"/>
  <c r="N119" i="4" s="1"/>
  <c r="M115" i="4"/>
  <c r="M116" i="4"/>
  <c r="M117" i="4"/>
  <c r="M118" i="4"/>
  <c r="M119" i="4"/>
  <c r="M120" i="4"/>
  <c r="M121" i="4"/>
  <c r="M122" i="4"/>
  <c r="M123" i="4"/>
  <c r="M124" i="4"/>
  <c r="M125" i="4"/>
  <c r="N126" i="4" s="1"/>
  <c r="N127" i="4" s="1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N141" i="4" s="1"/>
  <c r="N142" i="4" s="1"/>
  <c r="N143" i="4" s="1"/>
  <c r="N144" i="4" s="1"/>
  <c r="M141" i="4"/>
  <c r="M142" i="4"/>
  <c r="M143" i="4"/>
  <c r="M144" i="4"/>
  <c r="M145" i="4"/>
  <c r="M146" i="4"/>
  <c r="M147" i="4"/>
  <c r="M148" i="4"/>
  <c r="N149" i="4" s="1"/>
  <c r="N150" i="4" s="1"/>
  <c r="N151" i="4" s="1"/>
  <c r="N152" i="4" s="1"/>
  <c r="N153" i="4" s="1"/>
  <c r="N154" i="4" s="1"/>
  <c r="M149" i="4"/>
  <c r="M150" i="4"/>
  <c r="M151" i="4"/>
  <c r="M152" i="4"/>
  <c r="M153" i="4"/>
  <c r="M154" i="4"/>
  <c r="N155" i="4" s="1"/>
  <c r="N156" i="4" s="1"/>
  <c r="N157" i="4" s="1"/>
  <c r="N158" i="4" s="1"/>
  <c r="M155" i="4"/>
  <c r="M156" i="4"/>
  <c r="M157" i="4"/>
  <c r="M158" i="4"/>
  <c r="M2" i="4"/>
  <c r="G2" i="4"/>
  <c r="K2" i="4" s="1"/>
  <c r="G3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2" i="4"/>
  <c r="O5" i="11" l="1"/>
  <c r="M5" i="11"/>
  <c r="O8" i="11"/>
  <c r="Q11" i="4"/>
  <c r="N50" i="4"/>
  <c r="N51" i="4" s="1"/>
  <c r="N52" i="4" s="1"/>
  <c r="N53" i="4" s="1"/>
  <c r="N54" i="4" s="1"/>
  <c r="N16" i="4"/>
  <c r="N17" i="4" s="1"/>
  <c r="N18" i="4" s="1"/>
  <c r="N19" i="4" s="1"/>
  <c r="N20" i="4" s="1"/>
  <c r="N21" i="4" s="1"/>
  <c r="N88" i="4"/>
  <c r="N56" i="4"/>
  <c r="N57" i="4" s="1"/>
  <c r="N58" i="4" s="1"/>
  <c r="N59" i="4" s="1"/>
  <c r="N120" i="4"/>
  <c r="N80" i="4"/>
  <c r="N145" i="4"/>
  <c r="N146" i="4" s="1"/>
  <c r="N147" i="4" s="1"/>
  <c r="N148" i="4" s="1"/>
  <c r="N121" i="4"/>
  <c r="N122" i="4" s="1"/>
  <c r="N123" i="4" s="1"/>
  <c r="N124" i="4" s="1"/>
  <c r="N125" i="4" s="1"/>
  <c r="N97" i="4"/>
  <c r="N98" i="4" s="1"/>
  <c r="N99" i="4" s="1"/>
  <c r="N100" i="4" s="1"/>
  <c r="N101" i="4" s="1"/>
  <c r="N81" i="4"/>
  <c r="N82" i="4" s="1"/>
  <c r="N83" i="4" s="1"/>
  <c r="N84" i="4" s="1"/>
  <c r="N85" i="4" s="1"/>
  <c r="N86" i="4" s="1"/>
  <c r="N33" i="4"/>
  <c r="N34" i="4" s="1"/>
  <c r="N35" i="4" s="1"/>
  <c r="N36" i="4" s="1"/>
  <c r="N37" i="4" s="1"/>
  <c r="N64" i="4"/>
  <c r="N65" i="4" s="1"/>
  <c r="N66" i="4" s="1"/>
  <c r="N67" i="4" s="1"/>
  <c r="N68" i="4" s="1"/>
  <c r="N128" i="4"/>
  <c r="N129" i="4" s="1"/>
  <c r="N112" i="4"/>
  <c r="N113" i="4" s="1"/>
  <c r="N114" i="4" s="1"/>
  <c r="N104" i="4"/>
  <c r="N105" i="4" s="1"/>
  <c r="N106" i="4" s="1"/>
  <c r="N107" i="4" s="1"/>
  <c r="N108" i="4" s="1"/>
  <c r="N109" i="4" s="1"/>
  <c r="N40" i="4"/>
  <c r="N41" i="4" s="1"/>
  <c r="N42" i="4" s="1"/>
  <c r="N43" i="4" s="1"/>
  <c r="N24" i="4"/>
  <c r="N25" i="4" s="1"/>
  <c r="N26" i="4" s="1"/>
  <c r="N27" i="4" s="1"/>
  <c r="N8" i="4"/>
  <c r="N9" i="4" s="1"/>
  <c r="N10" i="4" s="1"/>
  <c r="N130" i="4"/>
  <c r="N131" i="4" s="1"/>
  <c r="N132" i="4" s="1"/>
  <c r="N133" i="4" s="1"/>
  <c r="N134" i="4" s="1"/>
  <c r="N137" i="4"/>
  <c r="N138" i="4" s="1"/>
  <c r="N139" i="4" s="1"/>
  <c r="N140" i="4" s="1"/>
  <c r="N89" i="4"/>
  <c r="N90" i="4" s="1"/>
  <c r="N91" i="4" s="1"/>
  <c r="K3" i="4"/>
  <c r="G4" i="4" s="1"/>
  <c r="K4" i="4" s="1"/>
  <c r="G5" i="4" s="1"/>
  <c r="K5" i="4" s="1"/>
  <c r="G6" i="4" s="1"/>
  <c r="K6" i="4" s="1"/>
  <c r="G7" i="4" s="1"/>
  <c r="K7" i="4" s="1"/>
  <c r="G8" i="4" s="1"/>
  <c r="K8" i="4" s="1"/>
  <c r="G9" i="4" s="1"/>
  <c r="K9" i="4" s="1"/>
  <c r="G10" i="4" s="1"/>
  <c r="K10" i="4" s="1"/>
  <c r="G11" i="4" s="1"/>
  <c r="K11" i="4" s="1"/>
  <c r="G12" i="4" s="1"/>
  <c r="K12" i="4" s="1"/>
  <c r="G13" i="4" s="1"/>
  <c r="K13" i="4" s="1"/>
  <c r="G14" i="4" s="1"/>
  <c r="K14" i="4" s="1"/>
  <c r="G15" i="4" s="1"/>
  <c r="K15" i="4" s="1"/>
  <c r="G16" i="4" s="1"/>
  <c r="K16" i="4" s="1"/>
  <c r="G17" i="4" s="1"/>
  <c r="K17" i="4" s="1"/>
  <c r="G18" i="4" s="1"/>
  <c r="K18" i="4" s="1"/>
  <c r="G19" i="4" s="1"/>
  <c r="K19" i="4" s="1"/>
  <c r="G20" i="4" s="1"/>
  <c r="K20" i="4" s="1"/>
  <c r="G21" i="4" s="1"/>
  <c r="K21" i="4" s="1"/>
  <c r="G22" i="4" s="1"/>
  <c r="K22" i="4" s="1"/>
  <c r="G23" i="4" s="1"/>
  <c r="K23" i="4" s="1"/>
  <c r="G24" i="4" s="1"/>
  <c r="K24" i="4" s="1"/>
  <c r="G25" i="4" s="1"/>
  <c r="K25" i="4" s="1"/>
  <c r="G26" i="4" s="1"/>
  <c r="K26" i="4" s="1"/>
  <c r="G27" i="4" s="1"/>
  <c r="K27" i="4" s="1"/>
  <c r="G28" i="4" s="1"/>
  <c r="K28" i="4" s="1"/>
  <c r="G29" i="4" s="1"/>
  <c r="K29" i="4" s="1"/>
  <c r="G30" i="4" s="1"/>
  <c r="K30" i="4" s="1"/>
  <c r="G31" i="4" s="1"/>
  <c r="K31" i="4" s="1"/>
  <c r="G32" i="4" s="1"/>
  <c r="K32" i="4" s="1"/>
  <c r="G33" i="4" s="1"/>
  <c r="K33" i="4" s="1"/>
  <c r="G34" i="4" s="1"/>
  <c r="K34" i="4" s="1"/>
  <c r="G35" i="4" s="1"/>
  <c r="K35" i="4" s="1"/>
  <c r="G36" i="4" s="1"/>
  <c r="K36" i="4" s="1"/>
  <c r="G37" i="4" s="1"/>
  <c r="K37" i="4" s="1"/>
  <c r="G38" i="4" s="1"/>
  <c r="K38" i="4" s="1"/>
  <c r="G39" i="4" s="1"/>
  <c r="K39" i="4" s="1"/>
  <c r="G40" i="4" s="1"/>
  <c r="K40" i="4" s="1"/>
  <c r="G41" i="4" s="1"/>
  <c r="K41" i="4" s="1"/>
  <c r="G42" i="4" s="1"/>
  <c r="K42" i="4" s="1"/>
  <c r="G43" i="4" s="1"/>
  <c r="K43" i="4" s="1"/>
  <c r="G44" i="4" s="1"/>
  <c r="K44" i="4" s="1"/>
  <c r="G45" i="4" s="1"/>
  <c r="K45" i="4" s="1"/>
  <c r="G46" i="4" s="1"/>
  <c r="K46" i="4" s="1"/>
  <c r="G47" i="4" s="1"/>
  <c r="K47" i="4" s="1"/>
  <c r="G48" i="4" s="1"/>
  <c r="K48" i="4" s="1"/>
  <c r="G49" i="4" s="1"/>
  <c r="K49" i="4" s="1"/>
  <c r="G50" i="4" s="1"/>
  <c r="K50" i="4" s="1"/>
  <c r="G51" i="4" s="1"/>
  <c r="K51" i="4" s="1"/>
  <c r="G52" i="4" s="1"/>
  <c r="K52" i="4" s="1"/>
  <c r="G53" i="4" s="1"/>
  <c r="K53" i="4" s="1"/>
  <c r="G54" i="4" s="1"/>
  <c r="K54" i="4" s="1"/>
  <c r="G55" i="4" s="1"/>
  <c r="K55" i="4" s="1"/>
  <c r="G56" i="4" s="1"/>
  <c r="K56" i="4" s="1"/>
  <c r="G57" i="4" s="1"/>
  <c r="K57" i="4" s="1"/>
  <c r="G58" i="4" s="1"/>
  <c r="K58" i="4" s="1"/>
  <c r="G59" i="4" s="1"/>
  <c r="K59" i="4" s="1"/>
  <c r="G60" i="4" s="1"/>
  <c r="K60" i="4" s="1"/>
  <c r="G61" i="4" s="1"/>
  <c r="K61" i="4" s="1"/>
  <c r="G62" i="4" s="1"/>
  <c r="K62" i="4" s="1"/>
  <c r="G63" i="4" s="1"/>
  <c r="K63" i="4" s="1"/>
  <c r="G64" i="4" s="1"/>
  <c r="K64" i="4" s="1"/>
  <c r="G65" i="4" s="1"/>
  <c r="K65" i="4" s="1"/>
  <c r="G66" i="4" s="1"/>
  <c r="K66" i="4" s="1"/>
  <c r="G67" i="4" s="1"/>
  <c r="K67" i="4" s="1"/>
  <c r="G68" i="4" s="1"/>
  <c r="K68" i="4" s="1"/>
  <c r="G69" i="4" s="1"/>
  <c r="K69" i="4" s="1"/>
  <c r="G70" i="4" s="1"/>
  <c r="K70" i="4" s="1"/>
  <c r="G71" i="4" s="1"/>
  <c r="K71" i="4" s="1"/>
  <c r="G72" i="4" s="1"/>
  <c r="K72" i="4" s="1"/>
  <c r="G73" i="4" s="1"/>
  <c r="K73" i="4" s="1"/>
  <c r="G74" i="4" s="1"/>
  <c r="K74" i="4" s="1"/>
  <c r="G75" i="4" s="1"/>
  <c r="K75" i="4" s="1"/>
  <c r="G76" i="4" s="1"/>
  <c r="K76" i="4" s="1"/>
  <c r="G77" i="4" s="1"/>
  <c r="K77" i="4" s="1"/>
  <c r="G78" i="4" s="1"/>
  <c r="K78" i="4" s="1"/>
  <c r="G79" i="4" s="1"/>
  <c r="K79" i="4" s="1"/>
  <c r="G80" i="4" s="1"/>
  <c r="K80" i="4" s="1"/>
  <c r="G81" i="4" s="1"/>
  <c r="K81" i="4" s="1"/>
  <c r="G82" i="4" s="1"/>
  <c r="K82" i="4" s="1"/>
  <c r="G83" i="4" s="1"/>
  <c r="K83" i="4" s="1"/>
  <c r="G84" i="4" s="1"/>
  <c r="K84" i="4" s="1"/>
  <c r="G85" i="4" s="1"/>
  <c r="K85" i="4" s="1"/>
  <c r="G86" i="4" s="1"/>
  <c r="K86" i="4" s="1"/>
  <c r="G87" i="4" s="1"/>
  <c r="K87" i="4" s="1"/>
  <c r="G88" i="4" s="1"/>
  <c r="K88" i="4" s="1"/>
  <c r="G89" i="4" s="1"/>
  <c r="K89" i="4" s="1"/>
  <c r="G90" i="4" s="1"/>
  <c r="K90" i="4" s="1"/>
  <c r="G91" i="4" s="1"/>
  <c r="K91" i="4" s="1"/>
  <c r="G92" i="4" s="1"/>
  <c r="K92" i="4" s="1"/>
  <c r="G93" i="4" s="1"/>
  <c r="K93" i="4" s="1"/>
  <c r="G94" i="4" s="1"/>
  <c r="K94" i="4" s="1"/>
  <c r="G95" i="4" s="1"/>
  <c r="K95" i="4" s="1"/>
  <c r="G96" i="4" s="1"/>
  <c r="K96" i="4" s="1"/>
  <c r="G97" i="4" s="1"/>
  <c r="K97" i="4" s="1"/>
  <c r="G98" i="4" s="1"/>
  <c r="K98" i="4" s="1"/>
  <c r="G99" i="4" s="1"/>
  <c r="K99" i="4" s="1"/>
  <c r="G100" i="4" s="1"/>
  <c r="K100" i="4" s="1"/>
  <c r="G101" i="4" s="1"/>
  <c r="K101" i="4" s="1"/>
  <c r="G102" i="4" s="1"/>
  <c r="K102" i="4" s="1"/>
  <c r="G103" i="4" s="1"/>
  <c r="K103" i="4" s="1"/>
  <c r="G104" i="4" s="1"/>
  <c r="K104" i="4" s="1"/>
  <c r="G105" i="4" s="1"/>
  <c r="K105" i="4" s="1"/>
  <c r="G106" i="4" s="1"/>
  <c r="K106" i="4" s="1"/>
  <c r="G107" i="4" s="1"/>
  <c r="K107" i="4" s="1"/>
  <c r="G108" i="4" s="1"/>
  <c r="K108" i="4" s="1"/>
  <c r="G109" i="4" s="1"/>
  <c r="K109" i="4" s="1"/>
  <c r="G110" i="4" s="1"/>
  <c r="K110" i="4" s="1"/>
  <c r="G111" i="4" s="1"/>
  <c r="K111" i="4" s="1"/>
  <c r="G112" i="4" s="1"/>
  <c r="K112" i="4" s="1"/>
  <c r="G113" i="4" s="1"/>
  <c r="K113" i="4" s="1"/>
  <c r="G114" i="4" s="1"/>
  <c r="K114" i="4" s="1"/>
  <c r="G115" i="4" s="1"/>
  <c r="K115" i="4" s="1"/>
  <c r="G116" i="4" s="1"/>
  <c r="K116" i="4" s="1"/>
  <c r="G117" i="4" s="1"/>
  <c r="K117" i="4" s="1"/>
  <c r="G118" i="4" s="1"/>
  <c r="K118" i="4" s="1"/>
  <c r="G119" i="4" s="1"/>
  <c r="K119" i="4" s="1"/>
  <c r="G120" i="4" s="1"/>
  <c r="K120" i="4" s="1"/>
  <c r="G121" i="4" s="1"/>
  <c r="K121" i="4" s="1"/>
  <c r="G122" i="4" s="1"/>
  <c r="K122" i="4" s="1"/>
  <c r="G123" i="4" s="1"/>
  <c r="K123" i="4" s="1"/>
  <c r="G124" i="4" s="1"/>
  <c r="K124" i="4" s="1"/>
  <c r="G125" i="4" s="1"/>
  <c r="K125" i="4" s="1"/>
  <c r="G126" i="4" s="1"/>
  <c r="K126" i="4" s="1"/>
  <c r="G127" i="4" s="1"/>
  <c r="K127" i="4" s="1"/>
  <c r="G128" i="4" s="1"/>
  <c r="K128" i="4" s="1"/>
  <c r="G129" i="4" s="1"/>
  <c r="K129" i="4" s="1"/>
  <c r="G130" i="4" s="1"/>
  <c r="K130" i="4" s="1"/>
  <c r="G131" i="4" s="1"/>
  <c r="K131" i="4" s="1"/>
  <c r="G132" i="4" s="1"/>
  <c r="K132" i="4" s="1"/>
  <c r="G133" i="4" s="1"/>
  <c r="K133" i="4" s="1"/>
  <c r="G134" i="4" s="1"/>
  <c r="K134" i="4" s="1"/>
  <c r="G135" i="4" s="1"/>
  <c r="K135" i="4" s="1"/>
  <c r="G136" i="4" s="1"/>
  <c r="K136" i="4" s="1"/>
  <c r="G137" i="4" s="1"/>
  <c r="K137" i="4" s="1"/>
  <c r="G138" i="4" s="1"/>
  <c r="K138" i="4" s="1"/>
  <c r="G139" i="4" s="1"/>
  <c r="K139" i="4" s="1"/>
  <c r="G140" i="4" s="1"/>
  <c r="K140" i="4" s="1"/>
  <c r="G141" i="4" s="1"/>
  <c r="K141" i="4" s="1"/>
  <c r="G142" i="4" s="1"/>
  <c r="K142" i="4" s="1"/>
  <c r="G143" i="4" s="1"/>
  <c r="K143" i="4" s="1"/>
  <c r="G144" i="4" s="1"/>
  <c r="K144" i="4" s="1"/>
  <c r="G145" i="4" s="1"/>
  <c r="K145" i="4" s="1"/>
  <c r="G146" i="4" s="1"/>
  <c r="K146" i="4" s="1"/>
  <c r="G147" i="4" s="1"/>
  <c r="K147" i="4" s="1"/>
  <c r="G148" i="4" s="1"/>
  <c r="K148" i="4" s="1"/>
  <c r="G149" i="4" s="1"/>
  <c r="K149" i="4" s="1"/>
  <c r="G150" i="4" s="1"/>
  <c r="K150" i="4" s="1"/>
  <c r="G151" i="4" s="1"/>
  <c r="K151" i="4" s="1"/>
  <c r="G152" i="4" s="1"/>
  <c r="K152" i="4" s="1"/>
  <c r="G153" i="4" s="1"/>
  <c r="K153" i="4" s="1"/>
  <c r="G154" i="4" s="1"/>
  <c r="K154" i="4" s="1"/>
  <c r="G155" i="4" s="1"/>
  <c r="K155" i="4" s="1"/>
  <c r="G156" i="4" s="1"/>
  <c r="K156" i="4" s="1"/>
  <c r="G157" i="4" s="1"/>
  <c r="K157" i="4" s="1"/>
  <c r="G158" i="4" s="1"/>
  <c r="K158" i="4" s="1"/>
  <c r="P1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CB57B-FB5A-4D3A-8CF0-544F65997122}" keepAlive="1" name="Zapytanie — loty" description="Połączenie z zapytaniem „loty” w skoroszycie." type="5" refreshedVersion="8" background="1" saveData="1">
    <dbPr connection="Provider=Microsoft.Mashup.OleDb.1;Data Source=$Workbook$;Location=loty;Extended Properties=&quot;&quot;" command="SELECT * FROM [loty]"/>
  </connection>
  <connection id="2" xr16:uid="{AE8BD3BF-7EBF-439C-9EF3-DA146D60951F}" keepAlive="1" name="Zapytanie — loty (2)" description="Połączenie z zapytaniem „loty (2)” w skoroszycie." type="5" refreshedVersion="0" background="1">
    <dbPr connection="Provider=Microsoft.Mashup.OleDb.1;Data Source=$Workbook$;Location=&quot;loty (2)&quot;;Extended Properties=&quot;&quot;" command="SELECT * FROM [loty (2)]"/>
  </connection>
</connections>
</file>

<file path=xl/sharedStrings.xml><?xml version="1.0" encoding="utf-8"?>
<sst xmlns="http://schemas.openxmlformats.org/spreadsheetml/2006/main" count="50" uniqueCount="34">
  <si>
    <t>lp</t>
  </si>
  <si>
    <t>data wylotu</t>
  </si>
  <si>
    <t>godzina wylotu</t>
  </si>
  <si>
    <t>data przylotu</t>
  </si>
  <si>
    <t>godzina przylotu</t>
  </si>
  <si>
    <t>Cargo załadunek</t>
  </si>
  <si>
    <t>Cargo wyładunek</t>
  </si>
  <si>
    <t>max lad</t>
  </si>
  <si>
    <t>czas lotu</t>
  </si>
  <si>
    <t>zad4.1</t>
  </si>
  <si>
    <t>ilosc towaru po zal</t>
  </si>
  <si>
    <t>towar po wyl</t>
  </si>
  <si>
    <t>zad4.2</t>
  </si>
  <si>
    <t>Etykiety wierszy</t>
  </si>
  <si>
    <t>Suma końcowa</t>
  </si>
  <si>
    <t>czasy w dniu wylotu</t>
  </si>
  <si>
    <t>czasy w kolejnym dniu</t>
  </si>
  <si>
    <t>czas do tego dnia</t>
  </si>
  <si>
    <t>Maksimum z czas do tego dnia</t>
  </si>
  <si>
    <t>Data</t>
  </si>
  <si>
    <t>suma czasu lotow</t>
  </si>
  <si>
    <t>zad4.4</t>
  </si>
  <si>
    <t>Załadunek koszty</t>
  </si>
  <si>
    <t>Wyladunek koszty</t>
  </si>
  <si>
    <t>Przychod</t>
  </si>
  <si>
    <t>Najwiekszy zysk</t>
  </si>
  <si>
    <t>Calkowity Zysk</t>
  </si>
  <si>
    <t>zad4.5</t>
  </si>
  <si>
    <t>zad4.6</t>
  </si>
  <si>
    <t>Łączny czas przelotu w dniu</t>
  </si>
  <si>
    <t>Zysk do dnia</t>
  </si>
  <si>
    <t>Dochod w tym dniu</t>
  </si>
  <si>
    <t>Dochod w nastepnym</t>
  </si>
  <si>
    <t>Czy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</si>
</sst>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14" fontId="0" fillId="7" borderId="0" xfId="0" applyNumberFormat="1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'zad4.3'!$F$4</c:f>
              <c:strCache>
                <c:ptCount val="1"/>
                <c:pt idx="0">
                  <c:v>Łączny czas przelotu w dniu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'zad4.3'!$E$5:$E$33</c:f>
              <c:numCache>
                <c:formatCode>m/d/yyyy</c:formatCode>
                <c:ptCount val="29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</c:numCache>
            </c:numRef>
          </c:cat>
          <c:val>
            <c:numRef>
              <c:f>'zad4.3'!$F$5:$F$33</c:f>
              <c:numCache>
                <c:formatCode>General</c:formatCode>
                <c:ptCount val="29"/>
                <c:pt idx="0">
                  <c:v>586.77</c:v>
                </c:pt>
                <c:pt idx="1">
                  <c:v>650.97</c:v>
                </c:pt>
                <c:pt idx="2">
                  <c:v>836.69</c:v>
                </c:pt>
                <c:pt idx="3">
                  <c:v>685.84</c:v>
                </c:pt>
                <c:pt idx="4">
                  <c:v>664.17</c:v>
                </c:pt>
                <c:pt idx="5">
                  <c:v>603.94000000000005</c:v>
                </c:pt>
                <c:pt idx="6">
                  <c:v>566.97</c:v>
                </c:pt>
                <c:pt idx="7">
                  <c:v>720.45</c:v>
                </c:pt>
                <c:pt idx="8">
                  <c:v>452.26</c:v>
                </c:pt>
                <c:pt idx="9">
                  <c:v>663.95</c:v>
                </c:pt>
                <c:pt idx="10">
                  <c:v>553.39</c:v>
                </c:pt>
                <c:pt idx="11">
                  <c:v>407.42</c:v>
                </c:pt>
                <c:pt idx="12">
                  <c:v>671.71</c:v>
                </c:pt>
                <c:pt idx="13">
                  <c:v>545.04999999999995</c:v>
                </c:pt>
                <c:pt idx="14">
                  <c:v>606.54</c:v>
                </c:pt>
                <c:pt idx="15">
                  <c:v>562.55999999999995</c:v>
                </c:pt>
                <c:pt idx="16">
                  <c:v>385.64</c:v>
                </c:pt>
                <c:pt idx="17">
                  <c:v>358.83</c:v>
                </c:pt>
                <c:pt idx="18">
                  <c:v>358.98</c:v>
                </c:pt>
                <c:pt idx="19">
                  <c:v>617.83000000000004</c:v>
                </c:pt>
                <c:pt idx="20">
                  <c:v>661.05</c:v>
                </c:pt>
                <c:pt idx="21">
                  <c:v>434.88</c:v>
                </c:pt>
                <c:pt idx="22">
                  <c:v>677.11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411.92</c:v>
                </c:pt>
                <c:pt idx="27">
                  <c:v>417.64</c:v>
                </c:pt>
                <c:pt idx="28">
                  <c:v>520.75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B96-9ACC-81098DC7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93120"/>
        <c:axId val="88742368"/>
      </c:barChart>
      <c:dateAx>
        <c:axId val="2400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4973534558180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368"/>
        <c:crosses val="autoZero"/>
        <c:auto val="1"/>
        <c:lblOffset val="100"/>
        <c:baseTimeUnit val="days"/>
      </c:dateAx>
      <c:valAx>
        <c:axId val="887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minutach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138112</xdr:rowOff>
    </xdr:from>
    <xdr:to>
      <xdr:col>15</xdr:col>
      <xdr:colOff>38100</xdr:colOff>
      <xdr:row>25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67C142-6DAF-A4B2-9DF1-0759A435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weryn Tasior" refreshedDate="45006.040809606478" createdVersion="8" refreshedVersion="8" minRefreshableVersion="3" recordCount="157" xr:uid="{8ED42996-39A5-4A94-A66B-70DA89690D70}">
  <cacheSource type="worksheet">
    <worksheetSource ref="A1:N158" sheet="zad4.1,zad4.2,zad4.4"/>
  </cacheSource>
  <cacheFields count="14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/>
    </cacheField>
    <cacheField name="godzina przylotu" numFmtId="164">
      <sharedItems containsSemiMixedTypes="0" containsNonDate="0" containsDate="1" containsString="0" minDate="1899-12-30T00:19:26" maxDate="1899-12-30T23:11:16"/>
    </cacheField>
    <cacheField name="Cargo załadunek" numFmtId="0">
      <sharedItems containsSemiMixedTypes="0" containsString="0" containsNumber="1" containsInteger="1" minValue="0" maxValue="24"/>
    </cacheField>
    <cacheField name="ilosc towaru po zal" numFmtId="0">
      <sharedItems containsSemiMixedTypes="0" containsString="0" containsNumber="1" containsInteger="1" minValue="5" maxValue="42"/>
    </cacheField>
    <cacheField name="Cargo wyładunek" numFmtId="0">
      <sharedItems containsSemiMixedTypes="0" containsString="0" containsNumber="1" containsInteger="1" minValue="0" maxValue="39"/>
    </cacheField>
    <cacheField name="czas lotu" numFmtId="2">
      <sharedItems containsSemiMixedTypes="0" containsString="0" containsNumber="1" minValue="28.65" maxValue="259.64999999999998"/>
    </cacheField>
    <cacheField name="suma czasu lotow" numFmtId="2">
      <sharedItems containsSemiMixedTypes="0" containsString="0" containsNumber="1" minValue="1.2433333333333332" maxValue="272.17222222222222"/>
    </cacheField>
    <cacheField name="towar po wyl" numFmtId="0">
      <sharedItems containsSemiMixedTypes="0" containsString="0" containsNumber="1" containsInteger="1" minValue="0" maxValue="37"/>
    </cacheField>
    <cacheField name="czasy w dniu wylotu" numFmtId="2">
      <sharedItems containsSemiMixedTypes="0" containsString="0" containsNumber="1" minValue="23.866666666666667" maxValue="259.65000000000003"/>
    </cacheField>
    <cacheField name="czasy w kolejnym dniu" numFmtId="2">
      <sharedItems containsSemiMixedTypes="0" containsString="0" containsNumber="1" minValue="0" maxValue="83.266666666666666"/>
    </cacheField>
    <cacheField name="czas do tego dnia" numFmtId="0">
      <sharedItems containsSemiMixedTypes="0" containsString="0" containsNumber="1" minValue="64.7" maxValue="836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d v="2021-09-01T00:00:00"/>
    <d v="1899-12-30T09:14:36"/>
    <n v="12"/>
    <n v="12"/>
    <n v="0"/>
    <n v="74.599999999999994"/>
    <n v="1.2433333333333332"/>
    <n v="12"/>
    <n v="74.599999999999994"/>
    <n v="0"/>
    <n v="74.599999999999994"/>
  </r>
  <r>
    <n v="2"/>
    <x v="0"/>
    <d v="1899-12-30T10:11:00"/>
    <d v="2021-09-01T00:00:00"/>
    <d v="1899-12-30T13:25:27"/>
    <n v="11"/>
    <n v="23"/>
    <n v="16"/>
    <n v="194.45"/>
    <n v="4.4841666666666651"/>
    <n v="7"/>
    <n v="194.44999999999993"/>
    <n v="0"/>
    <n v="269.05"/>
  </r>
  <r>
    <n v="3"/>
    <x v="0"/>
    <d v="1899-12-30T15:30:26"/>
    <d v="2021-09-01T00:00:00"/>
    <d v="1899-12-30T17:11:21"/>
    <n v="9"/>
    <n v="16"/>
    <n v="0"/>
    <n v="100.92"/>
    <n v="6.1661111111111104"/>
    <n v="16"/>
    <n v="100.91666666666671"/>
    <n v="0"/>
    <n v="369.97"/>
  </r>
  <r>
    <n v="4"/>
    <x v="0"/>
    <d v="1899-12-30T18:19:24"/>
    <d v="2021-09-01T00:00:00"/>
    <d v="1899-12-30T21:56:12"/>
    <n v="14"/>
    <n v="30"/>
    <n v="11"/>
    <n v="216.8"/>
    <n v="9.7794444444444437"/>
    <n v="19"/>
    <n v="216.8"/>
    <n v="0"/>
    <n v="586.77"/>
  </r>
  <r>
    <n v="5"/>
    <x v="1"/>
    <d v="1899-12-30T04:15:11"/>
    <d v="2021-09-02T00:00:00"/>
    <d v="1899-12-30T06:33:21"/>
    <n v="21"/>
    <n v="40"/>
    <n v="15"/>
    <n v="138.16999999999999"/>
    <n v="12.082222222222221"/>
    <n v="25"/>
    <n v="138.16666666666669"/>
    <n v="0"/>
    <n v="138.16999999999999"/>
  </r>
  <r>
    <n v="6"/>
    <x v="1"/>
    <d v="1899-12-30T08:20:12"/>
    <d v="2021-09-02T00:00:00"/>
    <d v="1899-12-30T10:11:26"/>
    <n v="11"/>
    <n v="36"/>
    <n v="24"/>
    <n v="111.23"/>
    <n v="13.93611111111111"/>
    <n v="12"/>
    <n v="111.23333333333335"/>
    <n v="0"/>
    <n v="249.4"/>
  </r>
  <r>
    <n v="7"/>
    <x v="1"/>
    <d v="1899-12-30T11:32:21"/>
    <d v="2021-09-02T00:00:00"/>
    <d v="1899-12-30T13:43:53"/>
    <n v="19"/>
    <n v="31"/>
    <n v="10"/>
    <n v="131.53"/>
    <n v="16.12833333333333"/>
    <n v="21"/>
    <n v="131.53333333333333"/>
    <n v="0"/>
    <n v="380.93"/>
  </r>
  <r>
    <n v="8"/>
    <x v="1"/>
    <d v="1899-12-30T15:11:23"/>
    <d v="2021-09-02T00:00:00"/>
    <d v="1899-12-30T17:30:24"/>
    <n v="9"/>
    <n v="30"/>
    <n v="11"/>
    <n v="139.02000000000001"/>
    <n v="18.445277777777775"/>
    <n v="19"/>
    <n v="139.01666666666659"/>
    <n v="0"/>
    <n v="519.95000000000005"/>
  </r>
  <r>
    <n v="9"/>
    <x v="1"/>
    <d v="1899-12-30T19:20:32"/>
    <d v="2021-09-02T00:00:00"/>
    <d v="1899-12-30T21:31:33"/>
    <n v="12"/>
    <n v="31"/>
    <n v="15"/>
    <n v="131.02000000000001"/>
    <n v="20.628888888888888"/>
    <n v="16"/>
    <n v="131.01666666666662"/>
    <n v="0"/>
    <n v="650.97"/>
  </r>
  <r>
    <n v="10"/>
    <x v="2"/>
    <d v="1899-12-30T03:15:06"/>
    <d v="2021-09-03T00:00:00"/>
    <d v="1899-12-30T07:34:45"/>
    <n v="17"/>
    <n v="33"/>
    <n v="22"/>
    <n v="259.64999999999998"/>
    <n v="24.956388888888888"/>
    <n v="11"/>
    <n v="259.65000000000003"/>
    <n v="0"/>
    <n v="259.64999999999998"/>
  </r>
  <r>
    <n v="11"/>
    <x v="2"/>
    <d v="1899-12-30T09:04:06"/>
    <d v="2021-09-03T00:00:00"/>
    <d v="1899-12-30T11:04:25"/>
    <n v="14"/>
    <n v="25"/>
    <n v="10"/>
    <n v="120.32"/>
    <n v="26.961666666666666"/>
    <n v="15"/>
    <n v="120.31666666666663"/>
    <n v="0"/>
    <n v="379.97"/>
  </r>
  <r>
    <n v="12"/>
    <x v="2"/>
    <d v="1899-12-30T12:01:15"/>
    <d v="2021-09-03T00:00:00"/>
    <d v="1899-12-30T15:16:19"/>
    <n v="24"/>
    <n v="39"/>
    <n v="19"/>
    <n v="195.07"/>
    <n v="30.212777777777774"/>
    <n v="20"/>
    <n v="195.06666666666655"/>
    <n v="0"/>
    <n v="575.04"/>
  </r>
  <r>
    <n v="13"/>
    <x v="2"/>
    <d v="1899-12-30T16:55:06"/>
    <d v="2021-09-03T00:00:00"/>
    <d v="1899-12-30T18:26:19"/>
    <n v="16"/>
    <n v="36"/>
    <n v="11"/>
    <n v="91.22"/>
    <n v="31.733055555555552"/>
    <n v="25"/>
    <n v="91.216666666666811"/>
    <n v="0"/>
    <n v="666.26"/>
  </r>
  <r>
    <n v="14"/>
    <x v="2"/>
    <d v="1899-12-30T19:26:19"/>
    <d v="2021-09-03T00:00:00"/>
    <d v="1899-12-30T22:16:45"/>
    <n v="15"/>
    <n v="40"/>
    <n v="9"/>
    <n v="170.43"/>
    <n v="34.573611111111106"/>
    <n v="31"/>
    <n v="170.43333333333334"/>
    <n v="0"/>
    <n v="836.69"/>
  </r>
  <r>
    <n v="15"/>
    <x v="3"/>
    <d v="1899-12-30T04:06:09"/>
    <d v="2021-09-04T00:00:00"/>
    <d v="1899-12-30T06:04:35"/>
    <n v="7"/>
    <n v="38"/>
    <n v="16"/>
    <n v="118.43"/>
    <n v="36.547499999999992"/>
    <n v="22"/>
    <n v="118.43333333333332"/>
    <n v="0"/>
    <n v="118.43"/>
  </r>
  <r>
    <n v="16"/>
    <x v="3"/>
    <d v="1899-12-30T07:06:32"/>
    <d v="2021-09-04T00:00:00"/>
    <d v="1899-12-30T08:19:45"/>
    <n v="9"/>
    <n v="31"/>
    <n v="11"/>
    <n v="73.22"/>
    <n v="37.767777777777773"/>
    <n v="20"/>
    <n v="73.216666666666711"/>
    <n v="0"/>
    <n v="191.65"/>
  </r>
  <r>
    <n v="17"/>
    <x v="3"/>
    <d v="1899-12-30T08:35:19"/>
    <d v="2021-09-04T00:00:00"/>
    <d v="1899-12-30T10:05:36"/>
    <n v="13"/>
    <n v="33"/>
    <n v="18"/>
    <n v="90.28"/>
    <n v="39.272499999999994"/>
    <n v="15"/>
    <n v="90.283333333333346"/>
    <n v="0"/>
    <n v="281.93"/>
  </r>
  <r>
    <n v="18"/>
    <x v="3"/>
    <d v="1899-12-30T11:39:20"/>
    <d v="2021-09-04T00:00:00"/>
    <d v="1899-12-30T12:55:10"/>
    <n v="22"/>
    <n v="37"/>
    <n v="5"/>
    <n v="75.83"/>
    <n v="40.536388888888879"/>
    <n v="32"/>
    <n v="75.833333333333258"/>
    <n v="0"/>
    <n v="357.76"/>
  </r>
  <r>
    <n v="19"/>
    <x v="3"/>
    <d v="1899-12-30T16:51:10"/>
    <d v="2021-09-04T00:00:00"/>
    <d v="1899-12-30T18:34:04"/>
    <n v="8"/>
    <n v="40"/>
    <n v="23"/>
    <n v="102.9"/>
    <n v="42.251388888888876"/>
    <n v="17"/>
    <n v="102.89999999999995"/>
    <n v="0"/>
    <n v="460.66"/>
  </r>
  <r>
    <n v="20"/>
    <x v="3"/>
    <d v="1899-12-30T19:26:05"/>
    <d v="2021-09-04T00:00:00"/>
    <d v="1899-12-30T23:11:16"/>
    <n v="11"/>
    <n v="28"/>
    <n v="14"/>
    <n v="225.18"/>
    <n v="46.004444444444431"/>
    <n v="14"/>
    <n v="225.18333333333339"/>
    <n v="0"/>
    <n v="685.84"/>
  </r>
  <r>
    <n v="21"/>
    <x v="4"/>
    <d v="1899-12-30T07:15:54"/>
    <d v="2021-09-05T00:00:00"/>
    <d v="1899-12-30T09:01:45"/>
    <n v="17"/>
    <n v="31"/>
    <n v="23"/>
    <n v="105.85"/>
    <n v="47.768611111111099"/>
    <n v="8"/>
    <n v="105.85"/>
    <n v="0"/>
    <n v="105.85"/>
  </r>
  <r>
    <n v="22"/>
    <x v="4"/>
    <d v="1899-12-30T10:19:14"/>
    <d v="2021-09-05T00:00:00"/>
    <d v="1899-12-30T12:16:25"/>
    <n v="15"/>
    <n v="23"/>
    <n v="11"/>
    <n v="117.18"/>
    <n v="49.721666666666657"/>
    <n v="12"/>
    <n v="117.18333333333331"/>
    <n v="0"/>
    <n v="223.03"/>
  </r>
  <r>
    <n v="23"/>
    <x v="4"/>
    <d v="1899-12-30T13:25:06"/>
    <d v="2021-09-05T00:00:00"/>
    <d v="1899-12-30T15:26:19"/>
    <n v="19"/>
    <n v="31"/>
    <n v="21"/>
    <n v="121.22"/>
    <n v="51.741944444444435"/>
    <n v="10"/>
    <n v="121.2166666666667"/>
    <n v="0"/>
    <n v="344.25"/>
  </r>
  <r>
    <n v="24"/>
    <x v="4"/>
    <d v="1899-12-30T16:36:19"/>
    <d v="2021-09-05T00:00:00"/>
    <d v="1899-12-30T17:36:28"/>
    <n v="11"/>
    <n v="21"/>
    <n v="9"/>
    <n v="60.15"/>
    <n v="52.744444444444433"/>
    <n v="12"/>
    <n v="60.14999999999997"/>
    <n v="0"/>
    <n v="404.4"/>
  </r>
  <r>
    <n v="25"/>
    <x v="4"/>
    <d v="1899-12-30T18:30:30"/>
    <d v="2021-09-05T00:00:00"/>
    <d v="1899-12-30T19:50:16"/>
    <n v="15"/>
    <n v="27"/>
    <n v="11"/>
    <n v="79.77"/>
    <n v="54.073888888888881"/>
    <n v="16"/>
    <n v="79.766666666666765"/>
    <n v="0"/>
    <n v="484.17"/>
  </r>
  <r>
    <n v="26"/>
    <x v="4"/>
    <d v="1899-12-30T21:00:00"/>
    <d v="2021-09-06T00:00:00"/>
    <d v="1899-12-30T00:19:26"/>
    <n v="15"/>
    <n v="31"/>
    <n v="17"/>
    <n v="199.43"/>
    <n v="57.397777777777769"/>
    <n v="14"/>
    <n v="180"/>
    <n v="19.433333333333334"/>
    <n v="664.17"/>
  </r>
  <r>
    <n v="27"/>
    <x v="5"/>
    <d v="1899-12-30T05:12:46"/>
    <d v="2021-09-06T00:00:00"/>
    <d v="1899-12-30T07:08:36"/>
    <n v="9"/>
    <n v="23"/>
    <n v="6"/>
    <n v="115.83"/>
    <n v="59.328333333333326"/>
    <n v="17"/>
    <n v="115.83333333333334"/>
    <n v="0"/>
    <n v="135.27000000000001"/>
  </r>
  <r>
    <n v="28"/>
    <x v="5"/>
    <d v="1899-12-30T09:11:36"/>
    <d v="2021-09-06T00:00:00"/>
    <d v="1899-12-30T12:36:19"/>
    <n v="14"/>
    <n v="31"/>
    <n v="22"/>
    <n v="204.72"/>
    <n v="62.74027777777777"/>
    <n v="9"/>
    <n v="204.71666666666673"/>
    <n v="0"/>
    <n v="339.99"/>
  </r>
  <r>
    <n v="29"/>
    <x v="5"/>
    <d v="1899-12-30T13:25:15"/>
    <d v="2021-09-06T00:00:00"/>
    <d v="1899-12-30T15:01:15"/>
    <n v="14"/>
    <n v="23"/>
    <n v="3"/>
    <n v="96"/>
    <n v="64.340277777777771"/>
    <n v="20"/>
    <n v="95.999999999999972"/>
    <n v="0"/>
    <n v="435.99"/>
  </r>
  <r>
    <n v="30"/>
    <x v="5"/>
    <d v="1899-12-30T17:11:04"/>
    <d v="2021-09-06T00:00:00"/>
    <d v="1899-12-30T18:19:00"/>
    <n v="18"/>
    <n v="38"/>
    <n v="14"/>
    <n v="67.930000000000007"/>
    <n v="65.472499999999997"/>
    <n v="24"/>
    <n v="67.933333333333294"/>
    <n v="0"/>
    <n v="503.92"/>
  </r>
  <r>
    <n v="31"/>
    <x v="5"/>
    <d v="1899-12-30T19:42:12"/>
    <d v="2021-09-06T00:00:00"/>
    <d v="1899-12-30T21:22:13"/>
    <n v="16"/>
    <n v="40"/>
    <n v="21"/>
    <n v="100.02"/>
    <n v="67.139444444444436"/>
    <n v="19"/>
    <n v="100.01666666666675"/>
    <n v="0"/>
    <n v="603.94000000000005"/>
  </r>
  <r>
    <n v="32"/>
    <x v="6"/>
    <d v="1899-12-30T07:46:19"/>
    <d v="2021-09-07T00:00:00"/>
    <d v="1899-12-30T09:36:14"/>
    <n v="15"/>
    <n v="34"/>
    <n v="14"/>
    <n v="109.92"/>
    <n v="68.971388888888882"/>
    <n v="20"/>
    <n v="109.91666666666661"/>
    <n v="0"/>
    <n v="109.92"/>
  </r>
  <r>
    <n v="33"/>
    <x v="6"/>
    <d v="1899-12-30T11:09:08"/>
    <d v="2021-09-07T00:00:00"/>
    <d v="1899-12-30T12:31:16"/>
    <n v="12"/>
    <n v="32"/>
    <n v="23"/>
    <n v="82.13"/>
    <n v="70.340277777777771"/>
    <n v="9"/>
    <n v="82.133333333333354"/>
    <n v="0"/>
    <n v="192.05"/>
  </r>
  <r>
    <n v="34"/>
    <x v="6"/>
    <d v="1899-12-30T13:45:48"/>
    <d v="2021-09-07T00:00:00"/>
    <d v="1899-12-30T15:34:16"/>
    <n v="17"/>
    <n v="26"/>
    <n v="6"/>
    <n v="108.47"/>
    <n v="72.148055555555544"/>
    <n v="20"/>
    <n v="108.46666666666661"/>
    <n v="0"/>
    <n v="300.52"/>
  </r>
  <r>
    <n v="35"/>
    <x v="6"/>
    <d v="1899-12-30T16:56:19"/>
    <d v="2021-09-07T00:00:00"/>
    <d v="1899-12-30T19:00:11"/>
    <n v="19"/>
    <n v="39"/>
    <n v="16"/>
    <n v="123.87"/>
    <n v="74.212499999999991"/>
    <n v="23"/>
    <n v="123.86666666666663"/>
    <n v="0"/>
    <n v="424.39"/>
  </r>
  <r>
    <n v="36"/>
    <x v="6"/>
    <d v="1899-12-30T20:12:01"/>
    <d v="2021-09-07T00:00:00"/>
    <d v="1899-12-30T22:34:36"/>
    <n v="11"/>
    <n v="34"/>
    <n v="14"/>
    <n v="142.58000000000001"/>
    <n v="76.588888888888889"/>
    <n v="20"/>
    <n v="142.58333333333343"/>
    <n v="0"/>
    <n v="566.97"/>
  </r>
  <r>
    <n v="37"/>
    <x v="7"/>
    <d v="1899-12-30T03:15:16"/>
    <d v="2021-09-08T00:00:00"/>
    <d v="1899-12-30T06:16:05"/>
    <n v="13"/>
    <n v="33"/>
    <n v="22"/>
    <n v="180.82"/>
    <n v="79.602500000000006"/>
    <n v="11"/>
    <n v="180.81666666666666"/>
    <n v="0"/>
    <n v="180.82"/>
  </r>
  <r>
    <n v="38"/>
    <x v="7"/>
    <d v="1899-12-30T07:49:16"/>
    <d v="2021-09-08T00:00:00"/>
    <d v="1899-12-30T09:33:04"/>
    <n v="11"/>
    <n v="22"/>
    <n v="4"/>
    <n v="103.8"/>
    <n v="81.33250000000001"/>
    <n v="18"/>
    <n v="103.80000000000007"/>
    <n v="0"/>
    <n v="284.62"/>
  </r>
  <r>
    <n v="39"/>
    <x v="7"/>
    <d v="1899-12-30T10:01:22"/>
    <d v="2021-09-08T00:00:00"/>
    <d v="1899-12-30T12:35:15"/>
    <n v="14"/>
    <n v="32"/>
    <n v="21"/>
    <n v="153.88"/>
    <n v="83.89722222222224"/>
    <n v="11"/>
    <n v="153.88333333333338"/>
    <n v="0"/>
    <n v="438.5"/>
  </r>
  <r>
    <n v="40"/>
    <x v="7"/>
    <d v="1899-12-30T14:11:36"/>
    <d v="2021-09-08T00:00:00"/>
    <d v="1899-12-30T16:26:19"/>
    <n v="16"/>
    <n v="27"/>
    <n v="9"/>
    <n v="134.72"/>
    <n v="86.142500000000013"/>
    <n v="18"/>
    <n v="134.71666666666675"/>
    <n v="0"/>
    <n v="573.22"/>
  </r>
  <r>
    <n v="41"/>
    <x v="7"/>
    <d v="1899-12-30T17:36:45"/>
    <d v="2021-09-08T00:00:00"/>
    <d v="1899-12-30T18:32:23"/>
    <n v="12"/>
    <n v="30"/>
    <n v="24"/>
    <n v="55.63"/>
    <n v="87.069722222222239"/>
    <n v="6"/>
    <n v="55.63333333333329"/>
    <n v="0"/>
    <n v="628.85"/>
  </r>
  <r>
    <n v="42"/>
    <x v="7"/>
    <d v="1899-12-30T20:00:00"/>
    <d v="2021-09-08T00:00:00"/>
    <d v="1899-12-30T21:31:36"/>
    <n v="9"/>
    <n v="15"/>
    <n v="2"/>
    <n v="91.6"/>
    <n v="88.59638888888891"/>
    <n v="13"/>
    <n v="91.599999999999937"/>
    <n v="0"/>
    <n v="720.45"/>
  </r>
  <r>
    <n v="43"/>
    <x v="8"/>
    <d v="1899-12-30T06:11:26"/>
    <d v="2021-09-09T00:00:00"/>
    <d v="1899-12-30T07:45:56"/>
    <n v="9"/>
    <n v="22"/>
    <n v="4"/>
    <n v="94.5"/>
    <n v="90.171388888888913"/>
    <n v="18"/>
    <n v="94.499999999999972"/>
    <n v="0"/>
    <n v="94.5"/>
  </r>
  <r>
    <n v="44"/>
    <x v="8"/>
    <d v="1899-12-30T09:55:26"/>
    <d v="2021-09-09T00:00:00"/>
    <d v="1899-12-30T10:55:13"/>
    <n v="9"/>
    <n v="27"/>
    <n v="14"/>
    <n v="59.78"/>
    <n v="91.1677777777778"/>
    <n v="13"/>
    <n v="59.783333333333303"/>
    <n v="0"/>
    <n v="154.28"/>
  </r>
  <r>
    <n v="45"/>
    <x v="8"/>
    <d v="1899-12-30T12:08:45"/>
    <d v="2021-09-09T00:00:00"/>
    <d v="1899-12-30T14:11:09"/>
    <n v="12"/>
    <n v="25"/>
    <n v="10"/>
    <n v="122.4"/>
    <n v="93.207777777777807"/>
    <n v="15"/>
    <n v="122.40000000000012"/>
    <n v="0"/>
    <n v="276.68"/>
  </r>
  <r>
    <n v="46"/>
    <x v="8"/>
    <d v="1899-12-30T16:26:09"/>
    <d v="2021-09-09T00:00:00"/>
    <d v="1899-12-30T18:30:24"/>
    <n v="16"/>
    <n v="31"/>
    <n v="11"/>
    <n v="124.25"/>
    <n v="95.278611111111132"/>
    <n v="20"/>
    <n v="124.24999999999993"/>
    <n v="0"/>
    <n v="400.93"/>
  </r>
  <r>
    <n v="47"/>
    <x v="8"/>
    <d v="1899-12-30T20:30:16"/>
    <d v="2021-09-09T00:00:00"/>
    <d v="1899-12-30T21:21:36"/>
    <n v="13"/>
    <n v="33"/>
    <n v="21"/>
    <n v="51.33"/>
    <n v="96.134166666666687"/>
    <n v="12"/>
    <n v="51.333333333333414"/>
    <n v="0"/>
    <n v="452.26"/>
  </r>
  <r>
    <n v="48"/>
    <x v="9"/>
    <d v="1899-12-30T05:11:32"/>
    <d v="2021-09-10T00:00:00"/>
    <d v="1899-12-30T07:26:14"/>
    <n v="7"/>
    <n v="19"/>
    <n v="15"/>
    <n v="134.69999999999999"/>
    <n v="98.379166666666691"/>
    <n v="4"/>
    <n v="134.70000000000005"/>
    <n v="0"/>
    <n v="134.69999999999999"/>
  </r>
  <r>
    <n v="49"/>
    <x v="9"/>
    <d v="1899-12-30T09:10:06"/>
    <d v="2021-09-10T00:00:00"/>
    <d v="1899-12-30T10:40:04"/>
    <n v="7"/>
    <n v="11"/>
    <n v="0"/>
    <n v="89.97"/>
    <n v="99.878611111111141"/>
    <n v="11"/>
    <n v="89.966666666666683"/>
    <n v="0"/>
    <n v="224.67"/>
  </r>
  <r>
    <n v="50"/>
    <x v="9"/>
    <d v="1899-12-30T11:59:56"/>
    <d v="2021-09-10T00:00:00"/>
    <d v="1899-12-30T14:14:48"/>
    <n v="7"/>
    <n v="18"/>
    <n v="1"/>
    <n v="134.87"/>
    <n v="102.12638888888893"/>
    <n v="17"/>
    <n v="134.86666666666667"/>
    <n v="0"/>
    <n v="359.54"/>
  </r>
  <r>
    <n v="51"/>
    <x v="9"/>
    <d v="1899-12-30T15:35:54"/>
    <d v="2021-09-10T00:00:00"/>
    <d v="1899-12-30T16:54:12"/>
    <n v="13"/>
    <n v="30"/>
    <n v="20"/>
    <n v="78.3"/>
    <n v="103.43138888888892"/>
    <n v="10"/>
    <n v="78.299999999999926"/>
    <n v="0"/>
    <n v="437.84"/>
  </r>
  <r>
    <n v="52"/>
    <x v="9"/>
    <d v="1899-12-30T19:01:35"/>
    <d v="2021-09-10T00:00:00"/>
    <d v="1899-12-30T19:48:46"/>
    <n v="12"/>
    <n v="22"/>
    <n v="4"/>
    <n v="47.18"/>
    <n v="104.21777777777781"/>
    <n v="18"/>
    <n v="47.183333333333408"/>
    <n v="0"/>
    <n v="485.02"/>
  </r>
  <r>
    <n v="53"/>
    <x v="9"/>
    <d v="1899-12-30T21:01:04"/>
    <d v="2021-09-11T00:00:00"/>
    <d v="1899-12-30T00:54:18"/>
    <n v="11"/>
    <n v="29"/>
    <n v="9"/>
    <n v="233.23"/>
    <n v="108.10500000000003"/>
    <n v="20"/>
    <n v="178.93333333333339"/>
    <n v="54.300000000000004"/>
    <n v="663.95"/>
  </r>
  <r>
    <n v="54"/>
    <x v="10"/>
    <d v="1899-12-30T06:15:56"/>
    <d v="2021-09-11T00:00:00"/>
    <d v="1899-12-30T09:11:45"/>
    <n v="12"/>
    <n v="32"/>
    <n v="21"/>
    <n v="175.82"/>
    <n v="111.03527777777781"/>
    <n v="11"/>
    <n v="175.81666666666669"/>
    <n v="0"/>
    <n v="230.12"/>
  </r>
  <r>
    <n v="55"/>
    <x v="10"/>
    <d v="1899-12-30T11:04:15"/>
    <d v="2021-09-11T00:00:00"/>
    <d v="1899-12-30T12:09:07"/>
    <n v="14"/>
    <n v="25"/>
    <n v="2"/>
    <n v="64.87"/>
    <n v="112.11638888888892"/>
    <n v="23"/>
    <n v="64.866666666666589"/>
    <n v="0"/>
    <n v="294.99"/>
  </r>
  <r>
    <n v="56"/>
    <x v="10"/>
    <d v="1899-12-30T13:36:55"/>
    <d v="2021-09-11T00:00:00"/>
    <d v="1899-12-30T14:26:47"/>
    <n v="17"/>
    <n v="40"/>
    <n v="9"/>
    <n v="49.87"/>
    <n v="112.94750000000003"/>
    <n v="31"/>
    <n v="49.866666666666575"/>
    <n v="0"/>
    <n v="344.86"/>
  </r>
  <r>
    <n v="57"/>
    <x v="10"/>
    <d v="1899-12-30T15:57:15"/>
    <d v="2021-09-11T00:00:00"/>
    <d v="1899-12-30T17:15:48"/>
    <n v="3"/>
    <n v="34"/>
    <n v="9"/>
    <n v="78.55"/>
    <n v="114.2566666666667"/>
    <n v="25"/>
    <n v="78.549999999999969"/>
    <n v="0"/>
    <n v="423.41"/>
  </r>
  <r>
    <n v="58"/>
    <x v="10"/>
    <d v="1899-12-30T19:01:02"/>
    <d v="2021-09-11T00:00:00"/>
    <d v="1899-12-30T21:11:01"/>
    <n v="11"/>
    <n v="36"/>
    <n v="3"/>
    <n v="129.97999999999999"/>
    <n v="116.42305555555559"/>
    <n v="33"/>
    <n v="129.98333333333341"/>
    <n v="0"/>
    <n v="553.39"/>
  </r>
  <r>
    <n v="59"/>
    <x v="11"/>
    <d v="1899-12-30T04:00:00"/>
    <d v="2021-09-12T00:00:00"/>
    <d v="1899-12-30T05:35:06"/>
    <n v="8"/>
    <n v="41"/>
    <n v="4"/>
    <n v="95.1"/>
    <n v="118.00805555555559"/>
    <n v="37"/>
    <n v="95.1"/>
    <n v="0"/>
    <n v="95.1"/>
  </r>
  <r>
    <n v="60"/>
    <x v="11"/>
    <d v="1899-12-30T08:14:16"/>
    <d v="2021-09-12T00:00:00"/>
    <d v="1899-12-30T10:16:19"/>
    <n v="1"/>
    <n v="38"/>
    <n v="6"/>
    <n v="122.05"/>
    <n v="120.04222222222225"/>
    <n v="32"/>
    <n v="122.04999999999997"/>
    <n v="0"/>
    <n v="217.15"/>
  </r>
  <r>
    <n v="61"/>
    <x v="11"/>
    <d v="1899-12-30T12:30:01"/>
    <d v="2021-09-12T00:00:00"/>
    <d v="1899-12-30T14:15:25"/>
    <n v="4"/>
    <n v="36"/>
    <n v="21"/>
    <n v="105.4"/>
    <n v="121.79888888888891"/>
    <n v="15"/>
    <n v="105.40000000000002"/>
    <n v="0"/>
    <n v="322.55"/>
  </r>
  <r>
    <n v="62"/>
    <x v="11"/>
    <d v="1899-12-30T17:45:09"/>
    <d v="2021-09-12T00:00:00"/>
    <d v="1899-12-30T19:10:01"/>
    <n v="9"/>
    <n v="24"/>
    <n v="11"/>
    <n v="84.87"/>
    <n v="123.21333333333335"/>
    <n v="13"/>
    <n v="84.866666666666617"/>
    <n v="0"/>
    <n v="407.42"/>
  </r>
  <r>
    <n v="63"/>
    <x v="12"/>
    <d v="1899-12-30T05:08:45"/>
    <d v="2021-09-13T00:00:00"/>
    <d v="1899-12-30T09:08:14"/>
    <n v="12"/>
    <n v="25"/>
    <n v="7"/>
    <n v="239.48"/>
    <n v="127.20472222222224"/>
    <n v="18"/>
    <n v="239.48333333333335"/>
    <n v="0"/>
    <n v="239.48"/>
  </r>
  <r>
    <n v="64"/>
    <x v="12"/>
    <d v="1899-12-30T11:06:45"/>
    <d v="2021-09-13T00:00:00"/>
    <d v="1899-12-30T12:48:06"/>
    <n v="11"/>
    <n v="29"/>
    <n v="13"/>
    <n v="101.35"/>
    <n v="128.89388888888891"/>
    <n v="16"/>
    <n v="101.35000000000002"/>
    <n v="0"/>
    <n v="340.83"/>
  </r>
  <r>
    <n v="65"/>
    <x v="12"/>
    <d v="1899-12-30T13:15:09"/>
    <d v="2021-09-13T00:00:00"/>
    <d v="1899-12-30T14:55:39"/>
    <n v="16"/>
    <n v="32"/>
    <n v="21"/>
    <n v="100.5"/>
    <n v="130.56888888888892"/>
    <n v="11"/>
    <n v="100.49999999999987"/>
    <n v="0"/>
    <n v="441.33"/>
  </r>
  <r>
    <n v="66"/>
    <x v="12"/>
    <d v="1899-12-30T16:04:45"/>
    <d v="2021-09-13T00:00:00"/>
    <d v="1899-12-30T18:00:00"/>
    <n v="19"/>
    <n v="30"/>
    <n v="10"/>
    <n v="115.25"/>
    <n v="132.48972222222224"/>
    <n v="20"/>
    <n v="115.24999999999994"/>
    <n v="0"/>
    <n v="556.58000000000004"/>
  </r>
  <r>
    <n v="67"/>
    <x v="12"/>
    <d v="1899-12-30T20:09:11"/>
    <d v="2021-09-13T00:00:00"/>
    <d v="1899-12-30T22:04:19"/>
    <n v="3"/>
    <n v="23"/>
    <n v="0"/>
    <n v="115.13"/>
    <n v="134.40861111111113"/>
    <n v="23"/>
    <n v="115.13333333333333"/>
    <n v="0"/>
    <n v="671.71"/>
  </r>
  <r>
    <n v="68"/>
    <x v="13"/>
    <d v="1899-12-30T04:15:22"/>
    <d v="2021-09-14T00:00:00"/>
    <d v="1899-12-30T06:14:24"/>
    <n v="12"/>
    <n v="35"/>
    <n v="21"/>
    <n v="119.03"/>
    <n v="136.39250000000001"/>
    <n v="14"/>
    <n v="119.03333333333333"/>
    <n v="0"/>
    <n v="119.03"/>
  </r>
  <r>
    <n v="69"/>
    <x v="13"/>
    <d v="1899-12-30T08:15:54"/>
    <d v="2021-09-14T00:00:00"/>
    <d v="1899-12-30T10:04:55"/>
    <n v="17"/>
    <n v="31"/>
    <n v="20"/>
    <n v="109.02"/>
    <n v="138.20944444444444"/>
    <n v="11"/>
    <n v="109.01666666666671"/>
    <n v="0"/>
    <n v="228.05"/>
  </r>
  <r>
    <n v="70"/>
    <x v="13"/>
    <d v="1899-12-30T12:00:00"/>
    <d v="2021-09-14T00:00:00"/>
    <d v="1899-12-30T13:56:55"/>
    <n v="11"/>
    <n v="22"/>
    <n v="22"/>
    <n v="116.92"/>
    <n v="140.15805555555556"/>
    <n v="0"/>
    <n v="116.91666666666666"/>
    <n v="0"/>
    <n v="344.97"/>
  </r>
  <r>
    <n v="71"/>
    <x v="13"/>
    <d v="1899-12-30T15:26:30"/>
    <d v="2021-09-14T00:00:00"/>
    <d v="1899-12-30T17:00:15"/>
    <n v="7"/>
    <n v="7"/>
    <n v="2"/>
    <n v="93.75"/>
    <n v="141.72055555555556"/>
    <n v="5"/>
    <n v="93.749999999999943"/>
    <n v="0"/>
    <n v="438.72"/>
  </r>
  <r>
    <n v="72"/>
    <x v="13"/>
    <d v="1899-12-30T18:36:45"/>
    <d v="2021-09-14T00:00:00"/>
    <d v="1899-12-30T19:15:54"/>
    <n v="8"/>
    <n v="13"/>
    <n v="7"/>
    <n v="39.15"/>
    <n v="142.37305555555557"/>
    <n v="6"/>
    <n v="39.150000000000048"/>
    <n v="0"/>
    <n v="477.87"/>
  </r>
  <r>
    <n v="73"/>
    <x v="13"/>
    <d v="1899-12-30T20:56:55"/>
    <d v="2021-09-14T00:00:00"/>
    <d v="1899-12-30T22:04:06"/>
    <n v="6"/>
    <n v="12"/>
    <n v="1"/>
    <n v="67.180000000000007"/>
    <n v="143.4927777777778"/>
    <n v="11"/>
    <n v="67.183333333333337"/>
    <n v="0"/>
    <n v="545.04999999999995"/>
  </r>
  <r>
    <n v="74"/>
    <x v="14"/>
    <d v="1899-12-30T01:01:00"/>
    <d v="2021-09-15T00:00:00"/>
    <d v="1899-12-30T04:09:06"/>
    <n v="0"/>
    <n v="11"/>
    <n v="6"/>
    <n v="188.1"/>
    <n v="146.62777777777779"/>
    <n v="5"/>
    <n v="188.1"/>
    <n v="0"/>
    <n v="188.1"/>
  </r>
  <r>
    <n v="75"/>
    <x v="14"/>
    <d v="1899-12-30T06:55:57"/>
    <d v="2021-09-15T00:00:00"/>
    <d v="1899-12-30T08:15:54"/>
    <n v="0"/>
    <n v="5"/>
    <n v="5"/>
    <n v="79.95"/>
    <n v="147.9602777777778"/>
    <n v="0"/>
    <n v="79.94999999999996"/>
    <n v="0"/>
    <n v="268.05"/>
  </r>
  <r>
    <n v="76"/>
    <x v="14"/>
    <d v="1899-12-30T10:10:55"/>
    <d v="2021-09-15T00:00:00"/>
    <d v="1899-12-30T12:45:47"/>
    <n v="10"/>
    <n v="10"/>
    <n v="1"/>
    <n v="154.87"/>
    <n v="150.54138888888892"/>
    <n v="9"/>
    <n v="154.86666666666667"/>
    <n v="0"/>
    <n v="422.92"/>
  </r>
  <r>
    <n v="77"/>
    <x v="14"/>
    <d v="1899-12-30T14:22:45"/>
    <d v="2021-09-15T00:00:00"/>
    <d v="1899-12-30T15:12:24"/>
    <n v="14"/>
    <n v="23"/>
    <n v="21"/>
    <n v="49.65"/>
    <n v="151.36888888888893"/>
    <n v="2"/>
    <n v="49.650000000000091"/>
    <n v="0"/>
    <n v="472.57"/>
  </r>
  <r>
    <n v="78"/>
    <x v="14"/>
    <d v="1899-12-30T17:20:54"/>
    <d v="2021-09-15T00:00:00"/>
    <d v="1899-12-30T18:36:45"/>
    <n v="4"/>
    <n v="6"/>
    <n v="1"/>
    <n v="75.849999999999994"/>
    <n v="152.63305555555559"/>
    <n v="5"/>
    <n v="75.850000000000023"/>
    <n v="0"/>
    <n v="548.41999999999996"/>
  </r>
  <r>
    <n v="79"/>
    <x v="14"/>
    <d v="1899-12-30T20:47:41"/>
    <d v="2021-09-15T00:00:00"/>
    <d v="1899-12-30T21:45:48"/>
    <n v="7"/>
    <n v="12"/>
    <n v="2"/>
    <n v="58.12"/>
    <n v="153.60166666666669"/>
    <n v="10"/>
    <n v="58.116666666666589"/>
    <n v="0"/>
    <n v="606.54"/>
  </r>
  <r>
    <n v="80"/>
    <x v="15"/>
    <d v="1899-12-30T03:15:26"/>
    <d v="2021-09-16T00:00:00"/>
    <d v="1899-12-30T06:04:09"/>
    <n v="13"/>
    <n v="23"/>
    <n v="5"/>
    <n v="168.72"/>
    <n v="156.41361111111112"/>
    <n v="18"/>
    <n v="168.7166666666667"/>
    <n v="0"/>
    <n v="168.72"/>
  </r>
  <r>
    <n v="81"/>
    <x v="15"/>
    <d v="1899-12-30T07:11:26"/>
    <d v="2021-09-16T00:00:00"/>
    <d v="1899-12-30T09:03:04"/>
    <n v="13"/>
    <n v="31"/>
    <n v="11"/>
    <n v="111.63"/>
    <n v="158.27416666666667"/>
    <n v="20"/>
    <n v="111.63333333333333"/>
    <n v="0"/>
    <n v="280.35000000000002"/>
  </r>
  <r>
    <n v="82"/>
    <x v="15"/>
    <d v="1899-12-30T11:04:06"/>
    <d v="2021-09-16T00:00:00"/>
    <d v="1899-12-30T12:00:45"/>
    <n v="14"/>
    <n v="34"/>
    <n v="9"/>
    <n v="56.65"/>
    <n v="159.21833333333333"/>
    <n v="25"/>
    <n v="56.649999999999977"/>
    <n v="0"/>
    <n v="337"/>
  </r>
  <r>
    <n v="83"/>
    <x v="15"/>
    <d v="1899-12-30T13:55:00"/>
    <d v="2021-09-16T00:00:00"/>
    <d v="1899-12-30T14:45:10"/>
    <n v="14"/>
    <n v="39"/>
    <n v="9"/>
    <n v="50.17"/>
    <n v="160.05444444444444"/>
    <n v="30"/>
    <n v="50.166666666666622"/>
    <n v="0"/>
    <n v="387.17"/>
  </r>
  <r>
    <n v="84"/>
    <x v="15"/>
    <d v="1899-12-30T16:11:12"/>
    <d v="2021-09-16T00:00:00"/>
    <d v="1899-12-30T17:22:01"/>
    <n v="12"/>
    <n v="42"/>
    <n v="7"/>
    <n v="70.819999999999993"/>
    <n v="161.23472222222222"/>
    <n v="35"/>
    <n v="70.816666666666649"/>
    <n v="0"/>
    <n v="457.99"/>
  </r>
  <r>
    <n v="85"/>
    <x v="15"/>
    <d v="1899-12-30T19:01:22"/>
    <d v="2021-09-16T00:00:00"/>
    <d v="1899-12-30T20:45:56"/>
    <n v="2"/>
    <n v="37"/>
    <n v="19"/>
    <n v="104.57"/>
    <n v="162.97749999999999"/>
    <n v="18"/>
    <n v="104.56666666666666"/>
    <n v="0"/>
    <n v="562.55999999999995"/>
  </r>
  <r>
    <n v="86"/>
    <x v="16"/>
    <d v="1899-12-30T06:56:22"/>
    <d v="2021-09-17T00:00:00"/>
    <d v="1899-12-30T08:01:04"/>
    <n v="4"/>
    <n v="22"/>
    <n v="11"/>
    <n v="64.7"/>
    <n v="164.05583333333334"/>
    <n v="11"/>
    <n v="64.700000000000045"/>
    <n v="0"/>
    <n v="64.7"/>
  </r>
  <r>
    <n v="87"/>
    <x v="16"/>
    <d v="1899-12-30T11:00:06"/>
    <d v="2021-09-17T00:00:00"/>
    <d v="1899-12-30T11:30:09"/>
    <n v="21"/>
    <n v="32"/>
    <n v="15"/>
    <n v="30.05"/>
    <n v="164.55666666666667"/>
    <n v="17"/>
    <n v="30.049999999999983"/>
    <n v="0"/>
    <n v="94.75"/>
  </r>
  <r>
    <n v="88"/>
    <x v="16"/>
    <d v="1899-12-30T13:15:09"/>
    <d v="2021-09-17T00:00:00"/>
    <d v="1899-12-30T14:55:03"/>
    <n v="7"/>
    <n v="24"/>
    <n v="13"/>
    <n v="99.9"/>
    <n v="166.22166666666666"/>
    <n v="11"/>
    <n v="99.899999999999949"/>
    <n v="0"/>
    <n v="194.65"/>
  </r>
  <r>
    <n v="89"/>
    <x v="16"/>
    <d v="1899-12-30T15:35:55"/>
    <d v="2021-09-17T00:00:00"/>
    <d v="1899-12-30T17:13:53"/>
    <n v="14"/>
    <n v="25"/>
    <n v="16"/>
    <n v="97.97"/>
    <n v="167.85444444444445"/>
    <n v="9"/>
    <n v="97.96666666666674"/>
    <n v="0"/>
    <n v="292.62"/>
  </r>
  <r>
    <n v="90"/>
    <x v="16"/>
    <d v="1899-12-30T19:12:43"/>
    <d v="2021-09-17T00:00:00"/>
    <d v="1899-12-30T20:45:44"/>
    <n v="7"/>
    <n v="16"/>
    <n v="0"/>
    <n v="93.02"/>
    <n v="169.40472222222223"/>
    <n v="16"/>
    <n v="93.016666666666765"/>
    <n v="0"/>
    <n v="385.64"/>
  </r>
  <r>
    <n v="91"/>
    <x v="17"/>
    <d v="1899-12-30T05:05:06"/>
    <d v="2021-09-18T00:00:00"/>
    <d v="1899-12-30T06:24:06"/>
    <n v="17"/>
    <n v="33"/>
    <n v="15"/>
    <n v="79"/>
    <n v="170.7213888888889"/>
    <n v="18"/>
    <n v="79"/>
    <n v="0"/>
    <n v="79"/>
  </r>
  <r>
    <n v="92"/>
    <x v="17"/>
    <d v="1899-12-30T09:14:16"/>
    <d v="2021-09-18T00:00:00"/>
    <d v="1899-12-30T10:00:11"/>
    <n v="5"/>
    <n v="23"/>
    <n v="8"/>
    <n v="45.92"/>
    <n v="171.48666666666668"/>
    <n v="15"/>
    <n v="45.916666666666679"/>
    <n v="0"/>
    <n v="124.92"/>
  </r>
  <r>
    <n v="93"/>
    <x v="17"/>
    <d v="1899-12-30T11:23:24"/>
    <d v="2021-09-18T00:00:00"/>
    <d v="1899-12-30T13:26:23"/>
    <n v="14"/>
    <n v="29"/>
    <n v="9"/>
    <n v="122.98"/>
    <n v="173.53638888888889"/>
    <n v="20"/>
    <n v="122.98333333333328"/>
    <n v="0"/>
    <n v="247.9"/>
  </r>
  <r>
    <n v="94"/>
    <x v="17"/>
    <d v="1899-12-30T14:55:20"/>
    <d v="2021-09-18T00:00:00"/>
    <d v="1899-12-30T15:25:19"/>
    <n v="11"/>
    <n v="31"/>
    <n v="17"/>
    <n v="29.98"/>
    <n v="174.03611111111113"/>
    <n v="14"/>
    <n v="29.983333333333437"/>
    <n v="0"/>
    <n v="277.88"/>
  </r>
  <r>
    <n v="95"/>
    <x v="17"/>
    <d v="1899-12-30T17:24:15"/>
    <d v="2021-09-18T00:00:00"/>
    <d v="1899-12-30T18:45:12"/>
    <n v="7"/>
    <n v="21"/>
    <n v="16"/>
    <n v="80.95"/>
    <n v="175.38527777777779"/>
    <n v="5"/>
    <n v="80.950000000000017"/>
    <n v="0"/>
    <n v="358.83"/>
  </r>
  <r>
    <n v="96"/>
    <x v="18"/>
    <d v="1899-12-30T09:06:04"/>
    <d v="2021-09-19T00:00:00"/>
    <d v="1899-12-30T10:46:11"/>
    <n v="5"/>
    <n v="10"/>
    <n v="1"/>
    <n v="100.12"/>
    <n v="177.05388888888891"/>
    <n v="9"/>
    <n v="100.11666666666667"/>
    <n v="0"/>
    <n v="100.12"/>
  </r>
  <r>
    <n v="97"/>
    <x v="18"/>
    <d v="1899-12-30T13:55:17"/>
    <d v="2021-09-19T00:00:00"/>
    <d v="1899-12-30T15:01:03"/>
    <n v="14"/>
    <n v="23"/>
    <n v="7"/>
    <n v="65.77"/>
    <n v="178.15"/>
    <n v="16"/>
    <n v="65.766666666666666"/>
    <n v="0"/>
    <n v="165.89"/>
  </r>
  <r>
    <n v="98"/>
    <x v="18"/>
    <d v="1899-12-30T16:15:07"/>
    <d v="2021-09-19T00:00:00"/>
    <d v="1899-12-30T17:33:46"/>
    <n v="12"/>
    <n v="28"/>
    <n v="9"/>
    <n v="78.650000000000006"/>
    <n v="179.46083333333334"/>
    <n v="19"/>
    <n v="78.649999999999977"/>
    <n v="0"/>
    <n v="244.54"/>
  </r>
  <r>
    <n v="99"/>
    <x v="18"/>
    <d v="1899-12-30T19:31:36"/>
    <d v="2021-09-19T00:00:00"/>
    <d v="1899-12-30T20:22:01"/>
    <n v="11"/>
    <n v="30"/>
    <n v="9"/>
    <n v="50.42"/>
    <n v="180.30111111111111"/>
    <n v="21"/>
    <n v="50.416666666666657"/>
    <n v="0"/>
    <n v="294.95999999999998"/>
  </r>
  <r>
    <n v="100"/>
    <x v="18"/>
    <d v="1899-12-30T22:55:59"/>
    <d v="2021-09-20T00:00:00"/>
    <d v="1899-12-30T01:12:45"/>
    <n v="11"/>
    <n v="32"/>
    <n v="8"/>
    <n v="136.77000000000001"/>
    <n v="182.58055555555555"/>
    <n v="24"/>
    <n v="64.016666666666708"/>
    <n v="72.75"/>
    <n v="358.98"/>
  </r>
  <r>
    <n v="101"/>
    <x v="19"/>
    <d v="1899-12-30T09:11:34"/>
    <d v="2021-09-20T00:00:00"/>
    <d v="1899-12-30T10:44:21"/>
    <n v="12"/>
    <n v="36"/>
    <n v="3"/>
    <n v="92.78"/>
    <n v="184.12694444444443"/>
    <n v="33"/>
    <n v="92.783333333333346"/>
    <n v="0"/>
    <n v="165.53"/>
  </r>
  <r>
    <n v="102"/>
    <x v="19"/>
    <d v="1899-12-30T11:24:12"/>
    <d v="2021-09-20T00:00:00"/>
    <d v="1899-12-30T12:43:11"/>
    <n v="7"/>
    <n v="40"/>
    <n v="12"/>
    <n v="78.98"/>
    <n v="185.44333333333333"/>
    <n v="28"/>
    <n v="78.983333333333263"/>
    <n v="0"/>
    <n v="244.51"/>
  </r>
  <r>
    <n v="103"/>
    <x v="19"/>
    <d v="1899-12-30T13:10:22"/>
    <d v="2021-09-20T00:00:00"/>
    <d v="1899-12-30T14:14:21"/>
    <n v="9"/>
    <n v="37"/>
    <n v="14"/>
    <n v="63.98"/>
    <n v="186.50972222222222"/>
    <n v="23"/>
    <n v="63.98333333333332"/>
    <n v="0"/>
    <n v="308.49"/>
  </r>
  <r>
    <n v="104"/>
    <x v="19"/>
    <d v="1899-12-30T15:11:02"/>
    <d v="2021-09-20T00:00:00"/>
    <d v="1899-12-30T16:12:04"/>
    <n v="8"/>
    <n v="31"/>
    <n v="19"/>
    <n v="61.03"/>
    <n v="187.52694444444444"/>
    <n v="12"/>
    <n v="61.033333333333331"/>
    <n v="0"/>
    <n v="369.52"/>
  </r>
  <r>
    <n v="105"/>
    <x v="19"/>
    <d v="1899-12-30T17:01:22"/>
    <d v="2021-09-20T00:00:00"/>
    <d v="1899-12-30T17:30:01"/>
    <n v="23"/>
    <n v="35"/>
    <n v="14"/>
    <n v="28.65"/>
    <n v="188.00444444444443"/>
    <n v="21"/>
    <n v="28.650000000000002"/>
    <n v="0"/>
    <n v="398.17"/>
  </r>
  <r>
    <n v="106"/>
    <x v="19"/>
    <d v="1899-12-30T17:55:09"/>
    <d v="2021-09-20T00:00:00"/>
    <d v="1899-12-30T18:45:33"/>
    <n v="19"/>
    <n v="40"/>
    <n v="9"/>
    <n v="50.4"/>
    <n v="188.84444444444443"/>
    <n v="31"/>
    <n v="50.399999999999885"/>
    <n v="0"/>
    <n v="448.57"/>
  </r>
  <r>
    <n v="107"/>
    <x v="19"/>
    <d v="1899-12-30T19:46:47"/>
    <d v="2021-09-20T00:00:00"/>
    <d v="1899-12-30T22:02:04"/>
    <n v="0"/>
    <n v="31"/>
    <n v="6"/>
    <n v="135.28"/>
    <n v="191.09916666666666"/>
    <n v="25"/>
    <n v="135.28333333333342"/>
    <n v="0"/>
    <n v="583.85"/>
  </r>
  <r>
    <n v="108"/>
    <x v="19"/>
    <d v="1899-12-30T23:26:01"/>
    <d v="2021-09-21T00:00:00"/>
    <d v="1899-12-30T01:23:16"/>
    <n v="4"/>
    <n v="29"/>
    <n v="15"/>
    <n v="117.25"/>
    <n v="193.05333333333334"/>
    <n v="14"/>
    <n v="33.983333333333263"/>
    <n v="83.266666666666666"/>
    <n v="617.83000000000004"/>
  </r>
  <r>
    <n v="109"/>
    <x v="20"/>
    <d v="1899-12-30T07:00:05"/>
    <d v="2021-09-21T00:00:00"/>
    <d v="1899-12-30T08:04:26"/>
    <n v="11"/>
    <n v="25"/>
    <n v="0"/>
    <n v="64.349999999999994"/>
    <n v="194.12583333333333"/>
    <n v="25"/>
    <n v="64.349999999999994"/>
    <n v="0"/>
    <n v="147.62"/>
  </r>
  <r>
    <n v="110"/>
    <x v="20"/>
    <d v="1899-12-30T10:16:33"/>
    <d v="2021-09-21T00:00:00"/>
    <d v="1899-12-30T13:58:27"/>
    <n v="9"/>
    <n v="34"/>
    <n v="4"/>
    <n v="221.9"/>
    <n v="197.82416666666666"/>
    <n v="30"/>
    <n v="221.9"/>
    <n v="0"/>
    <n v="369.52"/>
  </r>
  <r>
    <n v="111"/>
    <x v="20"/>
    <d v="1899-12-30T14:55:19"/>
    <d v="2021-09-21T00:00:00"/>
    <d v="1899-12-30T16:03:25"/>
    <n v="9"/>
    <n v="39"/>
    <n v="28"/>
    <n v="68.099999999999994"/>
    <n v="198.95916666666665"/>
    <n v="11"/>
    <n v="68.099999999999937"/>
    <n v="0"/>
    <n v="437.62"/>
  </r>
  <r>
    <n v="112"/>
    <x v="20"/>
    <d v="1899-12-30T17:04:22"/>
    <d v="2021-09-21T00:00:00"/>
    <d v="1899-12-30T18:16:54"/>
    <n v="0"/>
    <n v="11"/>
    <n v="10"/>
    <n v="72.53"/>
    <n v="200.16805555555553"/>
    <n v="1"/>
    <n v="72.533333333333218"/>
    <n v="0"/>
    <n v="510.15"/>
  </r>
  <r>
    <n v="113"/>
    <x v="20"/>
    <d v="1899-12-30T19:59:06"/>
    <d v="2021-09-21T00:00:00"/>
    <d v="1899-12-30T22:30:00"/>
    <n v="12"/>
    <n v="13"/>
    <n v="6"/>
    <n v="150.9"/>
    <n v="202.68305555555551"/>
    <n v="7"/>
    <n v="150.89999999999992"/>
    <n v="0"/>
    <n v="661.05"/>
  </r>
  <r>
    <n v="114"/>
    <x v="21"/>
    <d v="1899-12-30T07:09:33"/>
    <d v="2021-09-22T00:00:00"/>
    <d v="1899-12-30T08:16:45"/>
    <n v="11"/>
    <n v="18"/>
    <n v="5"/>
    <n v="67.2"/>
    <n v="203.80305555555552"/>
    <n v="13"/>
    <n v="67.200000000000045"/>
    <n v="0"/>
    <n v="67.2"/>
  </r>
  <r>
    <n v="115"/>
    <x v="21"/>
    <d v="1899-12-30T09:17:33"/>
    <d v="2021-09-22T00:00:00"/>
    <d v="1899-12-30T11:04:33"/>
    <n v="13"/>
    <n v="26"/>
    <n v="9"/>
    <n v="107"/>
    <n v="205.58638888888885"/>
    <n v="17"/>
    <n v="106.99999999999993"/>
    <n v="0"/>
    <n v="174.2"/>
  </r>
  <r>
    <n v="116"/>
    <x v="21"/>
    <d v="1899-12-30T14:33:24"/>
    <d v="2021-09-22T00:00:00"/>
    <d v="1899-12-30T15:11:19"/>
    <n v="14"/>
    <n v="31"/>
    <n v="11"/>
    <n v="37.92"/>
    <n v="206.21833333333331"/>
    <n v="20"/>
    <n v="37.916666666666629"/>
    <n v="0"/>
    <n v="212.12"/>
  </r>
  <r>
    <n v="117"/>
    <x v="21"/>
    <d v="1899-12-30T15:30:05"/>
    <d v="2021-09-22T00:00:00"/>
    <d v="1899-12-30T16:48:06"/>
    <n v="2"/>
    <n v="22"/>
    <n v="0"/>
    <n v="78.02"/>
    <n v="207.51861111111108"/>
    <n v="22"/>
    <n v="78.016666666666652"/>
    <n v="0"/>
    <n v="290.14"/>
  </r>
  <r>
    <n v="118"/>
    <x v="21"/>
    <d v="1899-12-30T18:20:15"/>
    <d v="2021-09-22T00:00:00"/>
    <d v="1899-12-30T20:21:07"/>
    <n v="6"/>
    <n v="28"/>
    <n v="0"/>
    <n v="120.87"/>
    <n v="209.53305555555553"/>
    <n v="28"/>
    <n v="120.86666666666663"/>
    <n v="0"/>
    <n v="411.01"/>
  </r>
  <r>
    <n v="119"/>
    <x v="21"/>
    <d v="1899-12-30T23:36:08"/>
    <d v="2021-09-23T00:00:00"/>
    <d v="1899-12-30T01:01:24"/>
    <n v="4"/>
    <n v="32"/>
    <n v="11"/>
    <n v="85.27"/>
    <n v="210.95416666666665"/>
    <n v="21"/>
    <n v="23.866666666666667"/>
    <n v="61.399999999999991"/>
    <n v="434.88"/>
  </r>
  <r>
    <n v="120"/>
    <x v="22"/>
    <d v="1899-12-30T07:08:04"/>
    <d v="2021-09-23T00:00:00"/>
    <d v="1899-12-30T09:22:35"/>
    <n v="19"/>
    <n v="40"/>
    <n v="3"/>
    <n v="134.52000000000001"/>
    <n v="213.19611111111109"/>
    <n v="37"/>
    <n v="134.51666666666662"/>
    <n v="0"/>
    <n v="195.92"/>
  </r>
  <r>
    <n v="121"/>
    <x v="22"/>
    <d v="1899-12-30T10:25:36"/>
    <d v="2021-09-23T00:00:00"/>
    <d v="1899-12-30T12:15:21"/>
    <n v="3"/>
    <n v="40"/>
    <n v="21"/>
    <n v="109.75"/>
    <n v="215.02527777777777"/>
    <n v="19"/>
    <n v="109.74999999999997"/>
    <n v="0"/>
    <n v="305.67"/>
  </r>
  <r>
    <n v="122"/>
    <x v="22"/>
    <d v="1899-12-30T13:05:04"/>
    <d v="2021-09-23T00:00:00"/>
    <d v="1899-12-30T14:06:22"/>
    <n v="19"/>
    <n v="38"/>
    <n v="22"/>
    <n v="61.3"/>
    <n v="216.04694444444445"/>
    <n v="16"/>
    <n v="61.29999999999999"/>
    <n v="0"/>
    <n v="366.97"/>
  </r>
  <r>
    <n v="123"/>
    <x v="22"/>
    <d v="1899-12-30T15:11:06"/>
    <d v="2021-09-23T00:00:00"/>
    <d v="1899-12-30T17:56:55"/>
    <n v="13"/>
    <n v="29"/>
    <n v="14"/>
    <n v="165.82"/>
    <n v="218.81055555555557"/>
    <n v="15"/>
    <n v="165.81666666666663"/>
    <n v="0"/>
    <n v="532.79"/>
  </r>
  <r>
    <n v="124"/>
    <x v="22"/>
    <d v="1899-12-30T18:56:45"/>
    <d v="2021-09-23T00:00:00"/>
    <d v="1899-12-30T21:21:04"/>
    <n v="19"/>
    <n v="34"/>
    <n v="25"/>
    <n v="144.32"/>
    <n v="221.21583333333334"/>
    <n v="9"/>
    <n v="144.31666666666661"/>
    <n v="0"/>
    <n v="677.11"/>
  </r>
  <r>
    <n v="125"/>
    <x v="23"/>
    <d v="1899-12-30T04:11:06"/>
    <d v="2021-09-24T00:00:00"/>
    <d v="1899-12-30T07:12:21"/>
    <n v="19"/>
    <n v="28"/>
    <n v="11"/>
    <n v="181.25"/>
    <n v="224.23666666666668"/>
    <n v="17"/>
    <n v="181.25000000000003"/>
    <n v="0"/>
    <n v="181.25"/>
  </r>
  <r>
    <n v="126"/>
    <x v="23"/>
    <d v="1899-12-30T10:56:55"/>
    <d v="2021-09-24T00:00:00"/>
    <d v="1899-12-30T14:11:06"/>
    <n v="13"/>
    <n v="30"/>
    <n v="4"/>
    <n v="194.18"/>
    <n v="227.47305555555556"/>
    <n v="26"/>
    <n v="194.18333333333337"/>
    <n v="0"/>
    <n v="375.43"/>
  </r>
  <r>
    <n v="127"/>
    <x v="23"/>
    <d v="1899-12-30T17:26:03"/>
    <d v="2021-09-24T00:00:00"/>
    <d v="1899-12-30T18:48:43"/>
    <n v="13"/>
    <n v="39"/>
    <n v="9"/>
    <n v="82.67"/>
    <n v="228.85083333333333"/>
    <n v="30"/>
    <n v="82.666666666666742"/>
    <n v="0"/>
    <n v="458.1"/>
  </r>
  <r>
    <n v="128"/>
    <x v="23"/>
    <d v="1899-12-30T19:40:23"/>
    <d v="2021-09-24T00:00:00"/>
    <d v="1899-12-30T21:13:04"/>
    <n v="10"/>
    <n v="40"/>
    <n v="12"/>
    <n v="92.68"/>
    <n v="230.39555555555555"/>
    <n v="28"/>
    <n v="92.683333333333323"/>
    <n v="0"/>
    <n v="550.78"/>
  </r>
  <r>
    <n v="129"/>
    <x v="24"/>
    <d v="1899-12-30T07:04:25"/>
    <d v="2021-09-25T00:00:00"/>
    <d v="1899-12-30T08:26:41"/>
    <n v="9"/>
    <n v="37"/>
    <n v="11"/>
    <n v="82.27"/>
    <n v="231.76666666666665"/>
    <n v="26"/>
    <n v="82.266666666666609"/>
    <n v="0"/>
    <n v="82.27"/>
  </r>
  <r>
    <n v="130"/>
    <x v="24"/>
    <d v="1899-12-30T10:11:21"/>
    <d v="2021-09-25T00:00:00"/>
    <d v="1899-12-30T12:01:04"/>
    <n v="14"/>
    <n v="40"/>
    <n v="20"/>
    <n v="109.72"/>
    <n v="233.59527777777777"/>
    <n v="20"/>
    <n v="109.71666666666667"/>
    <n v="0"/>
    <n v="191.99"/>
  </r>
  <r>
    <n v="131"/>
    <x v="24"/>
    <d v="1899-12-30T13:04:26"/>
    <d v="2021-09-25T00:00:00"/>
    <d v="1899-12-30T13:49:04"/>
    <n v="1"/>
    <n v="21"/>
    <n v="3"/>
    <n v="44.63"/>
    <n v="234.33916666666664"/>
    <n v="18"/>
    <n v="44.633333333333326"/>
    <n v="0"/>
    <n v="236.62"/>
  </r>
  <r>
    <n v="132"/>
    <x v="24"/>
    <d v="1899-12-30T15:08:09"/>
    <d v="2021-09-25T00:00:00"/>
    <d v="1899-12-30T16:04:09"/>
    <n v="5"/>
    <n v="23"/>
    <n v="6"/>
    <n v="56"/>
    <n v="235.27249999999998"/>
    <n v="17"/>
    <n v="55.999999999999957"/>
    <n v="0"/>
    <n v="292.62"/>
  </r>
  <r>
    <n v="133"/>
    <x v="24"/>
    <d v="1899-12-30T17:04:26"/>
    <d v="2021-09-25T00:00:00"/>
    <d v="1899-12-30T18:09:04"/>
    <n v="12"/>
    <n v="29"/>
    <n v="6"/>
    <n v="64.63"/>
    <n v="236.3497222222222"/>
    <n v="23"/>
    <n v="64.633333333333255"/>
    <n v="0"/>
    <n v="357.25"/>
  </r>
  <r>
    <n v="134"/>
    <x v="25"/>
    <d v="1899-12-30T06:26:25"/>
    <d v="2021-09-26T00:00:00"/>
    <d v="1899-12-30T07:55:36"/>
    <n v="13"/>
    <n v="36"/>
    <n v="24"/>
    <n v="89.18"/>
    <n v="237.83611111111108"/>
    <n v="12"/>
    <n v="89.183333333333337"/>
    <n v="0"/>
    <n v="89.18"/>
  </r>
  <r>
    <n v="135"/>
    <x v="25"/>
    <d v="1899-12-30T09:11:05"/>
    <d v="2021-09-26T00:00:00"/>
    <d v="1899-12-30T10:09:21"/>
    <n v="9"/>
    <n v="21"/>
    <n v="2"/>
    <n v="58.27"/>
    <n v="238.80722222222218"/>
    <n v="19"/>
    <n v="58.266666666666609"/>
    <n v="0"/>
    <n v="147.44999999999999"/>
  </r>
  <r>
    <n v="136"/>
    <x v="25"/>
    <d v="1899-12-30T10:55:04"/>
    <d v="2021-09-26T00:00:00"/>
    <d v="1899-12-30T11:54:10"/>
    <n v="11"/>
    <n v="30"/>
    <n v="6"/>
    <n v="59.1"/>
    <n v="239.79222222222216"/>
    <n v="24"/>
    <n v="59.099999999999966"/>
    <n v="0"/>
    <n v="206.55"/>
  </r>
  <r>
    <n v="137"/>
    <x v="25"/>
    <d v="1899-12-30T13:04:05"/>
    <d v="2021-09-26T00:00:00"/>
    <d v="1899-12-30T14:06:01"/>
    <n v="11"/>
    <n v="35"/>
    <n v="9"/>
    <n v="61.93"/>
    <n v="240.8244444444444"/>
    <n v="26"/>
    <n v="61.933333333333316"/>
    <n v="0"/>
    <n v="268.48"/>
  </r>
  <r>
    <n v="138"/>
    <x v="25"/>
    <d v="1899-12-30T16:08:45"/>
    <d v="2021-09-26T00:00:00"/>
    <d v="1899-12-30T17:55:04"/>
    <n v="13"/>
    <n v="39"/>
    <n v="24"/>
    <n v="106.32"/>
    <n v="242.59638888888884"/>
    <n v="15"/>
    <n v="106.31666666666661"/>
    <n v="0"/>
    <n v="374.8"/>
  </r>
  <r>
    <n v="139"/>
    <x v="25"/>
    <d v="1899-12-30T19:04:04"/>
    <d v="2021-09-26T00:00:00"/>
    <d v="1899-12-30T20:30:04"/>
    <n v="15"/>
    <n v="30"/>
    <n v="6"/>
    <n v="86"/>
    <n v="244.02972222222218"/>
    <n v="24"/>
    <n v="86.000000000000014"/>
    <n v="0"/>
    <n v="460.8"/>
  </r>
  <r>
    <n v="140"/>
    <x v="26"/>
    <d v="1899-12-30T06:04:05"/>
    <d v="2021-09-27T00:00:00"/>
    <d v="1899-12-30T07:56:55"/>
    <n v="15"/>
    <n v="39"/>
    <n v="9"/>
    <n v="112.83"/>
    <n v="245.91027777777774"/>
    <n v="30"/>
    <n v="112.83333333333337"/>
    <n v="0"/>
    <n v="112.83"/>
  </r>
  <r>
    <n v="141"/>
    <x v="26"/>
    <d v="1899-12-30T09:10:01"/>
    <d v="2021-09-27T00:00:00"/>
    <d v="1899-12-30T10:11:08"/>
    <n v="10"/>
    <n v="40"/>
    <n v="19"/>
    <n v="61.12"/>
    <n v="246.92888888888885"/>
    <n v="21"/>
    <n v="61.11666666666666"/>
    <n v="0"/>
    <n v="173.95"/>
  </r>
  <r>
    <n v="142"/>
    <x v="26"/>
    <d v="1899-12-30T13:05:06"/>
    <d v="2021-09-27T00:00:00"/>
    <d v="1899-12-30T15:05:06"/>
    <n v="1"/>
    <n v="22"/>
    <n v="0"/>
    <n v="120"/>
    <n v="248.92888888888885"/>
    <n v="22"/>
    <n v="120.00000000000004"/>
    <n v="0"/>
    <n v="293.95"/>
  </r>
  <r>
    <n v="143"/>
    <x v="26"/>
    <d v="1899-12-30T17:04:06"/>
    <d v="2021-09-27T00:00:00"/>
    <d v="1899-12-30T19:02:04"/>
    <n v="3"/>
    <n v="25"/>
    <n v="0"/>
    <n v="117.97"/>
    <n v="250.89499999999995"/>
    <n v="25"/>
    <n v="117.96666666666667"/>
    <n v="0"/>
    <n v="411.92"/>
  </r>
  <r>
    <n v="144"/>
    <x v="27"/>
    <d v="1899-12-30T10:04:06"/>
    <d v="2021-09-28T00:00:00"/>
    <d v="1899-12-30T11:54:06"/>
    <n v="9"/>
    <n v="34"/>
    <n v="14"/>
    <n v="110"/>
    <n v="252.7283333333333"/>
    <n v="20"/>
    <n v="110.00000000000001"/>
    <n v="0"/>
    <n v="110"/>
  </r>
  <r>
    <n v="145"/>
    <x v="27"/>
    <d v="1899-12-30T12:59:04"/>
    <d v="2021-09-28T00:00:00"/>
    <d v="1899-12-30T15:04:56"/>
    <n v="11"/>
    <n v="31"/>
    <n v="13"/>
    <n v="125.87"/>
    <n v="254.82611111111106"/>
    <n v="18"/>
    <n v="125.86666666666662"/>
    <n v="0"/>
    <n v="235.87"/>
  </r>
  <r>
    <n v="146"/>
    <x v="27"/>
    <d v="1899-12-30T17:06:04"/>
    <d v="2021-09-28T00:00:00"/>
    <d v="1899-12-30T18:06:49"/>
    <n v="12"/>
    <n v="30"/>
    <n v="9"/>
    <n v="60.75"/>
    <n v="255.83861111111105"/>
    <n v="21"/>
    <n v="60.750000000000064"/>
    <n v="0"/>
    <n v="296.62"/>
  </r>
  <r>
    <n v="147"/>
    <x v="27"/>
    <d v="1899-12-30T19:00:00"/>
    <d v="2021-09-28T00:00:00"/>
    <d v="1899-12-30T21:01:01"/>
    <n v="14"/>
    <n v="35"/>
    <n v="9"/>
    <n v="121.02"/>
    <n v="257.8555555555555"/>
    <n v="26"/>
    <n v="121.01666666666667"/>
    <n v="0"/>
    <n v="417.64"/>
  </r>
  <r>
    <n v="148"/>
    <x v="28"/>
    <d v="1899-12-30T07:11:03"/>
    <d v="2021-09-29T00:00:00"/>
    <d v="1899-12-30T08:58:32"/>
    <n v="12"/>
    <n v="38"/>
    <n v="16"/>
    <n v="107.48"/>
    <n v="259.64694444444439"/>
    <n v="22"/>
    <n v="107.48333333333332"/>
    <n v="0"/>
    <n v="107.48"/>
  </r>
  <r>
    <n v="149"/>
    <x v="28"/>
    <d v="1899-12-30T10:01:04"/>
    <d v="2021-09-29T00:00:00"/>
    <d v="1899-12-30T12:01:02"/>
    <n v="9"/>
    <n v="31"/>
    <n v="21"/>
    <n v="119.97"/>
    <n v="261.64638888888885"/>
    <n v="10"/>
    <n v="119.96666666666675"/>
    <n v="0"/>
    <n v="227.45"/>
  </r>
  <r>
    <n v="150"/>
    <x v="28"/>
    <d v="1899-12-30T13:21:10"/>
    <d v="2021-09-29T00:00:00"/>
    <d v="1899-12-30T14:43:11"/>
    <n v="15"/>
    <n v="25"/>
    <n v="9"/>
    <n v="82.02"/>
    <n v="263.01333333333332"/>
    <n v="16"/>
    <n v="82.016666666666652"/>
    <n v="0"/>
    <n v="309.47000000000003"/>
  </r>
  <r>
    <n v="151"/>
    <x v="28"/>
    <d v="1899-12-30T16:09:12"/>
    <d v="2021-09-29T00:00:00"/>
    <d v="1899-12-30T17:34:12"/>
    <n v="14"/>
    <n v="30"/>
    <n v="8"/>
    <n v="85"/>
    <n v="264.43"/>
    <n v="22"/>
    <n v="85.000000000000014"/>
    <n v="0"/>
    <n v="394.47"/>
  </r>
  <r>
    <n v="152"/>
    <x v="28"/>
    <d v="1899-12-30T19:11:01"/>
    <d v="2021-09-29T00:00:00"/>
    <d v="1899-12-30T20:21:22"/>
    <n v="16"/>
    <n v="38"/>
    <n v="21"/>
    <n v="70.349999999999994"/>
    <n v="265.60250000000002"/>
    <n v="17"/>
    <n v="70.349999999999966"/>
    <n v="0"/>
    <n v="464.82"/>
  </r>
  <r>
    <n v="153"/>
    <x v="28"/>
    <d v="1899-12-30T23:04:04"/>
    <d v="2021-09-30T00:00:00"/>
    <d v="1899-12-30T00:57:04"/>
    <n v="14"/>
    <n v="31"/>
    <n v="9"/>
    <n v="113"/>
    <n v="267.48583333333335"/>
    <n v="22"/>
    <n v="55.933333333333337"/>
    <n v="57.066666666666663"/>
    <n v="520.75"/>
  </r>
  <r>
    <n v="154"/>
    <x v="29"/>
    <d v="1899-12-30T07:30:00"/>
    <d v="2021-09-30T00:00:00"/>
    <d v="1899-12-30T08:00:45"/>
    <n v="17"/>
    <n v="39"/>
    <n v="3"/>
    <n v="30.75"/>
    <n v="267.99833333333333"/>
    <n v="36"/>
    <n v="30.750000000000011"/>
    <n v="0"/>
    <n v="87.82"/>
  </r>
  <r>
    <n v="155"/>
    <x v="29"/>
    <d v="1899-12-30T10:36:54"/>
    <d v="2021-09-30T00:00:00"/>
    <d v="1899-12-30T12:01:04"/>
    <n v="0"/>
    <n v="36"/>
    <n v="9"/>
    <n v="84.17"/>
    <n v="269.40111111111111"/>
    <n v="27"/>
    <n v="84.166666666666586"/>
    <n v="0"/>
    <n v="171.99"/>
  </r>
  <r>
    <n v="156"/>
    <x v="29"/>
    <d v="1899-12-30T14:10:15"/>
    <d v="2021-09-30T00:00:00"/>
    <d v="1899-12-30T15:08:09"/>
    <n v="14"/>
    <n v="41"/>
    <n v="8"/>
    <n v="57.9"/>
    <n v="270.36611111111108"/>
    <n v="33"/>
    <n v="57.899999999999935"/>
    <n v="0"/>
    <n v="229.89"/>
  </r>
  <r>
    <n v="157"/>
    <x v="29"/>
    <d v="1899-12-30T17:08:33"/>
    <d v="2021-09-30T00:00:00"/>
    <d v="1899-12-30T18:56:55"/>
    <n v="6"/>
    <n v="39"/>
    <n v="39"/>
    <n v="108.37"/>
    <n v="272.17222222222222"/>
    <n v="0"/>
    <n v="108.36666666666676"/>
    <n v="0"/>
    <n v="338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73666-F19B-4C97-86B9-A999A73B042B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4" firstHeaderRow="1" firstDataRow="1" firstDataCol="1"/>
  <pivotFields count="14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numFmtId="164" showAll="0"/>
    <pivotField showAll="0"/>
    <pivotField showAll="0"/>
    <pivotField showAll="0"/>
    <pivotField numFmtId="2" showAll="0"/>
    <pivotField numFmtId="2" showAll="0"/>
    <pivotField showAll="0"/>
    <pivotField numFmtId="2" showAll="0"/>
    <pivotField numFmtId="2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Maksimum z czas do tego dnia" fld="1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1DF8-8167-4C49-B63D-9046353EAF50}">
  <dimension ref="A3:F34"/>
  <sheetViews>
    <sheetView tabSelected="1" workbookViewId="0">
      <selection activeCell="D45" sqref="D45"/>
    </sheetView>
  </sheetViews>
  <sheetFormatPr defaultRowHeight="15" x14ac:dyDescent="0.25"/>
  <cols>
    <col min="1" max="1" width="17.7109375" bestFit="1" customWidth="1"/>
    <col min="2" max="2" width="28.140625" bestFit="1" customWidth="1"/>
    <col min="3" max="3" width="23" bestFit="1" customWidth="1"/>
    <col min="5" max="5" width="15.42578125" bestFit="1" customWidth="1"/>
    <col min="6" max="6" width="25.5703125" bestFit="1" customWidth="1"/>
  </cols>
  <sheetData>
    <row r="3" spans="1:6" x14ac:dyDescent="0.25">
      <c r="A3" s="6" t="s">
        <v>13</v>
      </c>
      <c r="B3" t="s">
        <v>18</v>
      </c>
    </row>
    <row r="4" spans="1:6" x14ac:dyDescent="0.25">
      <c r="A4" s="7">
        <v>44440</v>
      </c>
      <c r="B4">
        <v>586.77</v>
      </c>
      <c r="E4" t="s">
        <v>19</v>
      </c>
      <c r="F4" t="s">
        <v>29</v>
      </c>
    </row>
    <row r="5" spans="1:6" x14ac:dyDescent="0.25">
      <c r="A5" s="7">
        <v>44441</v>
      </c>
      <c r="B5">
        <v>650.97</v>
      </c>
      <c r="E5" s="1">
        <v>44440</v>
      </c>
      <c r="F5">
        <v>586.77</v>
      </c>
    </row>
    <row r="6" spans="1:6" x14ac:dyDescent="0.25">
      <c r="A6" s="7">
        <v>44442</v>
      </c>
      <c r="B6">
        <v>836.69</v>
      </c>
      <c r="E6" s="1">
        <v>44441</v>
      </c>
      <c r="F6">
        <v>650.97</v>
      </c>
    </row>
    <row r="7" spans="1:6" x14ac:dyDescent="0.25">
      <c r="A7" s="7">
        <v>44443</v>
      </c>
      <c r="B7">
        <v>685.84</v>
      </c>
      <c r="E7" s="18">
        <v>44442</v>
      </c>
      <c r="F7" s="19">
        <v>836.69</v>
      </c>
    </row>
    <row r="8" spans="1:6" x14ac:dyDescent="0.25">
      <c r="A8" s="7">
        <v>44444</v>
      </c>
      <c r="B8">
        <v>664.17</v>
      </c>
      <c r="E8" s="1">
        <v>44443</v>
      </c>
      <c r="F8">
        <v>685.84</v>
      </c>
    </row>
    <row r="9" spans="1:6" x14ac:dyDescent="0.25">
      <c r="A9" s="7">
        <v>44445</v>
      </c>
      <c r="B9">
        <v>603.94000000000005</v>
      </c>
      <c r="E9" s="1">
        <v>44444</v>
      </c>
      <c r="F9">
        <v>664.17</v>
      </c>
    </row>
    <row r="10" spans="1:6" x14ac:dyDescent="0.25">
      <c r="A10" s="7">
        <v>44446</v>
      </c>
      <c r="B10">
        <v>566.97</v>
      </c>
      <c r="E10" s="1">
        <v>44445</v>
      </c>
      <c r="F10">
        <v>603.94000000000005</v>
      </c>
    </row>
    <row r="11" spans="1:6" x14ac:dyDescent="0.25">
      <c r="A11" s="7">
        <v>44447</v>
      </c>
      <c r="B11">
        <v>720.45</v>
      </c>
      <c r="E11" s="1">
        <v>44446</v>
      </c>
      <c r="F11">
        <v>566.97</v>
      </c>
    </row>
    <row r="12" spans="1:6" x14ac:dyDescent="0.25">
      <c r="A12" s="7">
        <v>44448</v>
      </c>
      <c r="B12">
        <v>452.26</v>
      </c>
      <c r="E12" s="1">
        <v>44447</v>
      </c>
      <c r="F12">
        <v>720.45</v>
      </c>
    </row>
    <row r="13" spans="1:6" x14ac:dyDescent="0.25">
      <c r="A13" s="7">
        <v>44449</v>
      </c>
      <c r="B13">
        <v>663.95</v>
      </c>
      <c r="E13" s="1">
        <v>44448</v>
      </c>
      <c r="F13">
        <v>452.26</v>
      </c>
    </row>
    <row r="14" spans="1:6" x14ac:dyDescent="0.25">
      <c r="A14" s="7">
        <v>44450</v>
      </c>
      <c r="B14">
        <v>553.39</v>
      </c>
      <c r="E14" s="1">
        <v>44449</v>
      </c>
      <c r="F14">
        <v>663.95</v>
      </c>
    </row>
    <row r="15" spans="1:6" x14ac:dyDescent="0.25">
      <c r="A15" s="7">
        <v>44451</v>
      </c>
      <c r="B15">
        <v>407.42</v>
      </c>
      <c r="E15" s="1">
        <v>44450</v>
      </c>
      <c r="F15">
        <v>553.39</v>
      </c>
    </row>
    <row r="16" spans="1:6" x14ac:dyDescent="0.25">
      <c r="A16" s="7">
        <v>44452</v>
      </c>
      <c r="B16">
        <v>671.71</v>
      </c>
      <c r="E16" s="1">
        <v>44451</v>
      </c>
      <c r="F16">
        <v>407.42</v>
      </c>
    </row>
    <row r="17" spans="1:6" x14ac:dyDescent="0.25">
      <c r="A17" s="7">
        <v>44453</v>
      </c>
      <c r="B17">
        <v>545.04999999999995</v>
      </c>
      <c r="E17" s="1">
        <v>44452</v>
      </c>
      <c r="F17">
        <v>671.71</v>
      </c>
    </row>
    <row r="18" spans="1:6" x14ac:dyDescent="0.25">
      <c r="A18" s="7">
        <v>44454</v>
      </c>
      <c r="B18">
        <v>606.54</v>
      </c>
      <c r="E18" s="1">
        <v>44453</v>
      </c>
      <c r="F18">
        <v>545.04999999999995</v>
      </c>
    </row>
    <row r="19" spans="1:6" x14ac:dyDescent="0.25">
      <c r="A19" s="7">
        <v>44455</v>
      </c>
      <c r="B19">
        <v>562.55999999999995</v>
      </c>
      <c r="E19" s="1">
        <v>44454</v>
      </c>
      <c r="F19">
        <v>606.54</v>
      </c>
    </row>
    <row r="20" spans="1:6" x14ac:dyDescent="0.25">
      <c r="A20" s="7">
        <v>44456</v>
      </c>
      <c r="B20">
        <v>385.64</v>
      </c>
      <c r="E20" s="1">
        <v>44455</v>
      </c>
      <c r="F20">
        <v>562.55999999999995</v>
      </c>
    </row>
    <row r="21" spans="1:6" x14ac:dyDescent="0.25">
      <c r="A21" s="7">
        <v>44457</v>
      </c>
      <c r="B21">
        <v>358.83</v>
      </c>
      <c r="E21" s="1">
        <v>44456</v>
      </c>
      <c r="F21">
        <v>385.64</v>
      </c>
    </row>
    <row r="22" spans="1:6" x14ac:dyDescent="0.25">
      <c r="A22" s="7">
        <v>44458</v>
      </c>
      <c r="B22">
        <v>358.98</v>
      </c>
      <c r="E22" s="1">
        <v>44457</v>
      </c>
      <c r="F22">
        <v>358.83</v>
      </c>
    </row>
    <row r="23" spans="1:6" x14ac:dyDescent="0.25">
      <c r="A23" s="7">
        <v>44459</v>
      </c>
      <c r="B23">
        <v>617.83000000000004</v>
      </c>
      <c r="E23" s="1">
        <v>44458</v>
      </c>
      <c r="F23">
        <v>358.98</v>
      </c>
    </row>
    <row r="24" spans="1:6" x14ac:dyDescent="0.25">
      <c r="A24" s="7">
        <v>44460</v>
      </c>
      <c r="B24">
        <v>661.05</v>
      </c>
      <c r="E24" s="1">
        <v>44459</v>
      </c>
      <c r="F24">
        <v>617.83000000000004</v>
      </c>
    </row>
    <row r="25" spans="1:6" x14ac:dyDescent="0.25">
      <c r="A25" s="7">
        <v>44461</v>
      </c>
      <c r="B25">
        <v>434.88</v>
      </c>
      <c r="E25" s="1">
        <v>44460</v>
      </c>
      <c r="F25">
        <v>661.05</v>
      </c>
    </row>
    <row r="26" spans="1:6" x14ac:dyDescent="0.25">
      <c r="A26" s="7">
        <v>44462</v>
      </c>
      <c r="B26">
        <v>677.11</v>
      </c>
      <c r="E26" s="1">
        <v>44461</v>
      </c>
      <c r="F26">
        <v>434.88</v>
      </c>
    </row>
    <row r="27" spans="1:6" x14ac:dyDescent="0.25">
      <c r="A27" s="7">
        <v>44463</v>
      </c>
      <c r="B27">
        <v>550.78</v>
      </c>
      <c r="E27" s="1">
        <v>44462</v>
      </c>
      <c r="F27">
        <v>677.11</v>
      </c>
    </row>
    <row r="28" spans="1:6" x14ac:dyDescent="0.25">
      <c r="A28" s="7">
        <v>44464</v>
      </c>
      <c r="B28">
        <v>357.25</v>
      </c>
      <c r="E28" s="1">
        <v>44463</v>
      </c>
      <c r="F28">
        <v>550.78</v>
      </c>
    </row>
    <row r="29" spans="1:6" x14ac:dyDescent="0.25">
      <c r="A29" s="7">
        <v>44465</v>
      </c>
      <c r="B29">
        <v>460.8</v>
      </c>
      <c r="E29" s="1">
        <v>44464</v>
      </c>
      <c r="F29">
        <v>357.25</v>
      </c>
    </row>
    <row r="30" spans="1:6" x14ac:dyDescent="0.25">
      <c r="A30" s="7">
        <v>44466</v>
      </c>
      <c r="B30">
        <v>411.92</v>
      </c>
      <c r="E30" s="1">
        <v>44465</v>
      </c>
      <c r="F30">
        <v>460.8</v>
      </c>
    </row>
    <row r="31" spans="1:6" x14ac:dyDescent="0.25">
      <c r="A31" s="7">
        <v>44467</v>
      </c>
      <c r="B31">
        <v>417.64</v>
      </c>
      <c r="E31" s="1">
        <v>44466</v>
      </c>
      <c r="F31">
        <v>411.92</v>
      </c>
    </row>
    <row r="32" spans="1:6" x14ac:dyDescent="0.25">
      <c r="A32" s="7">
        <v>44468</v>
      </c>
      <c r="B32">
        <v>520.75</v>
      </c>
      <c r="E32" s="1">
        <v>44467</v>
      </c>
      <c r="F32">
        <v>417.64</v>
      </c>
    </row>
    <row r="33" spans="1:6" x14ac:dyDescent="0.25">
      <c r="A33" s="7">
        <v>44469</v>
      </c>
      <c r="B33">
        <v>338.26</v>
      </c>
      <c r="E33" s="1">
        <v>44468</v>
      </c>
      <c r="F33">
        <v>520.75</v>
      </c>
    </row>
    <row r="34" spans="1:6" x14ac:dyDescent="0.25">
      <c r="A34" s="7" t="s">
        <v>14</v>
      </c>
      <c r="B34">
        <v>836.69</v>
      </c>
      <c r="E34" s="8">
        <v>44469</v>
      </c>
      <c r="F34" s="4">
        <v>338.26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61EF-B207-4FB9-9D2B-401AB7931403}">
  <dimension ref="A1:R158"/>
  <sheetViews>
    <sheetView zoomScale="93" zoomScaleNormal="93" workbookViewId="0">
      <selection activeCell="L6" sqref="L6"/>
    </sheetView>
  </sheetViews>
  <sheetFormatPr defaultRowHeight="15" x14ac:dyDescent="0.25"/>
  <cols>
    <col min="2" max="2" width="11.42578125" style="1" bestFit="1" customWidth="1"/>
    <col min="3" max="3" width="14.5703125" style="3" bestFit="1" customWidth="1"/>
    <col min="4" max="4" width="12.5703125" style="1" bestFit="1" customWidth="1"/>
    <col min="5" max="5" width="15.7109375" style="3" bestFit="1" customWidth="1"/>
    <col min="6" max="6" width="15.5703125" bestFit="1" customWidth="1"/>
    <col min="7" max="7" width="15.5703125" customWidth="1"/>
    <col min="8" max="8" width="16.28515625" bestFit="1" customWidth="1"/>
    <col min="9" max="10" width="28" style="3" customWidth="1"/>
    <col min="11" max="11" width="18.5703125" bestFit="1" customWidth="1"/>
    <col min="12" max="12" width="24.5703125" style="3" bestFit="1" customWidth="1"/>
    <col min="13" max="13" width="21" style="3" bestFit="1" customWidth="1"/>
    <col min="14" max="14" width="16.140625" bestFit="1" customWidth="1"/>
    <col min="16" max="16" width="10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s="3" t="s">
        <v>8</v>
      </c>
      <c r="J1" s="3" t="s">
        <v>20</v>
      </c>
      <c r="K1" t="s">
        <v>11</v>
      </c>
      <c r="L1" s="3" t="s">
        <v>15</v>
      </c>
      <c r="M1" s="3" t="s">
        <v>16</v>
      </c>
      <c r="N1" t="s">
        <v>17</v>
      </c>
    </row>
    <row r="2" spans="1:18" x14ac:dyDescent="0.25">
      <c r="A2">
        <v>1</v>
      </c>
      <c r="B2" s="1">
        <v>44440</v>
      </c>
      <c r="C2" s="2">
        <v>0.33333333333333331</v>
      </c>
      <c r="D2" s="1">
        <v>44440</v>
      </c>
      <c r="E2" s="2">
        <v>0.38513888888888886</v>
      </c>
      <c r="F2">
        <v>12</v>
      </c>
      <c r="G2">
        <f>F2</f>
        <v>12</v>
      </c>
      <c r="H2">
        <v>0</v>
      </c>
      <c r="I2" s="3">
        <f>ROUND(IF(C2&lt;E2,E2-C2,1-C2+E2)*60*24,2)</f>
        <v>74.599999999999994</v>
      </c>
      <c r="J2" s="3">
        <f>IF(C2&lt;E2,E2-C2,1-C2+E2)*24</f>
        <v>1.2433333333333332</v>
      </c>
      <c r="K2">
        <f>G2-H2</f>
        <v>12</v>
      </c>
      <c r="L2" s="3">
        <f>IF(E2&lt;C2,1-C2,E2-C2)*60*24</f>
        <v>74.599999999999994</v>
      </c>
      <c r="M2" s="3">
        <f>IF(B2=D2,0,E2)*60*24</f>
        <v>0</v>
      </c>
      <c r="N2" s="3">
        <f>L2</f>
        <v>74.599999999999994</v>
      </c>
    </row>
    <row r="3" spans="1:18" x14ac:dyDescent="0.25">
      <c r="A3">
        <v>2</v>
      </c>
      <c r="B3" s="1">
        <v>44440</v>
      </c>
      <c r="C3" s="2">
        <v>0.42430555555555555</v>
      </c>
      <c r="D3" s="1">
        <v>44440</v>
      </c>
      <c r="E3" s="2">
        <v>0.55934027777777773</v>
      </c>
      <c r="F3">
        <v>11</v>
      </c>
      <c r="G3">
        <f>K2+F3</f>
        <v>23</v>
      </c>
      <c r="H3">
        <v>16</v>
      </c>
      <c r="I3" s="3">
        <f t="shared" ref="I3:I66" si="0">ROUND(IF(C3&lt;E3,E3-C3,1-C3+E3)*60*24,2)</f>
        <v>194.45</v>
      </c>
      <c r="J3" s="3">
        <f>IF(C3&lt;E3,E3-C3,1-C3+E3)*24+J2</f>
        <v>4.4841666666666651</v>
      </c>
      <c r="K3">
        <f t="shared" ref="K3:K66" si="1">G3-H3</f>
        <v>7</v>
      </c>
      <c r="L3" s="3">
        <f t="shared" ref="L3:L66" si="2">IF(E3&lt;C3,1-C3,E3-C3)*60*24</f>
        <v>194.44999999999993</v>
      </c>
      <c r="M3" s="3">
        <f t="shared" ref="M3:M66" si="3">IF(B3=D3,0,E3)*60*24</f>
        <v>0</v>
      </c>
      <c r="N3">
        <f>ROUND(IF(B2=B3,N2+L3,M2+L3),2)</f>
        <v>269.05</v>
      </c>
    </row>
    <row r="4" spans="1:18" x14ac:dyDescent="0.25">
      <c r="A4">
        <v>3</v>
      </c>
      <c r="B4" s="1">
        <v>44440</v>
      </c>
      <c r="C4" s="2">
        <v>0.64613425925925927</v>
      </c>
      <c r="D4" s="1">
        <v>44440</v>
      </c>
      <c r="E4" s="2">
        <v>0.71621527777777783</v>
      </c>
      <c r="F4">
        <v>9</v>
      </c>
      <c r="G4">
        <f t="shared" ref="G4:G67" si="4">K3+F4</f>
        <v>16</v>
      </c>
      <c r="H4">
        <v>0</v>
      </c>
      <c r="I4" s="3">
        <f t="shared" si="0"/>
        <v>100.92</v>
      </c>
      <c r="J4" s="3">
        <f t="shared" ref="J4:J67" si="5">IF(C4&lt;E4,E4-C4,1-C4+E4)*24+J3</f>
        <v>6.1661111111111104</v>
      </c>
      <c r="K4">
        <f t="shared" si="1"/>
        <v>16</v>
      </c>
      <c r="L4" s="3">
        <f t="shared" si="2"/>
        <v>100.91666666666671</v>
      </c>
      <c r="M4" s="3">
        <f t="shared" si="3"/>
        <v>0</v>
      </c>
      <c r="N4">
        <f t="shared" ref="N4:N67" si="6">ROUND(IF(B3=B4,N3+L4,M3+L4),2)</f>
        <v>369.97</v>
      </c>
    </row>
    <row r="5" spans="1:18" x14ac:dyDescent="0.25">
      <c r="A5">
        <v>4</v>
      </c>
      <c r="B5" s="1">
        <v>44440</v>
      </c>
      <c r="C5" s="2">
        <v>0.76347222222222222</v>
      </c>
      <c r="D5" s="1">
        <v>44440</v>
      </c>
      <c r="E5" s="2">
        <v>0.91402777777777777</v>
      </c>
      <c r="F5">
        <v>14</v>
      </c>
      <c r="G5">
        <f t="shared" si="4"/>
        <v>30</v>
      </c>
      <c r="H5">
        <v>11</v>
      </c>
      <c r="I5" s="3">
        <f t="shared" si="0"/>
        <v>216.8</v>
      </c>
      <c r="J5" s="3">
        <f t="shared" si="5"/>
        <v>9.7794444444444437</v>
      </c>
      <c r="K5">
        <f t="shared" si="1"/>
        <v>19</v>
      </c>
      <c r="L5" s="3">
        <f t="shared" si="2"/>
        <v>216.8</v>
      </c>
      <c r="M5" s="3">
        <f t="shared" si="3"/>
        <v>0</v>
      </c>
      <c r="N5">
        <f t="shared" si="6"/>
        <v>586.77</v>
      </c>
    </row>
    <row r="6" spans="1:18" x14ac:dyDescent="0.25">
      <c r="A6">
        <v>5</v>
      </c>
      <c r="B6" s="1">
        <v>44441</v>
      </c>
      <c r="C6" s="2">
        <v>0.17721064814814816</v>
      </c>
      <c r="D6" s="1">
        <v>44441</v>
      </c>
      <c r="E6" s="2">
        <v>0.27315972222222223</v>
      </c>
      <c r="F6">
        <v>21</v>
      </c>
      <c r="G6">
        <f t="shared" si="4"/>
        <v>40</v>
      </c>
      <c r="H6">
        <v>15</v>
      </c>
      <c r="I6" s="3">
        <f t="shared" si="0"/>
        <v>138.16999999999999</v>
      </c>
      <c r="J6" s="3">
        <f t="shared" si="5"/>
        <v>12.082222222222221</v>
      </c>
      <c r="K6">
        <f t="shared" si="1"/>
        <v>25</v>
      </c>
      <c r="L6" s="3">
        <f t="shared" si="2"/>
        <v>138.16666666666669</v>
      </c>
      <c r="M6" s="3">
        <f t="shared" si="3"/>
        <v>0</v>
      </c>
      <c r="N6">
        <f t="shared" si="6"/>
        <v>138.16999999999999</v>
      </c>
    </row>
    <row r="7" spans="1:18" x14ac:dyDescent="0.25">
      <c r="A7">
        <v>6</v>
      </c>
      <c r="B7" s="1">
        <v>44441</v>
      </c>
      <c r="C7" s="2">
        <v>0.34736111111111112</v>
      </c>
      <c r="D7" s="1">
        <v>44441</v>
      </c>
      <c r="E7" s="2">
        <v>0.4246064814814815</v>
      </c>
      <c r="F7">
        <v>11</v>
      </c>
      <c r="G7">
        <f t="shared" si="4"/>
        <v>36</v>
      </c>
      <c r="H7">
        <v>24</v>
      </c>
      <c r="I7" s="3">
        <f t="shared" si="0"/>
        <v>111.23</v>
      </c>
      <c r="J7" s="3">
        <f t="shared" si="5"/>
        <v>13.93611111111111</v>
      </c>
      <c r="K7">
        <f t="shared" si="1"/>
        <v>12</v>
      </c>
      <c r="L7" s="3">
        <f t="shared" si="2"/>
        <v>111.23333333333335</v>
      </c>
      <c r="M7" s="3">
        <f t="shared" si="3"/>
        <v>0</v>
      </c>
      <c r="N7">
        <f t="shared" si="6"/>
        <v>249.4</v>
      </c>
    </row>
    <row r="8" spans="1:18" x14ac:dyDescent="0.25">
      <c r="A8">
        <v>7</v>
      </c>
      <c r="B8" s="1">
        <v>44441</v>
      </c>
      <c r="C8" s="2">
        <v>0.48079861111111111</v>
      </c>
      <c r="D8" s="1">
        <v>44441</v>
      </c>
      <c r="E8" s="2">
        <v>0.57214120370370369</v>
      </c>
      <c r="F8">
        <v>19</v>
      </c>
      <c r="G8">
        <f t="shared" si="4"/>
        <v>31</v>
      </c>
      <c r="H8">
        <v>10</v>
      </c>
      <c r="I8" s="3">
        <f t="shared" si="0"/>
        <v>131.53</v>
      </c>
      <c r="J8" s="3">
        <f t="shared" si="5"/>
        <v>16.12833333333333</v>
      </c>
      <c r="K8">
        <f t="shared" si="1"/>
        <v>21</v>
      </c>
      <c r="L8" s="3">
        <f t="shared" si="2"/>
        <v>131.53333333333333</v>
      </c>
      <c r="M8" s="3">
        <f t="shared" si="3"/>
        <v>0</v>
      </c>
      <c r="N8">
        <f t="shared" si="6"/>
        <v>380.93</v>
      </c>
      <c r="Q8" t="s">
        <v>7</v>
      </c>
      <c r="R8">
        <v>40</v>
      </c>
    </row>
    <row r="9" spans="1:18" x14ac:dyDescent="0.25">
      <c r="A9">
        <v>8</v>
      </c>
      <c r="B9" s="1">
        <v>44441</v>
      </c>
      <c r="C9" s="2">
        <v>0.63290509259259264</v>
      </c>
      <c r="D9" s="1">
        <v>44441</v>
      </c>
      <c r="E9" s="2">
        <v>0.72944444444444445</v>
      </c>
      <c r="F9">
        <v>9</v>
      </c>
      <c r="G9">
        <f t="shared" si="4"/>
        <v>30</v>
      </c>
      <c r="H9">
        <v>11</v>
      </c>
      <c r="I9" s="3">
        <f t="shared" si="0"/>
        <v>139.02000000000001</v>
      </c>
      <c r="J9" s="3">
        <f t="shared" si="5"/>
        <v>18.445277777777775</v>
      </c>
      <c r="K9">
        <f t="shared" si="1"/>
        <v>19</v>
      </c>
      <c r="L9" s="3">
        <f t="shared" si="2"/>
        <v>139.01666666666659</v>
      </c>
      <c r="M9" s="3">
        <f t="shared" si="3"/>
        <v>0</v>
      </c>
      <c r="N9">
        <f t="shared" si="6"/>
        <v>519.95000000000005</v>
      </c>
    </row>
    <row r="10" spans="1:18" x14ac:dyDescent="0.25">
      <c r="A10">
        <v>9</v>
      </c>
      <c r="B10" s="1">
        <v>44441</v>
      </c>
      <c r="C10" s="2">
        <v>0.80592592592592593</v>
      </c>
      <c r="D10" s="1">
        <v>44441</v>
      </c>
      <c r="E10" s="2">
        <v>0.89690972222222221</v>
      </c>
      <c r="F10">
        <v>12</v>
      </c>
      <c r="G10">
        <f t="shared" si="4"/>
        <v>31</v>
      </c>
      <c r="H10">
        <v>15</v>
      </c>
      <c r="I10" s="3">
        <f t="shared" si="0"/>
        <v>131.02000000000001</v>
      </c>
      <c r="J10" s="3">
        <f t="shared" si="5"/>
        <v>20.628888888888888</v>
      </c>
      <c r="K10">
        <f t="shared" si="1"/>
        <v>16</v>
      </c>
      <c r="L10" s="3">
        <f t="shared" si="2"/>
        <v>131.01666666666662</v>
      </c>
      <c r="M10" s="3">
        <f t="shared" si="3"/>
        <v>0</v>
      </c>
      <c r="N10">
        <f t="shared" si="6"/>
        <v>650.97</v>
      </c>
      <c r="Q10" s="4" t="s">
        <v>9</v>
      </c>
    </row>
    <row r="11" spans="1:18" x14ac:dyDescent="0.25">
      <c r="A11">
        <v>10</v>
      </c>
      <c r="B11" s="1">
        <v>44442</v>
      </c>
      <c r="C11" s="2">
        <v>0.13548611111111111</v>
      </c>
      <c r="D11" s="1">
        <v>44442</v>
      </c>
      <c r="E11" s="2">
        <v>0.31579861111111113</v>
      </c>
      <c r="F11">
        <v>17</v>
      </c>
      <c r="G11">
        <f t="shared" si="4"/>
        <v>33</v>
      </c>
      <c r="H11">
        <v>22</v>
      </c>
      <c r="I11" s="3">
        <f t="shared" si="0"/>
        <v>259.64999999999998</v>
      </c>
      <c r="J11" s="3">
        <f t="shared" si="5"/>
        <v>24.956388888888888</v>
      </c>
      <c r="K11">
        <f t="shared" si="1"/>
        <v>11</v>
      </c>
      <c r="L11" s="3">
        <f t="shared" si="2"/>
        <v>259.65000000000003</v>
      </c>
      <c r="M11" s="3">
        <f t="shared" si="3"/>
        <v>0</v>
      </c>
      <c r="N11">
        <f t="shared" si="6"/>
        <v>259.64999999999998</v>
      </c>
      <c r="Q11" s="5">
        <f>MAX(I2:I158)</f>
        <v>259.64999999999998</v>
      </c>
    </row>
    <row r="12" spans="1:18" x14ac:dyDescent="0.25">
      <c r="A12">
        <v>11</v>
      </c>
      <c r="B12" s="1">
        <v>44442</v>
      </c>
      <c r="C12" s="2">
        <v>0.37784722222222222</v>
      </c>
      <c r="D12" s="1">
        <v>44442</v>
      </c>
      <c r="E12" s="2">
        <v>0.46140046296296294</v>
      </c>
      <c r="F12">
        <v>14</v>
      </c>
      <c r="G12">
        <f t="shared" si="4"/>
        <v>25</v>
      </c>
      <c r="H12">
        <v>10</v>
      </c>
      <c r="I12" s="3">
        <f t="shared" si="0"/>
        <v>120.32</v>
      </c>
      <c r="J12" s="3">
        <f t="shared" si="5"/>
        <v>26.961666666666666</v>
      </c>
      <c r="K12">
        <f t="shared" si="1"/>
        <v>15</v>
      </c>
      <c r="L12" s="3">
        <f t="shared" si="2"/>
        <v>120.31666666666663</v>
      </c>
      <c r="M12" s="3">
        <f t="shared" si="3"/>
        <v>0</v>
      </c>
      <c r="N12">
        <f t="shared" si="6"/>
        <v>379.97</v>
      </c>
    </row>
    <row r="13" spans="1:18" x14ac:dyDescent="0.25">
      <c r="A13">
        <v>12</v>
      </c>
      <c r="B13" s="1">
        <v>44442</v>
      </c>
      <c r="C13" s="2">
        <v>0.50086805555555558</v>
      </c>
      <c r="D13" s="1">
        <v>44442</v>
      </c>
      <c r="E13" s="2">
        <v>0.63633101851851848</v>
      </c>
      <c r="F13">
        <v>24</v>
      </c>
      <c r="G13">
        <f t="shared" si="4"/>
        <v>39</v>
      </c>
      <c r="H13">
        <v>19</v>
      </c>
      <c r="I13" s="3">
        <f t="shared" si="0"/>
        <v>195.07</v>
      </c>
      <c r="J13" s="3">
        <f t="shared" si="5"/>
        <v>30.212777777777774</v>
      </c>
      <c r="K13">
        <f t="shared" si="1"/>
        <v>20</v>
      </c>
      <c r="L13" s="3">
        <f t="shared" si="2"/>
        <v>195.06666666666655</v>
      </c>
      <c r="M13" s="3">
        <f t="shared" si="3"/>
        <v>0</v>
      </c>
      <c r="N13">
        <f t="shared" si="6"/>
        <v>575.04</v>
      </c>
      <c r="P13" s="4" t="s">
        <v>12</v>
      </c>
    </row>
    <row r="14" spans="1:18" x14ac:dyDescent="0.25">
      <c r="A14">
        <v>13</v>
      </c>
      <c r="B14" s="1">
        <v>44442</v>
      </c>
      <c r="C14" s="2">
        <v>0.7049305555555555</v>
      </c>
      <c r="D14" s="1">
        <v>44442</v>
      </c>
      <c r="E14" s="2">
        <v>0.76827546296296301</v>
      </c>
      <c r="F14">
        <v>16</v>
      </c>
      <c r="G14">
        <f t="shared" si="4"/>
        <v>36</v>
      </c>
      <c r="H14">
        <v>11</v>
      </c>
      <c r="I14" s="3">
        <f t="shared" si="0"/>
        <v>91.22</v>
      </c>
      <c r="J14" s="3">
        <f t="shared" si="5"/>
        <v>31.733055555555552</v>
      </c>
      <c r="K14">
        <f t="shared" si="1"/>
        <v>25</v>
      </c>
      <c r="L14" s="3">
        <f t="shared" si="2"/>
        <v>91.216666666666811</v>
      </c>
      <c r="M14" s="3">
        <f t="shared" si="3"/>
        <v>0</v>
      </c>
      <c r="N14">
        <f t="shared" si="6"/>
        <v>666.26</v>
      </c>
      <c r="P14" s="4">
        <f>COUNTIF(G2:G158,"&gt;40")</f>
        <v>3</v>
      </c>
    </row>
    <row r="15" spans="1:18" x14ac:dyDescent="0.25">
      <c r="A15">
        <v>14</v>
      </c>
      <c r="B15" s="1">
        <v>44442</v>
      </c>
      <c r="C15" s="2">
        <v>0.80994212962962964</v>
      </c>
      <c r="D15" s="1">
        <v>44442</v>
      </c>
      <c r="E15" s="2">
        <v>0.92829861111111112</v>
      </c>
      <c r="F15">
        <v>15</v>
      </c>
      <c r="G15">
        <f t="shared" si="4"/>
        <v>40</v>
      </c>
      <c r="H15">
        <v>9</v>
      </c>
      <c r="I15" s="3">
        <f t="shared" si="0"/>
        <v>170.43</v>
      </c>
      <c r="J15" s="3">
        <f t="shared" si="5"/>
        <v>34.573611111111106</v>
      </c>
      <c r="K15">
        <f t="shared" si="1"/>
        <v>31</v>
      </c>
      <c r="L15" s="3">
        <f t="shared" si="2"/>
        <v>170.43333333333334</v>
      </c>
      <c r="M15" s="3">
        <f t="shared" si="3"/>
        <v>0</v>
      </c>
      <c r="N15">
        <f t="shared" si="6"/>
        <v>836.69</v>
      </c>
    </row>
    <row r="16" spans="1:18" x14ac:dyDescent="0.25">
      <c r="A16">
        <v>15</v>
      </c>
      <c r="B16" s="1">
        <v>44443</v>
      </c>
      <c r="C16" s="2">
        <v>0.17093749999999999</v>
      </c>
      <c r="D16" s="1">
        <v>44443</v>
      </c>
      <c r="E16" s="2">
        <v>0.25318287037037035</v>
      </c>
      <c r="F16">
        <v>7</v>
      </c>
      <c r="G16">
        <f t="shared" si="4"/>
        <v>38</v>
      </c>
      <c r="H16">
        <v>16</v>
      </c>
      <c r="I16" s="3">
        <f t="shared" si="0"/>
        <v>118.43</v>
      </c>
      <c r="J16" s="3">
        <f t="shared" si="5"/>
        <v>36.547499999999992</v>
      </c>
      <c r="K16">
        <f t="shared" si="1"/>
        <v>22</v>
      </c>
      <c r="L16" s="3">
        <f t="shared" si="2"/>
        <v>118.43333333333332</v>
      </c>
      <c r="M16" s="3">
        <f t="shared" si="3"/>
        <v>0</v>
      </c>
      <c r="N16">
        <f t="shared" si="6"/>
        <v>118.43</v>
      </c>
      <c r="P16" s="14" t="s">
        <v>21</v>
      </c>
    </row>
    <row r="17" spans="1:16" x14ac:dyDescent="0.25">
      <c r="A17">
        <v>16</v>
      </c>
      <c r="B17" s="1">
        <v>44443</v>
      </c>
      <c r="C17" s="2">
        <v>0.29620370370370369</v>
      </c>
      <c r="D17" s="1">
        <v>44443</v>
      </c>
      <c r="E17" s="2">
        <v>0.34704861111111113</v>
      </c>
      <c r="F17">
        <v>9</v>
      </c>
      <c r="G17">
        <f t="shared" si="4"/>
        <v>31</v>
      </c>
      <c r="H17">
        <v>11</v>
      </c>
      <c r="I17" s="3">
        <f t="shared" si="0"/>
        <v>73.22</v>
      </c>
      <c r="J17" s="3">
        <f t="shared" si="5"/>
        <v>37.767777777777773</v>
      </c>
      <c r="K17">
        <f t="shared" si="1"/>
        <v>20</v>
      </c>
      <c r="L17" s="3">
        <f t="shared" si="2"/>
        <v>73.216666666666711</v>
      </c>
      <c r="M17" s="3">
        <f t="shared" si="3"/>
        <v>0</v>
      </c>
      <c r="N17">
        <f t="shared" si="6"/>
        <v>191.65</v>
      </c>
      <c r="P17" s="15">
        <v>44460</v>
      </c>
    </row>
    <row r="18" spans="1:16" x14ac:dyDescent="0.25">
      <c r="A18">
        <v>17</v>
      </c>
      <c r="B18" s="1">
        <v>44443</v>
      </c>
      <c r="C18" s="2">
        <v>0.3578587962962963</v>
      </c>
      <c r="D18" s="1">
        <v>44443</v>
      </c>
      <c r="E18" s="2">
        <v>0.42055555555555557</v>
      </c>
      <c r="F18">
        <v>13</v>
      </c>
      <c r="G18">
        <f t="shared" si="4"/>
        <v>33</v>
      </c>
      <c r="H18">
        <v>18</v>
      </c>
      <c r="I18" s="3">
        <f t="shared" si="0"/>
        <v>90.28</v>
      </c>
      <c r="J18" s="3">
        <f t="shared" si="5"/>
        <v>39.272499999999994</v>
      </c>
      <c r="K18">
        <f t="shared" si="1"/>
        <v>15</v>
      </c>
      <c r="L18" s="3">
        <f t="shared" si="2"/>
        <v>90.283333333333346</v>
      </c>
      <c r="M18" s="3">
        <f t="shared" si="3"/>
        <v>0</v>
      </c>
      <c r="N18">
        <f t="shared" si="6"/>
        <v>281.93</v>
      </c>
    </row>
    <row r="19" spans="1:16" x14ac:dyDescent="0.25">
      <c r="A19">
        <v>18</v>
      </c>
      <c r="B19" s="1">
        <v>44443</v>
      </c>
      <c r="C19" s="2">
        <v>0.48564814814814816</v>
      </c>
      <c r="D19" s="1">
        <v>44443</v>
      </c>
      <c r="E19" s="2">
        <v>0.53831018518518514</v>
      </c>
      <c r="F19">
        <v>22</v>
      </c>
      <c r="G19">
        <f t="shared" si="4"/>
        <v>37</v>
      </c>
      <c r="H19">
        <v>5</v>
      </c>
      <c r="I19" s="3">
        <f t="shared" si="0"/>
        <v>75.83</v>
      </c>
      <c r="J19" s="3">
        <f t="shared" si="5"/>
        <v>40.536388888888879</v>
      </c>
      <c r="K19">
        <f t="shared" si="1"/>
        <v>32</v>
      </c>
      <c r="L19" s="3">
        <f t="shared" si="2"/>
        <v>75.833333333333258</v>
      </c>
      <c r="M19" s="3">
        <f t="shared" si="3"/>
        <v>0</v>
      </c>
      <c r="N19">
        <f t="shared" si="6"/>
        <v>357.76</v>
      </c>
    </row>
    <row r="20" spans="1:16" x14ac:dyDescent="0.25">
      <c r="A20">
        <v>19</v>
      </c>
      <c r="B20" s="1">
        <v>44443</v>
      </c>
      <c r="C20" s="2">
        <v>0.70219907407407411</v>
      </c>
      <c r="D20" s="1">
        <v>44443</v>
      </c>
      <c r="E20" s="2">
        <v>0.7736574074074074</v>
      </c>
      <c r="F20">
        <v>8</v>
      </c>
      <c r="G20">
        <f t="shared" si="4"/>
        <v>40</v>
      </c>
      <c r="H20">
        <v>23</v>
      </c>
      <c r="I20" s="3">
        <f t="shared" si="0"/>
        <v>102.9</v>
      </c>
      <c r="J20" s="3">
        <f t="shared" si="5"/>
        <v>42.251388888888876</v>
      </c>
      <c r="K20">
        <f t="shared" si="1"/>
        <v>17</v>
      </c>
      <c r="L20" s="3">
        <f t="shared" si="2"/>
        <v>102.89999999999995</v>
      </c>
      <c r="M20" s="3">
        <f t="shared" si="3"/>
        <v>0</v>
      </c>
      <c r="N20">
        <f t="shared" si="6"/>
        <v>460.66</v>
      </c>
    </row>
    <row r="21" spans="1:16" x14ac:dyDescent="0.25">
      <c r="A21">
        <v>20</v>
      </c>
      <c r="B21" s="1">
        <v>44443</v>
      </c>
      <c r="C21" s="2">
        <v>0.80978009259259254</v>
      </c>
      <c r="D21" s="1">
        <v>44443</v>
      </c>
      <c r="E21" s="2">
        <v>0.96615740740740741</v>
      </c>
      <c r="F21">
        <v>11</v>
      </c>
      <c r="G21">
        <f t="shared" si="4"/>
        <v>28</v>
      </c>
      <c r="H21">
        <v>14</v>
      </c>
      <c r="I21" s="3">
        <f t="shared" si="0"/>
        <v>225.18</v>
      </c>
      <c r="J21" s="3">
        <f t="shared" si="5"/>
        <v>46.004444444444431</v>
      </c>
      <c r="K21">
        <f t="shared" si="1"/>
        <v>14</v>
      </c>
      <c r="L21" s="3">
        <f t="shared" si="2"/>
        <v>225.18333333333339</v>
      </c>
      <c r="M21" s="3">
        <f t="shared" si="3"/>
        <v>0</v>
      </c>
      <c r="N21">
        <f t="shared" si="6"/>
        <v>685.84</v>
      </c>
    </row>
    <row r="22" spans="1:16" x14ac:dyDescent="0.25">
      <c r="A22">
        <v>21</v>
      </c>
      <c r="B22" s="1">
        <v>44444</v>
      </c>
      <c r="C22" s="2">
        <v>0.30270833333333336</v>
      </c>
      <c r="D22" s="1">
        <v>44444</v>
      </c>
      <c r="E22" s="2">
        <v>0.3762152777777778</v>
      </c>
      <c r="F22">
        <v>17</v>
      </c>
      <c r="G22">
        <f t="shared" si="4"/>
        <v>31</v>
      </c>
      <c r="H22">
        <v>23</v>
      </c>
      <c r="I22" s="3">
        <f t="shared" si="0"/>
        <v>105.85</v>
      </c>
      <c r="J22" s="3">
        <f t="shared" si="5"/>
        <v>47.768611111111099</v>
      </c>
      <c r="K22">
        <f t="shared" si="1"/>
        <v>8</v>
      </c>
      <c r="L22" s="3">
        <f t="shared" si="2"/>
        <v>105.85</v>
      </c>
      <c r="M22" s="3">
        <f t="shared" si="3"/>
        <v>0</v>
      </c>
      <c r="N22">
        <f t="shared" si="6"/>
        <v>105.85</v>
      </c>
    </row>
    <row r="23" spans="1:16" x14ac:dyDescent="0.25">
      <c r="A23">
        <v>22</v>
      </c>
      <c r="B23" s="1">
        <v>44444</v>
      </c>
      <c r="C23" s="2">
        <v>0.43002314814814813</v>
      </c>
      <c r="D23" s="1">
        <v>44444</v>
      </c>
      <c r="E23" s="2">
        <v>0.51140046296296293</v>
      </c>
      <c r="F23">
        <v>15</v>
      </c>
      <c r="G23">
        <f t="shared" si="4"/>
        <v>23</v>
      </c>
      <c r="H23">
        <v>11</v>
      </c>
      <c r="I23" s="3">
        <f t="shared" si="0"/>
        <v>117.18</v>
      </c>
      <c r="J23" s="3">
        <f t="shared" si="5"/>
        <v>49.721666666666657</v>
      </c>
      <c r="K23">
        <f t="shared" si="1"/>
        <v>12</v>
      </c>
      <c r="L23" s="3">
        <f t="shared" si="2"/>
        <v>117.18333333333331</v>
      </c>
      <c r="M23" s="3">
        <f t="shared" si="3"/>
        <v>0</v>
      </c>
      <c r="N23">
        <f t="shared" si="6"/>
        <v>223.03</v>
      </c>
    </row>
    <row r="24" spans="1:16" x14ac:dyDescent="0.25">
      <c r="A24">
        <v>23</v>
      </c>
      <c r="B24" s="1">
        <v>44444</v>
      </c>
      <c r="C24" s="2">
        <v>0.55909722222222225</v>
      </c>
      <c r="D24" s="1">
        <v>44444</v>
      </c>
      <c r="E24" s="2">
        <v>0.64327546296296301</v>
      </c>
      <c r="F24">
        <v>19</v>
      </c>
      <c r="G24">
        <f t="shared" si="4"/>
        <v>31</v>
      </c>
      <c r="H24">
        <v>21</v>
      </c>
      <c r="I24" s="3">
        <f t="shared" si="0"/>
        <v>121.22</v>
      </c>
      <c r="J24" s="3">
        <f t="shared" si="5"/>
        <v>51.741944444444435</v>
      </c>
      <c r="K24">
        <f t="shared" si="1"/>
        <v>10</v>
      </c>
      <c r="L24" s="3">
        <f t="shared" si="2"/>
        <v>121.2166666666667</v>
      </c>
      <c r="M24" s="3">
        <f t="shared" si="3"/>
        <v>0</v>
      </c>
      <c r="N24">
        <f t="shared" si="6"/>
        <v>344.25</v>
      </c>
    </row>
    <row r="25" spans="1:16" x14ac:dyDescent="0.25">
      <c r="A25">
        <v>24</v>
      </c>
      <c r="B25" s="1">
        <v>44444</v>
      </c>
      <c r="C25" s="2">
        <v>0.69188657407407406</v>
      </c>
      <c r="D25" s="1">
        <v>44444</v>
      </c>
      <c r="E25" s="2">
        <v>0.73365740740740737</v>
      </c>
      <c r="F25">
        <v>11</v>
      </c>
      <c r="G25">
        <f t="shared" si="4"/>
        <v>21</v>
      </c>
      <c r="H25">
        <v>9</v>
      </c>
      <c r="I25" s="3">
        <f t="shared" si="0"/>
        <v>60.15</v>
      </c>
      <c r="J25" s="3">
        <f t="shared" si="5"/>
        <v>52.744444444444433</v>
      </c>
      <c r="K25">
        <f t="shared" si="1"/>
        <v>12</v>
      </c>
      <c r="L25" s="3">
        <f t="shared" si="2"/>
        <v>60.14999999999997</v>
      </c>
      <c r="M25" s="3">
        <f t="shared" si="3"/>
        <v>0</v>
      </c>
      <c r="N25">
        <f t="shared" si="6"/>
        <v>404.4</v>
      </c>
    </row>
    <row r="26" spans="1:16" x14ac:dyDescent="0.25">
      <c r="A26">
        <v>25</v>
      </c>
      <c r="B26" s="1">
        <v>44444</v>
      </c>
      <c r="C26" s="2">
        <v>0.77118055555555554</v>
      </c>
      <c r="D26" s="1">
        <v>44444</v>
      </c>
      <c r="E26" s="2">
        <v>0.82657407407407413</v>
      </c>
      <c r="F26">
        <v>15</v>
      </c>
      <c r="G26">
        <f t="shared" si="4"/>
        <v>27</v>
      </c>
      <c r="H26">
        <v>11</v>
      </c>
      <c r="I26" s="3">
        <f t="shared" si="0"/>
        <v>79.77</v>
      </c>
      <c r="J26" s="3">
        <f t="shared" si="5"/>
        <v>54.073888888888881</v>
      </c>
      <c r="K26">
        <f t="shared" si="1"/>
        <v>16</v>
      </c>
      <c r="L26" s="3">
        <f t="shared" si="2"/>
        <v>79.766666666666765</v>
      </c>
      <c r="M26" s="3">
        <f t="shared" si="3"/>
        <v>0</v>
      </c>
      <c r="N26">
        <f t="shared" si="6"/>
        <v>484.17</v>
      </c>
    </row>
    <row r="27" spans="1:16" x14ac:dyDescent="0.25">
      <c r="A27">
        <v>26</v>
      </c>
      <c r="B27" s="1">
        <v>44444</v>
      </c>
      <c r="C27" s="2">
        <v>0.875</v>
      </c>
      <c r="D27" s="1">
        <v>44445</v>
      </c>
      <c r="E27" s="2">
        <v>1.3495370370370371E-2</v>
      </c>
      <c r="F27">
        <v>15</v>
      </c>
      <c r="G27">
        <f t="shared" si="4"/>
        <v>31</v>
      </c>
      <c r="H27">
        <v>17</v>
      </c>
      <c r="I27" s="3">
        <f t="shared" si="0"/>
        <v>199.43</v>
      </c>
      <c r="J27" s="3">
        <f t="shared" si="5"/>
        <v>57.397777777777769</v>
      </c>
      <c r="K27">
        <f t="shared" si="1"/>
        <v>14</v>
      </c>
      <c r="L27" s="3">
        <f t="shared" si="2"/>
        <v>180</v>
      </c>
      <c r="M27" s="3">
        <f t="shared" si="3"/>
        <v>19.433333333333334</v>
      </c>
      <c r="N27">
        <f t="shared" si="6"/>
        <v>664.17</v>
      </c>
    </row>
    <row r="28" spans="1:16" x14ac:dyDescent="0.25">
      <c r="A28">
        <v>27</v>
      </c>
      <c r="B28" s="1">
        <v>44445</v>
      </c>
      <c r="C28" s="2">
        <v>0.21719907407407407</v>
      </c>
      <c r="D28" s="1">
        <v>44445</v>
      </c>
      <c r="E28" s="2">
        <v>0.2976388888888889</v>
      </c>
      <c r="F28">
        <v>9</v>
      </c>
      <c r="G28">
        <f t="shared" si="4"/>
        <v>23</v>
      </c>
      <c r="H28">
        <v>6</v>
      </c>
      <c r="I28" s="3">
        <f t="shared" si="0"/>
        <v>115.83</v>
      </c>
      <c r="J28" s="3">
        <f t="shared" si="5"/>
        <v>59.328333333333326</v>
      </c>
      <c r="K28">
        <f t="shared" si="1"/>
        <v>17</v>
      </c>
      <c r="L28" s="3">
        <f t="shared" si="2"/>
        <v>115.83333333333334</v>
      </c>
      <c r="M28" s="3">
        <f t="shared" si="3"/>
        <v>0</v>
      </c>
      <c r="N28">
        <f t="shared" si="6"/>
        <v>135.27000000000001</v>
      </c>
    </row>
    <row r="29" spans="1:16" x14ac:dyDescent="0.25">
      <c r="A29">
        <v>28</v>
      </c>
      <c r="B29" s="1">
        <v>44445</v>
      </c>
      <c r="C29" s="2">
        <v>0.38305555555555554</v>
      </c>
      <c r="D29" s="1">
        <v>44445</v>
      </c>
      <c r="E29" s="2">
        <v>0.52521990740740743</v>
      </c>
      <c r="F29">
        <v>14</v>
      </c>
      <c r="G29">
        <f t="shared" si="4"/>
        <v>31</v>
      </c>
      <c r="H29">
        <v>22</v>
      </c>
      <c r="I29" s="3">
        <f t="shared" si="0"/>
        <v>204.72</v>
      </c>
      <c r="J29" s="3">
        <f t="shared" si="5"/>
        <v>62.74027777777777</v>
      </c>
      <c r="K29">
        <f t="shared" si="1"/>
        <v>9</v>
      </c>
      <c r="L29" s="3">
        <f t="shared" si="2"/>
        <v>204.71666666666673</v>
      </c>
      <c r="M29" s="3">
        <f t="shared" si="3"/>
        <v>0</v>
      </c>
      <c r="N29">
        <f t="shared" si="6"/>
        <v>339.99</v>
      </c>
    </row>
    <row r="30" spans="1:16" x14ac:dyDescent="0.25">
      <c r="A30">
        <v>29</v>
      </c>
      <c r="B30" s="1">
        <v>44445</v>
      </c>
      <c r="C30" s="2">
        <v>0.55920138888888893</v>
      </c>
      <c r="D30" s="1">
        <v>44445</v>
      </c>
      <c r="E30" s="2">
        <v>0.62586805555555558</v>
      </c>
      <c r="F30">
        <v>14</v>
      </c>
      <c r="G30">
        <f t="shared" si="4"/>
        <v>23</v>
      </c>
      <c r="H30">
        <v>3</v>
      </c>
      <c r="I30" s="3">
        <f t="shared" si="0"/>
        <v>96</v>
      </c>
      <c r="J30" s="3">
        <f t="shared" si="5"/>
        <v>64.340277777777771</v>
      </c>
      <c r="K30">
        <f t="shared" si="1"/>
        <v>20</v>
      </c>
      <c r="L30" s="3">
        <f t="shared" si="2"/>
        <v>95.999999999999972</v>
      </c>
      <c r="M30" s="3">
        <f t="shared" si="3"/>
        <v>0</v>
      </c>
      <c r="N30">
        <f t="shared" si="6"/>
        <v>435.99</v>
      </c>
    </row>
    <row r="31" spans="1:16" x14ac:dyDescent="0.25">
      <c r="A31">
        <v>30</v>
      </c>
      <c r="B31" s="1">
        <v>44445</v>
      </c>
      <c r="C31" s="2">
        <v>0.7160185185185185</v>
      </c>
      <c r="D31" s="1">
        <v>44445</v>
      </c>
      <c r="E31" s="2">
        <v>0.7631944444444444</v>
      </c>
      <c r="F31">
        <v>18</v>
      </c>
      <c r="G31">
        <f t="shared" si="4"/>
        <v>38</v>
      </c>
      <c r="H31">
        <v>14</v>
      </c>
      <c r="I31" s="3">
        <f t="shared" si="0"/>
        <v>67.930000000000007</v>
      </c>
      <c r="J31" s="3">
        <f t="shared" si="5"/>
        <v>65.472499999999997</v>
      </c>
      <c r="K31">
        <f t="shared" si="1"/>
        <v>24</v>
      </c>
      <c r="L31" s="3">
        <f t="shared" si="2"/>
        <v>67.933333333333294</v>
      </c>
      <c r="M31" s="3">
        <f t="shared" si="3"/>
        <v>0</v>
      </c>
      <c r="N31">
        <f t="shared" si="6"/>
        <v>503.92</v>
      </c>
    </row>
    <row r="32" spans="1:16" x14ac:dyDescent="0.25">
      <c r="A32">
        <v>31</v>
      </c>
      <c r="B32" s="1">
        <v>44445</v>
      </c>
      <c r="C32" s="2">
        <v>0.82097222222222221</v>
      </c>
      <c r="D32" s="1">
        <v>44445</v>
      </c>
      <c r="E32" s="2">
        <v>0.89042824074074078</v>
      </c>
      <c r="F32">
        <v>16</v>
      </c>
      <c r="G32">
        <f t="shared" si="4"/>
        <v>40</v>
      </c>
      <c r="H32">
        <v>21</v>
      </c>
      <c r="I32" s="3">
        <f t="shared" si="0"/>
        <v>100.02</v>
      </c>
      <c r="J32" s="3">
        <f t="shared" si="5"/>
        <v>67.139444444444436</v>
      </c>
      <c r="K32">
        <f t="shared" si="1"/>
        <v>19</v>
      </c>
      <c r="L32" s="3">
        <f t="shared" si="2"/>
        <v>100.01666666666675</v>
      </c>
      <c r="M32" s="3">
        <f t="shared" si="3"/>
        <v>0</v>
      </c>
      <c r="N32">
        <f t="shared" si="6"/>
        <v>603.94000000000005</v>
      </c>
    </row>
    <row r="33" spans="1:14" x14ac:dyDescent="0.25">
      <c r="A33">
        <v>32</v>
      </c>
      <c r="B33" s="1">
        <v>44446</v>
      </c>
      <c r="C33" s="2">
        <v>0.32383101851851853</v>
      </c>
      <c r="D33" s="1">
        <v>44446</v>
      </c>
      <c r="E33" s="2">
        <v>0.40016203703703701</v>
      </c>
      <c r="F33">
        <v>15</v>
      </c>
      <c r="G33">
        <f t="shared" si="4"/>
        <v>34</v>
      </c>
      <c r="H33">
        <v>14</v>
      </c>
      <c r="I33" s="3">
        <f t="shared" si="0"/>
        <v>109.92</v>
      </c>
      <c r="J33" s="3">
        <f t="shared" si="5"/>
        <v>68.971388888888882</v>
      </c>
      <c r="K33">
        <f t="shared" si="1"/>
        <v>20</v>
      </c>
      <c r="L33" s="3">
        <f t="shared" si="2"/>
        <v>109.91666666666661</v>
      </c>
      <c r="M33" s="3">
        <f t="shared" si="3"/>
        <v>0</v>
      </c>
      <c r="N33">
        <f t="shared" si="6"/>
        <v>109.92</v>
      </c>
    </row>
    <row r="34" spans="1:14" x14ac:dyDescent="0.25">
      <c r="A34">
        <v>33</v>
      </c>
      <c r="B34" s="1">
        <v>44446</v>
      </c>
      <c r="C34" s="2">
        <v>0.46467592592592594</v>
      </c>
      <c r="D34" s="1">
        <v>44446</v>
      </c>
      <c r="E34" s="2">
        <v>0.52171296296296299</v>
      </c>
      <c r="F34">
        <v>12</v>
      </c>
      <c r="G34">
        <f t="shared" si="4"/>
        <v>32</v>
      </c>
      <c r="H34">
        <v>23</v>
      </c>
      <c r="I34" s="3">
        <f t="shared" si="0"/>
        <v>82.13</v>
      </c>
      <c r="J34" s="3">
        <f t="shared" si="5"/>
        <v>70.340277777777771</v>
      </c>
      <c r="K34">
        <f t="shared" si="1"/>
        <v>9</v>
      </c>
      <c r="L34" s="3">
        <f t="shared" si="2"/>
        <v>82.133333333333354</v>
      </c>
      <c r="M34" s="3">
        <f t="shared" si="3"/>
        <v>0</v>
      </c>
      <c r="N34">
        <f t="shared" si="6"/>
        <v>192.05</v>
      </c>
    </row>
    <row r="35" spans="1:14" x14ac:dyDescent="0.25">
      <c r="A35">
        <v>34</v>
      </c>
      <c r="B35" s="1">
        <v>44446</v>
      </c>
      <c r="C35" s="2">
        <v>0.57347222222222227</v>
      </c>
      <c r="D35" s="1">
        <v>44446</v>
      </c>
      <c r="E35" s="2">
        <v>0.64879629629629632</v>
      </c>
      <c r="F35">
        <v>17</v>
      </c>
      <c r="G35">
        <f t="shared" si="4"/>
        <v>26</v>
      </c>
      <c r="H35">
        <v>6</v>
      </c>
      <c r="I35" s="3">
        <f t="shared" si="0"/>
        <v>108.47</v>
      </c>
      <c r="J35" s="3">
        <f t="shared" si="5"/>
        <v>72.148055555555544</v>
      </c>
      <c r="K35">
        <f t="shared" si="1"/>
        <v>20</v>
      </c>
      <c r="L35" s="3">
        <f t="shared" si="2"/>
        <v>108.46666666666661</v>
      </c>
      <c r="M35" s="3">
        <f t="shared" si="3"/>
        <v>0</v>
      </c>
      <c r="N35">
        <f t="shared" si="6"/>
        <v>300.52</v>
      </c>
    </row>
    <row r="36" spans="1:14" x14ac:dyDescent="0.25">
      <c r="A36">
        <v>35</v>
      </c>
      <c r="B36" s="1">
        <v>44446</v>
      </c>
      <c r="C36" s="2">
        <v>0.70577546296296301</v>
      </c>
      <c r="D36" s="1">
        <v>44446</v>
      </c>
      <c r="E36" s="2">
        <v>0.7917939814814815</v>
      </c>
      <c r="F36">
        <v>19</v>
      </c>
      <c r="G36">
        <f t="shared" si="4"/>
        <v>39</v>
      </c>
      <c r="H36">
        <v>16</v>
      </c>
      <c r="I36" s="3">
        <f t="shared" si="0"/>
        <v>123.87</v>
      </c>
      <c r="J36" s="3">
        <f t="shared" si="5"/>
        <v>74.212499999999991</v>
      </c>
      <c r="K36">
        <f t="shared" si="1"/>
        <v>23</v>
      </c>
      <c r="L36" s="3">
        <f t="shared" si="2"/>
        <v>123.86666666666663</v>
      </c>
      <c r="M36" s="3">
        <f t="shared" si="3"/>
        <v>0</v>
      </c>
      <c r="N36">
        <f t="shared" si="6"/>
        <v>424.39</v>
      </c>
    </row>
    <row r="37" spans="1:14" x14ac:dyDescent="0.25">
      <c r="A37">
        <v>36</v>
      </c>
      <c r="B37" s="1">
        <v>44446</v>
      </c>
      <c r="C37" s="2">
        <v>0.84167824074074071</v>
      </c>
      <c r="D37" s="1">
        <v>44446</v>
      </c>
      <c r="E37" s="2">
        <v>0.9406944444444445</v>
      </c>
      <c r="F37">
        <v>11</v>
      </c>
      <c r="G37">
        <f t="shared" si="4"/>
        <v>34</v>
      </c>
      <c r="H37">
        <v>14</v>
      </c>
      <c r="I37" s="3">
        <f t="shared" si="0"/>
        <v>142.58000000000001</v>
      </c>
      <c r="J37" s="3">
        <f t="shared" si="5"/>
        <v>76.588888888888889</v>
      </c>
      <c r="K37">
        <f t="shared" si="1"/>
        <v>20</v>
      </c>
      <c r="L37" s="3">
        <f t="shared" si="2"/>
        <v>142.58333333333343</v>
      </c>
      <c r="M37" s="3">
        <f t="shared" si="3"/>
        <v>0</v>
      </c>
      <c r="N37">
        <f t="shared" si="6"/>
        <v>566.97</v>
      </c>
    </row>
    <row r="38" spans="1:14" x14ac:dyDescent="0.25">
      <c r="A38">
        <v>37</v>
      </c>
      <c r="B38" s="1">
        <v>44447</v>
      </c>
      <c r="C38" s="2">
        <v>0.13560185185185186</v>
      </c>
      <c r="D38" s="1">
        <v>44447</v>
      </c>
      <c r="E38" s="2">
        <v>0.26116898148148149</v>
      </c>
      <c r="F38">
        <v>13</v>
      </c>
      <c r="G38">
        <f t="shared" si="4"/>
        <v>33</v>
      </c>
      <c r="H38">
        <v>22</v>
      </c>
      <c r="I38" s="3">
        <f t="shared" si="0"/>
        <v>180.82</v>
      </c>
      <c r="J38" s="3">
        <f t="shared" si="5"/>
        <v>79.602500000000006</v>
      </c>
      <c r="K38">
        <f t="shared" si="1"/>
        <v>11</v>
      </c>
      <c r="L38" s="3">
        <f t="shared" si="2"/>
        <v>180.81666666666666</v>
      </c>
      <c r="M38" s="3">
        <f t="shared" si="3"/>
        <v>0</v>
      </c>
      <c r="N38">
        <f t="shared" si="6"/>
        <v>180.82</v>
      </c>
    </row>
    <row r="39" spans="1:14" x14ac:dyDescent="0.25">
      <c r="A39">
        <v>38</v>
      </c>
      <c r="B39" s="1">
        <v>44447</v>
      </c>
      <c r="C39" s="2">
        <v>0.32587962962962963</v>
      </c>
      <c r="D39" s="1">
        <v>44447</v>
      </c>
      <c r="E39" s="2">
        <v>0.39796296296296302</v>
      </c>
      <c r="F39">
        <v>11</v>
      </c>
      <c r="G39">
        <f t="shared" si="4"/>
        <v>22</v>
      </c>
      <c r="H39">
        <v>4</v>
      </c>
      <c r="I39" s="3">
        <f t="shared" si="0"/>
        <v>103.8</v>
      </c>
      <c r="J39" s="3">
        <f t="shared" si="5"/>
        <v>81.33250000000001</v>
      </c>
      <c r="K39">
        <f t="shared" si="1"/>
        <v>18</v>
      </c>
      <c r="L39" s="3">
        <f t="shared" si="2"/>
        <v>103.80000000000007</v>
      </c>
      <c r="M39" s="3">
        <f t="shared" si="3"/>
        <v>0</v>
      </c>
      <c r="N39">
        <f t="shared" si="6"/>
        <v>284.62</v>
      </c>
    </row>
    <row r="40" spans="1:14" x14ac:dyDescent="0.25">
      <c r="A40">
        <v>39</v>
      </c>
      <c r="B40" s="1">
        <v>44447</v>
      </c>
      <c r="C40" s="2">
        <v>0.41761574074074076</v>
      </c>
      <c r="D40" s="1">
        <v>44447</v>
      </c>
      <c r="E40" s="2">
        <v>0.52447916666666672</v>
      </c>
      <c r="F40">
        <v>14</v>
      </c>
      <c r="G40">
        <f t="shared" si="4"/>
        <v>32</v>
      </c>
      <c r="H40">
        <v>21</v>
      </c>
      <c r="I40" s="3">
        <f t="shared" si="0"/>
        <v>153.88</v>
      </c>
      <c r="J40" s="3">
        <f t="shared" si="5"/>
        <v>83.89722222222224</v>
      </c>
      <c r="K40">
        <f t="shared" si="1"/>
        <v>11</v>
      </c>
      <c r="L40" s="3">
        <f t="shared" si="2"/>
        <v>153.88333333333338</v>
      </c>
      <c r="M40" s="3">
        <f t="shared" si="3"/>
        <v>0</v>
      </c>
      <c r="N40">
        <f t="shared" si="6"/>
        <v>438.5</v>
      </c>
    </row>
    <row r="41" spans="1:14" x14ac:dyDescent="0.25">
      <c r="A41">
        <v>40</v>
      </c>
      <c r="B41" s="1">
        <v>44447</v>
      </c>
      <c r="C41" s="2">
        <v>0.59138888888888885</v>
      </c>
      <c r="D41" s="1">
        <v>44447</v>
      </c>
      <c r="E41" s="2">
        <v>0.68494212962962964</v>
      </c>
      <c r="F41">
        <v>16</v>
      </c>
      <c r="G41">
        <f t="shared" si="4"/>
        <v>27</v>
      </c>
      <c r="H41">
        <v>9</v>
      </c>
      <c r="I41" s="3">
        <f t="shared" si="0"/>
        <v>134.72</v>
      </c>
      <c r="J41" s="3">
        <f t="shared" si="5"/>
        <v>86.142500000000013</v>
      </c>
      <c r="K41">
        <f t="shared" si="1"/>
        <v>18</v>
      </c>
      <c r="L41" s="3">
        <f t="shared" si="2"/>
        <v>134.71666666666675</v>
      </c>
      <c r="M41" s="3">
        <f t="shared" si="3"/>
        <v>0</v>
      </c>
      <c r="N41">
        <f t="shared" si="6"/>
        <v>573.22</v>
      </c>
    </row>
    <row r="42" spans="1:14" x14ac:dyDescent="0.25">
      <c r="A42">
        <v>41</v>
      </c>
      <c r="B42" s="1">
        <v>44447</v>
      </c>
      <c r="C42" s="2">
        <v>0.7338541666666667</v>
      </c>
      <c r="D42" s="1">
        <v>44447</v>
      </c>
      <c r="E42" s="2">
        <v>0.77248842592592593</v>
      </c>
      <c r="F42">
        <v>12</v>
      </c>
      <c r="G42">
        <f t="shared" si="4"/>
        <v>30</v>
      </c>
      <c r="H42">
        <v>24</v>
      </c>
      <c r="I42" s="3">
        <f t="shared" si="0"/>
        <v>55.63</v>
      </c>
      <c r="J42" s="3">
        <f t="shared" si="5"/>
        <v>87.069722222222239</v>
      </c>
      <c r="K42">
        <f t="shared" si="1"/>
        <v>6</v>
      </c>
      <c r="L42" s="3">
        <f t="shared" si="2"/>
        <v>55.63333333333329</v>
      </c>
      <c r="M42" s="3">
        <f t="shared" si="3"/>
        <v>0</v>
      </c>
      <c r="N42">
        <f t="shared" si="6"/>
        <v>628.85</v>
      </c>
    </row>
    <row r="43" spans="1:14" x14ac:dyDescent="0.25">
      <c r="A43">
        <v>42</v>
      </c>
      <c r="B43" s="1">
        <v>44447</v>
      </c>
      <c r="C43" s="2">
        <v>0.83333333333333337</v>
      </c>
      <c r="D43" s="1">
        <v>44447</v>
      </c>
      <c r="E43" s="2">
        <v>0.89694444444444443</v>
      </c>
      <c r="F43">
        <v>9</v>
      </c>
      <c r="G43">
        <f t="shared" si="4"/>
        <v>15</v>
      </c>
      <c r="H43">
        <v>2</v>
      </c>
      <c r="I43" s="3">
        <f t="shared" si="0"/>
        <v>91.6</v>
      </c>
      <c r="J43" s="3">
        <f t="shared" si="5"/>
        <v>88.59638888888891</v>
      </c>
      <c r="K43">
        <f t="shared" si="1"/>
        <v>13</v>
      </c>
      <c r="L43" s="3">
        <f t="shared" si="2"/>
        <v>91.599999999999937</v>
      </c>
      <c r="M43" s="3">
        <f t="shared" si="3"/>
        <v>0</v>
      </c>
      <c r="N43">
        <f t="shared" si="6"/>
        <v>720.45</v>
      </c>
    </row>
    <row r="44" spans="1:14" x14ac:dyDescent="0.25">
      <c r="A44">
        <v>43</v>
      </c>
      <c r="B44" s="1">
        <v>44448</v>
      </c>
      <c r="C44" s="2">
        <v>0.25793981481481482</v>
      </c>
      <c r="D44" s="1">
        <v>44448</v>
      </c>
      <c r="E44" s="2">
        <v>0.32356481481481481</v>
      </c>
      <c r="F44">
        <v>9</v>
      </c>
      <c r="G44">
        <f t="shared" si="4"/>
        <v>22</v>
      </c>
      <c r="H44">
        <v>4</v>
      </c>
      <c r="I44" s="3">
        <f t="shared" si="0"/>
        <v>94.5</v>
      </c>
      <c r="J44" s="3">
        <f t="shared" si="5"/>
        <v>90.171388888888913</v>
      </c>
      <c r="K44">
        <f t="shared" si="1"/>
        <v>18</v>
      </c>
      <c r="L44" s="3">
        <f t="shared" si="2"/>
        <v>94.499999999999972</v>
      </c>
      <c r="M44" s="3">
        <f t="shared" si="3"/>
        <v>0</v>
      </c>
      <c r="N44">
        <f t="shared" si="6"/>
        <v>94.5</v>
      </c>
    </row>
    <row r="45" spans="1:14" x14ac:dyDescent="0.25">
      <c r="A45">
        <v>44</v>
      </c>
      <c r="B45" s="1">
        <v>44448</v>
      </c>
      <c r="C45" s="2">
        <v>0.41349537037037037</v>
      </c>
      <c r="D45" s="1">
        <v>44448</v>
      </c>
      <c r="E45" s="2">
        <v>0.45501157407407405</v>
      </c>
      <c r="F45">
        <v>9</v>
      </c>
      <c r="G45">
        <f t="shared" si="4"/>
        <v>27</v>
      </c>
      <c r="H45">
        <v>14</v>
      </c>
      <c r="I45" s="3">
        <f t="shared" si="0"/>
        <v>59.78</v>
      </c>
      <c r="J45" s="3">
        <f t="shared" si="5"/>
        <v>91.1677777777778</v>
      </c>
      <c r="K45">
        <f t="shared" si="1"/>
        <v>13</v>
      </c>
      <c r="L45" s="3">
        <f t="shared" si="2"/>
        <v>59.783333333333303</v>
      </c>
      <c r="M45" s="3">
        <f t="shared" si="3"/>
        <v>0</v>
      </c>
      <c r="N45">
        <f t="shared" si="6"/>
        <v>154.28</v>
      </c>
    </row>
    <row r="46" spans="1:14" x14ac:dyDescent="0.25">
      <c r="A46">
        <v>45</v>
      </c>
      <c r="B46" s="1">
        <v>44448</v>
      </c>
      <c r="C46" s="2">
        <v>0.50607638888888884</v>
      </c>
      <c r="D46" s="1">
        <v>44448</v>
      </c>
      <c r="E46" s="2">
        <v>0.59107638888888892</v>
      </c>
      <c r="F46">
        <v>12</v>
      </c>
      <c r="G46">
        <f t="shared" si="4"/>
        <v>25</v>
      </c>
      <c r="H46">
        <v>10</v>
      </c>
      <c r="I46" s="3">
        <f t="shared" si="0"/>
        <v>122.4</v>
      </c>
      <c r="J46" s="3">
        <f t="shared" si="5"/>
        <v>93.207777777777807</v>
      </c>
      <c r="K46">
        <f t="shared" si="1"/>
        <v>15</v>
      </c>
      <c r="L46" s="3">
        <f t="shared" si="2"/>
        <v>122.40000000000012</v>
      </c>
      <c r="M46" s="3">
        <f t="shared" si="3"/>
        <v>0</v>
      </c>
      <c r="N46">
        <f t="shared" si="6"/>
        <v>276.68</v>
      </c>
    </row>
    <row r="47" spans="1:14" x14ac:dyDescent="0.25">
      <c r="A47">
        <v>46</v>
      </c>
      <c r="B47" s="1">
        <v>44448</v>
      </c>
      <c r="C47" s="2">
        <v>0.68482638888888892</v>
      </c>
      <c r="D47" s="1">
        <v>44448</v>
      </c>
      <c r="E47" s="2">
        <v>0.77111111111111108</v>
      </c>
      <c r="F47">
        <v>16</v>
      </c>
      <c r="G47">
        <f t="shared" si="4"/>
        <v>31</v>
      </c>
      <c r="H47">
        <v>11</v>
      </c>
      <c r="I47" s="3">
        <f t="shared" si="0"/>
        <v>124.25</v>
      </c>
      <c r="J47" s="3">
        <f t="shared" si="5"/>
        <v>95.278611111111132</v>
      </c>
      <c r="K47">
        <f t="shared" si="1"/>
        <v>20</v>
      </c>
      <c r="L47" s="3">
        <f t="shared" si="2"/>
        <v>124.24999999999993</v>
      </c>
      <c r="M47" s="3">
        <f t="shared" si="3"/>
        <v>0</v>
      </c>
      <c r="N47">
        <f t="shared" si="6"/>
        <v>400.93</v>
      </c>
    </row>
    <row r="48" spans="1:14" x14ac:dyDescent="0.25">
      <c r="A48">
        <v>47</v>
      </c>
      <c r="B48" s="1">
        <v>44448</v>
      </c>
      <c r="C48" s="2">
        <v>0.85435185185185181</v>
      </c>
      <c r="D48" s="1">
        <v>44448</v>
      </c>
      <c r="E48" s="2">
        <v>0.89</v>
      </c>
      <c r="F48">
        <v>13</v>
      </c>
      <c r="G48">
        <f t="shared" si="4"/>
        <v>33</v>
      </c>
      <c r="H48">
        <v>21</v>
      </c>
      <c r="I48" s="3">
        <f t="shared" si="0"/>
        <v>51.33</v>
      </c>
      <c r="J48" s="3">
        <f t="shared" si="5"/>
        <v>96.134166666666687</v>
      </c>
      <c r="K48">
        <f t="shared" si="1"/>
        <v>12</v>
      </c>
      <c r="L48" s="3">
        <f t="shared" si="2"/>
        <v>51.333333333333414</v>
      </c>
      <c r="M48" s="3">
        <f t="shared" si="3"/>
        <v>0</v>
      </c>
      <c r="N48">
        <f t="shared" si="6"/>
        <v>452.26</v>
      </c>
    </row>
    <row r="49" spans="1:14" x14ac:dyDescent="0.25">
      <c r="A49">
        <v>48</v>
      </c>
      <c r="B49" s="1">
        <v>44449</v>
      </c>
      <c r="C49" s="2">
        <v>0.21634259259259259</v>
      </c>
      <c r="D49" s="1">
        <v>44449</v>
      </c>
      <c r="E49" s="2">
        <v>0.30988425925925928</v>
      </c>
      <c r="F49">
        <v>7</v>
      </c>
      <c r="G49">
        <f t="shared" si="4"/>
        <v>19</v>
      </c>
      <c r="H49">
        <v>15</v>
      </c>
      <c r="I49" s="3">
        <f t="shared" si="0"/>
        <v>134.69999999999999</v>
      </c>
      <c r="J49" s="3">
        <f t="shared" si="5"/>
        <v>98.379166666666691</v>
      </c>
      <c r="K49">
        <f t="shared" si="1"/>
        <v>4</v>
      </c>
      <c r="L49" s="3">
        <f t="shared" si="2"/>
        <v>134.70000000000005</v>
      </c>
      <c r="M49" s="3">
        <f t="shared" si="3"/>
        <v>0</v>
      </c>
      <c r="N49">
        <f t="shared" si="6"/>
        <v>134.69999999999999</v>
      </c>
    </row>
    <row r="50" spans="1:14" x14ac:dyDescent="0.25">
      <c r="A50">
        <v>49</v>
      </c>
      <c r="B50" s="1">
        <v>44449</v>
      </c>
      <c r="C50" s="2">
        <v>0.38201388888888888</v>
      </c>
      <c r="D50" s="1">
        <v>44449</v>
      </c>
      <c r="E50" s="2">
        <v>0.44449074074074074</v>
      </c>
      <c r="F50">
        <v>7</v>
      </c>
      <c r="G50">
        <f t="shared" si="4"/>
        <v>11</v>
      </c>
      <c r="H50">
        <v>0</v>
      </c>
      <c r="I50" s="3">
        <f t="shared" si="0"/>
        <v>89.97</v>
      </c>
      <c r="J50" s="3">
        <f t="shared" si="5"/>
        <v>99.878611111111141</v>
      </c>
      <c r="K50">
        <f t="shared" si="1"/>
        <v>11</v>
      </c>
      <c r="L50" s="3">
        <f t="shared" si="2"/>
        <v>89.966666666666683</v>
      </c>
      <c r="M50" s="3">
        <f t="shared" si="3"/>
        <v>0</v>
      </c>
      <c r="N50">
        <f t="shared" si="6"/>
        <v>224.67</v>
      </c>
    </row>
    <row r="51" spans="1:14" x14ac:dyDescent="0.25">
      <c r="A51">
        <v>50</v>
      </c>
      <c r="B51" s="1">
        <v>44449</v>
      </c>
      <c r="C51" s="2">
        <v>0.49995370370370368</v>
      </c>
      <c r="D51" s="1">
        <v>44449</v>
      </c>
      <c r="E51" s="2">
        <v>0.59361111111111109</v>
      </c>
      <c r="F51">
        <v>7</v>
      </c>
      <c r="G51">
        <f t="shared" si="4"/>
        <v>18</v>
      </c>
      <c r="H51">
        <v>1</v>
      </c>
      <c r="I51" s="3">
        <f t="shared" si="0"/>
        <v>134.87</v>
      </c>
      <c r="J51" s="3">
        <f t="shared" si="5"/>
        <v>102.12638888888893</v>
      </c>
      <c r="K51">
        <f t="shared" si="1"/>
        <v>17</v>
      </c>
      <c r="L51" s="3">
        <f t="shared" si="2"/>
        <v>134.86666666666667</v>
      </c>
      <c r="M51" s="3">
        <f t="shared" si="3"/>
        <v>0</v>
      </c>
      <c r="N51">
        <f t="shared" si="6"/>
        <v>359.54</v>
      </c>
    </row>
    <row r="52" spans="1:14" x14ac:dyDescent="0.25">
      <c r="A52">
        <v>51</v>
      </c>
      <c r="B52" s="1">
        <v>44449</v>
      </c>
      <c r="C52" s="2">
        <v>0.64993055555555557</v>
      </c>
      <c r="D52" s="1">
        <v>44449</v>
      </c>
      <c r="E52" s="2">
        <v>0.70430555555555552</v>
      </c>
      <c r="F52">
        <v>13</v>
      </c>
      <c r="G52">
        <f t="shared" si="4"/>
        <v>30</v>
      </c>
      <c r="H52">
        <v>20</v>
      </c>
      <c r="I52" s="3">
        <f t="shared" si="0"/>
        <v>78.3</v>
      </c>
      <c r="J52" s="3">
        <f t="shared" si="5"/>
        <v>103.43138888888892</v>
      </c>
      <c r="K52">
        <f t="shared" si="1"/>
        <v>10</v>
      </c>
      <c r="L52" s="3">
        <f t="shared" si="2"/>
        <v>78.299999999999926</v>
      </c>
      <c r="M52" s="3">
        <f t="shared" si="3"/>
        <v>0</v>
      </c>
      <c r="N52">
        <f t="shared" si="6"/>
        <v>437.84</v>
      </c>
    </row>
    <row r="53" spans="1:14" x14ac:dyDescent="0.25">
      <c r="A53">
        <v>52</v>
      </c>
      <c r="B53" s="1">
        <v>44449</v>
      </c>
      <c r="C53" s="2">
        <v>0.79276620370370365</v>
      </c>
      <c r="D53" s="1">
        <v>44449</v>
      </c>
      <c r="E53" s="2">
        <v>0.82553240740740741</v>
      </c>
      <c r="F53">
        <v>12</v>
      </c>
      <c r="G53">
        <f t="shared" si="4"/>
        <v>22</v>
      </c>
      <c r="H53">
        <v>4</v>
      </c>
      <c r="I53" s="3">
        <f t="shared" si="0"/>
        <v>47.18</v>
      </c>
      <c r="J53" s="3">
        <f t="shared" si="5"/>
        <v>104.21777777777781</v>
      </c>
      <c r="K53">
        <f t="shared" si="1"/>
        <v>18</v>
      </c>
      <c r="L53" s="3">
        <f t="shared" si="2"/>
        <v>47.183333333333408</v>
      </c>
      <c r="M53" s="3">
        <f t="shared" si="3"/>
        <v>0</v>
      </c>
      <c r="N53">
        <f t="shared" si="6"/>
        <v>485.02</v>
      </c>
    </row>
    <row r="54" spans="1:14" x14ac:dyDescent="0.25">
      <c r="A54">
        <v>53</v>
      </c>
      <c r="B54" s="1">
        <v>44449</v>
      </c>
      <c r="C54" s="2">
        <v>0.87574074074074071</v>
      </c>
      <c r="D54" s="1">
        <v>44450</v>
      </c>
      <c r="E54" s="2">
        <v>3.7708333333333337E-2</v>
      </c>
      <c r="F54">
        <v>11</v>
      </c>
      <c r="G54">
        <f t="shared" si="4"/>
        <v>29</v>
      </c>
      <c r="H54">
        <v>9</v>
      </c>
      <c r="I54" s="3">
        <f t="shared" si="0"/>
        <v>233.23</v>
      </c>
      <c r="J54" s="3">
        <f t="shared" si="5"/>
        <v>108.10500000000003</v>
      </c>
      <c r="K54">
        <f t="shared" si="1"/>
        <v>20</v>
      </c>
      <c r="L54" s="3">
        <f t="shared" si="2"/>
        <v>178.93333333333339</v>
      </c>
      <c r="M54" s="3">
        <f t="shared" si="3"/>
        <v>54.300000000000004</v>
      </c>
      <c r="N54">
        <f t="shared" si="6"/>
        <v>663.95</v>
      </c>
    </row>
    <row r="55" spans="1:14" x14ac:dyDescent="0.25">
      <c r="A55">
        <v>54</v>
      </c>
      <c r="B55" s="1">
        <v>44450</v>
      </c>
      <c r="C55" s="2">
        <v>0.26106481481481481</v>
      </c>
      <c r="D55" s="1">
        <v>44450</v>
      </c>
      <c r="E55" s="2">
        <v>0.38315972222222222</v>
      </c>
      <c r="F55">
        <v>12</v>
      </c>
      <c r="G55">
        <f t="shared" si="4"/>
        <v>32</v>
      </c>
      <c r="H55">
        <v>21</v>
      </c>
      <c r="I55" s="3">
        <f t="shared" si="0"/>
        <v>175.82</v>
      </c>
      <c r="J55" s="3">
        <f t="shared" si="5"/>
        <v>111.03527777777781</v>
      </c>
      <c r="K55">
        <f t="shared" si="1"/>
        <v>11</v>
      </c>
      <c r="L55" s="3">
        <f t="shared" si="2"/>
        <v>175.81666666666669</v>
      </c>
      <c r="M55" s="3">
        <f t="shared" si="3"/>
        <v>0</v>
      </c>
      <c r="N55">
        <f t="shared" si="6"/>
        <v>230.12</v>
      </c>
    </row>
    <row r="56" spans="1:14" x14ac:dyDescent="0.25">
      <c r="A56">
        <v>55</v>
      </c>
      <c r="B56" s="1">
        <v>44450</v>
      </c>
      <c r="C56" s="2">
        <v>0.46128472222222222</v>
      </c>
      <c r="D56" s="1">
        <v>44450</v>
      </c>
      <c r="E56" s="2">
        <v>0.50633101851851847</v>
      </c>
      <c r="F56">
        <v>14</v>
      </c>
      <c r="G56">
        <f t="shared" si="4"/>
        <v>25</v>
      </c>
      <c r="H56">
        <v>2</v>
      </c>
      <c r="I56" s="3">
        <f t="shared" si="0"/>
        <v>64.87</v>
      </c>
      <c r="J56" s="3">
        <f t="shared" si="5"/>
        <v>112.11638888888892</v>
      </c>
      <c r="K56">
        <f t="shared" si="1"/>
        <v>23</v>
      </c>
      <c r="L56" s="3">
        <f t="shared" si="2"/>
        <v>64.866666666666589</v>
      </c>
      <c r="M56" s="3">
        <f t="shared" si="3"/>
        <v>0</v>
      </c>
      <c r="N56">
        <f t="shared" si="6"/>
        <v>294.99</v>
      </c>
    </row>
    <row r="57" spans="1:14" x14ac:dyDescent="0.25">
      <c r="A57">
        <v>56</v>
      </c>
      <c r="B57" s="1">
        <v>44450</v>
      </c>
      <c r="C57" s="2">
        <v>0.56730324074074079</v>
      </c>
      <c r="D57" s="1">
        <v>44450</v>
      </c>
      <c r="E57" s="2">
        <v>0.60193287037037035</v>
      </c>
      <c r="F57">
        <v>17</v>
      </c>
      <c r="G57">
        <f t="shared" si="4"/>
        <v>40</v>
      </c>
      <c r="H57">
        <v>9</v>
      </c>
      <c r="I57" s="3">
        <f t="shared" si="0"/>
        <v>49.87</v>
      </c>
      <c r="J57" s="3">
        <f t="shared" si="5"/>
        <v>112.94750000000003</v>
      </c>
      <c r="K57">
        <f t="shared" si="1"/>
        <v>31</v>
      </c>
      <c r="L57" s="3">
        <f t="shared" si="2"/>
        <v>49.866666666666575</v>
      </c>
      <c r="M57" s="3">
        <f t="shared" si="3"/>
        <v>0</v>
      </c>
      <c r="N57">
        <f t="shared" si="6"/>
        <v>344.86</v>
      </c>
    </row>
    <row r="58" spans="1:14" x14ac:dyDescent="0.25">
      <c r="A58">
        <v>57</v>
      </c>
      <c r="B58" s="1">
        <v>44450</v>
      </c>
      <c r="C58" s="2">
        <v>0.66475694444444444</v>
      </c>
      <c r="D58" s="1">
        <v>44450</v>
      </c>
      <c r="E58" s="2">
        <v>0.71930555555555553</v>
      </c>
      <c r="F58">
        <v>3</v>
      </c>
      <c r="G58">
        <f t="shared" si="4"/>
        <v>34</v>
      </c>
      <c r="H58">
        <v>9</v>
      </c>
      <c r="I58" s="3">
        <f t="shared" si="0"/>
        <v>78.55</v>
      </c>
      <c r="J58" s="3">
        <f t="shared" si="5"/>
        <v>114.2566666666667</v>
      </c>
      <c r="K58">
        <f t="shared" si="1"/>
        <v>25</v>
      </c>
      <c r="L58" s="3">
        <f t="shared" si="2"/>
        <v>78.549999999999969</v>
      </c>
      <c r="M58" s="3">
        <f t="shared" si="3"/>
        <v>0</v>
      </c>
      <c r="N58">
        <f t="shared" si="6"/>
        <v>423.41</v>
      </c>
    </row>
    <row r="59" spans="1:14" x14ac:dyDescent="0.25">
      <c r="A59">
        <v>58</v>
      </c>
      <c r="B59" s="1">
        <v>44450</v>
      </c>
      <c r="C59" s="2">
        <v>0.79238425925925926</v>
      </c>
      <c r="D59" s="1">
        <v>44450</v>
      </c>
      <c r="E59" s="2">
        <v>0.88265046296296301</v>
      </c>
      <c r="F59">
        <v>11</v>
      </c>
      <c r="G59">
        <f t="shared" si="4"/>
        <v>36</v>
      </c>
      <c r="H59">
        <v>3</v>
      </c>
      <c r="I59" s="3">
        <f t="shared" si="0"/>
        <v>129.97999999999999</v>
      </c>
      <c r="J59" s="3">
        <f t="shared" si="5"/>
        <v>116.42305555555559</v>
      </c>
      <c r="K59">
        <f t="shared" si="1"/>
        <v>33</v>
      </c>
      <c r="L59" s="3">
        <f t="shared" si="2"/>
        <v>129.98333333333341</v>
      </c>
      <c r="M59" s="3">
        <f t="shared" si="3"/>
        <v>0</v>
      </c>
      <c r="N59">
        <f t="shared" si="6"/>
        <v>553.39</v>
      </c>
    </row>
    <row r="60" spans="1:14" x14ac:dyDescent="0.25">
      <c r="A60">
        <v>59</v>
      </c>
      <c r="B60" s="1">
        <v>44451</v>
      </c>
      <c r="C60" s="2">
        <v>0.16666666666666666</v>
      </c>
      <c r="D60" s="1">
        <v>44451</v>
      </c>
      <c r="E60" s="2">
        <v>0.23270833333333332</v>
      </c>
      <c r="F60">
        <v>8</v>
      </c>
      <c r="G60">
        <f t="shared" si="4"/>
        <v>41</v>
      </c>
      <c r="H60">
        <v>4</v>
      </c>
      <c r="I60" s="3">
        <f t="shared" si="0"/>
        <v>95.1</v>
      </c>
      <c r="J60" s="3">
        <f t="shared" si="5"/>
        <v>118.00805555555559</v>
      </c>
      <c r="K60">
        <f t="shared" si="1"/>
        <v>37</v>
      </c>
      <c r="L60" s="3">
        <f t="shared" si="2"/>
        <v>95.1</v>
      </c>
      <c r="M60" s="3">
        <f t="shared" si="3"/>
        <v>0</v>
      </c>
      <c r="N60">
        <f t="shared" si="6"/>
        <v>95.1</v>
      </c>
    </row>
    <row r="61" spans="1:14" x14ac:dyDescent="0.25">
      <c r="A61">
        <v>60</v>
      </c>
      <c r="B61" s="1">
        <v>44451</v>
      </c>
      <c r="C61" s="2">
        <v>0.34324074074074074</v>
      </c>
      <c r="D61" s="1">
        <v>44451</v>
      </c>
      <c r="E61" s="2">
        <v>0.42799768518518516</v>
      </c>
      <c r="F61">
        <v>1</v>
      </c>
      <c r="G61">
        <f t="shared" si="4"/>
        <v>38</v>
      </c>
      <c r="H61">
        <v>6</v>
      </c>
      <c r="I61" s="3">
        <f t="shared" si="0"/>
        <v>122.05</v>
      </c>
      <c r="J61" s="3">
        <f t="shared" si="5"/>
        <v>120.04222222222225</v>
      </c>
      <c r="K61">
        <f t="shared" si="1"/>
        <v>32</v>
      </c>
      <c r="L61" s="3">
        <f t="shared" si="2"/>
        <v>122.04999999999997</v>
      </c>
      <c r="M61" s="3">
        <f t="shared" si="3"/>
        <v>0</v>
      </c>
      <c r="N61">
        <f t="shared" si="6"/>
        <v>217.15</v>
      </c>
    </row>
    <row r="62" spans="1:14" x14ac:dyDescent="0.25">
      <c r="A62">
        <v>61</v>
      </c>
      <c r="B62" s="1">
        <v>44451</v>
      </c>
      <c r="C62" s="2">
        <v>0.52084490740740741</v>
      </c>
      <c r="D62" s="1">
        <v>44451</v>
      </c>
      <c r="E62" s="2">
        <v>0.59403935185185186</v>
      </c>
      <c r="F62">
        <v>4</v>
      </c>
      <c r="G62">
        <f t="shared" si="4"/>
        <v>36</v>
      </c>
      <c r="H62">
        <v>21</v>
      </c>
      <c r="I62" s="3">
        <f t="shared" si="0"/>
        <v>105.4</v>
      </c>
      <c r="J62" s="3">
        <f t="shared" si="5"/>
        <v>121.79888888888891</v>
      </c>
      <c r="K62">
        <f t="shared" si="1"/>
        <v>15</v>
      </c>
      <c r="L62" s="3">
        <f t="shared" si="2"/>
        <v>105.40000000000002</v>
      </c>
      <c r="M62" s="3">
        <f t="shared" si="3"/>
        <v>0</v>
      </c>
      <c r="N62">
        <f t="shared" si="6"/>
        <v>322.55</v>
      </c>
    </row>
    <row r="63" spans="1:14" x14ac:dyDescent="0.25">
      <c r="A63">
        <v>62</v>
      </c>
      <c r="B63" s="1">
        <v>44451</v>
      </c>
      <c r="C63" s="2">
        <v>0.73968750000000005</v>
      </c>
      <c r="D63" s="1">
        <v>44451</v>
      </c>
      <c r="E63" s="2">
        <v>0.7986226851851852</v>
      </c>
      <c r="F63">
        <v>9</v>
      </c>
      <c r="G63">
        <f t="shared" si="4"/>
        <v>24</v>
      </c>
      <c r="H63">
        <v>11</v>
      </c>
      <c r="I63" s="3">
        <f t="shared" si="0"/>
        <v>84.87</v>
      </c>
      <c r="J63" s="3">
        <f t="shared" si="5"/>
        <v>123.21333333333335</v>
      </c>
      <c r="K63">
        <f t="shared" si="1"/>
        <v>13</v>
      </c>
      <c r="L63" s="3">
        <f t="shared" si="2"/>
        <v>84.866666666666617</v>
      </c>
      <c r="M63" s="3">
        <f t="shared" si="3"/>
        <v>0</v>
      </c>
      <c r="N63">
        <f t="shared" si="6"/>
        <v>407.42</v>
      </c>
    </row>
    <row r="64" spans="1:14" x14ac:dyDescent="0.25">
      <c r="A64">
        <v>63</v>
      </c>
      <c r="B64" s="1">
        <v>44452</v>
      </c>
      <c r="C64" s="2">
        <v>0.21440972222222221</v>
      </c>
      <c r="D64" s="1">
        <v>44452</v>
      </c>
      <c r="E64" s="2">
        <v>0.38071759259259258</v>
      </c>
      <c r="F64">
        <v>12</v>
      </c>
      <c r="G64">
        <f t="shared" si="4"/>
        <v>25</v>
      </c>
      <c r="H64">
        <v>7</v>
      </c>
      <c r="I64" s="3">
        <f t="shared" si="0"/>
        <v>239.48</v>
      </c>
      <c r="J64" s="3">
        <f t="shared" si="5"/>
        <v>127.20472222222224</v>
      </c>
      <c r="K64">
        <f t="shared" si="1"/>
        <v>18</v>
      </c>
      <c r="L64" s="3">
        <f t="shared" si="2"/>
        <v>239.48333333333335</v>
      </c>
      <c r="M64" s="3">
        <f t="shared" si="3"/>
        <v>0</v>
      </c>
      <c r="N64">
        <f t="shared" si="6"/>
        <v>239.48</v>
      </c>
    </row>
    <row r="65" spans="1:14" x14ac:dyDescent="0.25">
      <c r="A65">
        <v>64</v>
      </c>
      <c r="B65" s="1">
        <v>44452</v>
      </c>
      <c r="C65" s="2">
        <v>0.46302083333333333</v>
      </c>
      <c r="D65" s="1">
        <v>44452</v>
      </c>
      <c r="E65" s="2">
        <v>0.53340277777777778</v>
      </c>
      <c r="F65">
        <v>11</v>
      </c>
      <c r="G65">
        <f t="shared" si="4"/>
        <v>29</v>
      </c>
      <c r="H65">
        <v>13</v>
      </c>
      <c r="I65" s="3">
        <f t="shared" si="0"/>
        <v>101.35</v>
      </c>
      <c r="J65" s="3">
        <f t="shared" si="5"/>
        <v>128.89388888888891</v>
      </c>
      <c r="K65">
        <f t="shared" si="1"/>
        <v>16</v>
      </c>
      <c r="L65" s="3">
        <f t="shared" si="2"/>
        <v>101.35000000000002</v>
      </c>
      <c r="M65" s="3">
        <f t="shared" si="3"/>
        <v>0</v>
      </c>
      <c r="N65">
        <f t="shared" si="6"/>
        <v>340.83</v>
      </c>
    </row>
    <row r="66" spans="1:14" x14ac:dyDescent="0.25">
      <c r="A66">
        <v>65</v>
      </c>
      <c r="B66" s="1">
        <v>44452</v>
      </c>
      <c r="C66" s="2">
        <v>0.55218750000000005</v>
      </c>
      <c r="D66" s="1">
        <v>44452</v>
      </c>
      <c r="E66" s="2">
        <v>0.62197916666666664</v>
      </c>
      <c r="F66">
        <v>16</v>
      </c>
      <c r="G66">
        <f t="shared" si="4"/>
        <v>32</v>
      </c>
      <c r="H66">
        <v>21</v>
      </c>
      <c r="I66" s="3">
        <f t="shared" si="0"/>
        <v>100.5</v>
      </c>
      <c r="J66" s="3">
        <f t="shared" si="5"/>
        <v>130.56888888888892</v>
      </c>
      <c r="K66">
        <f t="shared" si="1"/>
        <v>11</v>
      </c>
      <c r="L66" s="3">
        <f t="shared" si="2"/>
        <v>100.49999999999987</v>
      </c>
      <c r="M66" s="3">
        <f t="shared" si="3"/>
        <v>0</v>
      </c>
      <c r="N66">
        <f t="shared" si="6"/>
        <v>441.33</v>
      </c>
    </row>
    <row r="67" spans="1:14" x14ac:dyDescent="0.25">
      <c r="A67">
        <v>66</v>
      </c>
      <c r="B67" s="1">
        <v>44452</v>
      </c>
      <c r="C67" s="2">
        <v>0.66996527777777781</v>
      </c>
      <c r="D67" s="1">
        <v>44452</v>
      </c>
      <c r="E67" s="2">
        <v>0.75</v>
      </c>
      <c r="F67">
        <v>19</v>
      </c>
      <c r="G67">
        <f t="shared" si="4"/>
        <v>30</v>
      </c>
      <c r="H67">
        <v>10</v>
      </c>
      <c r="I67" s="3">
        <f t="shared" ref="I67:I130" si="7">ROUND(IF(C67&lt;E67,E67-C67,1-C67+E67)*60*24,2)</f>
        <v>115.25</v>
      </c>
      <c r="J67" s="3">
        <f t="shared" si="5"/>
        <v>132.48972222222224</v>
      </c>
      <c r="K67">
        <f t="shared" ref="K67:K130" si="8">G67-H67</f>
        <v>20</v>
      </c>
      <c r="L67" s="3">
        <f t="shared" ref="L67:L130" si="9">IF(E67&lt;C67,1-C67,E67-C67)*60*24</f>
        <v>115.24999999999994</v>
      </c>
      <c r="M67" s="3">
        <f t="shared" ref="M67:M130" si="10">IF(B67=D67,0,E67)*60*24</f>
        <v>0</v>
      </c>
      <c r="N67">
        <f t="shared" si="6"/>
        <v>556.58000000000004</v>
      </c>
    </row>
    <row r="68" spans="1:14" x14ac:dyDescent="0.25">
      <c r="A68">
        <v>67</v>
      </c>
      <c r="B68" s="1">
        <v>44452</v>
      </c>
      <c r="C68" s="2">
        <v>0.83971064814814811</v>
      </c>
      <c r="D68" s="1">
        <v>44452</v>
      </c>
      <c r="E68" s="2">
        <v>0.9196643518518518</v>
      </c>
      <c r="F68">
        <v>3</v>
      </c>
      <c r="G68">
        <f t="shared" ref="G68:G131" si="11">K67+F68</f>
        <v>23</v>
      </c>
      <c r="H68">
        <v>0</v>
      </c>
      <c r="I68" s="3">
        <f t="shared" si="7"/>
        <v>115.13</v>
      </c>
      <c r="J68" s="3">
        <f t="shared" ref="J68:J131" si="12">IF(C68&lt;E68,E68-C68,1-C68+E68)*24+J67</f>
        <v>134.40861111111113</v>
      </c>
      <c r="K68">
        <f t="shared" si="8"/>
        <v>23</v>
      </c>
      <c r="L68" s="3">
        <f t="shared" si="9"/>
        <v>115.13333333333333</v>
      </c>
      <c r="M68" s="3">
        <f t="shared" si="10"/>
        <v>0</v>
      </c>
      <c r="N68">
        <f t="shared" ref="N68:N131" si="13">ROUND(IF(B67=B68,N67+L68,M67+L68),2)</f>
        <v>671.71</v>
      </c>
    </row>
    <row r="69" spans="1:14" x14ac:dyDescent="0.25">
      <c r="A69">
        <v>68</v>
      </c>
      <c r="B69" s="1">
        <v>44453</v>
      </c>
      <c r="C69" s="2">
        <v>0.17733796296296298</v>
      </c>
      <c r="D69" s="1">
        <v>44453</v>
      </c>
      <c r="E69" s="2">
        <v>0.26</v>
      </c>
      <c r="F69">
        <v>12</v>
      </c>
      <c r="G69">
        <f t="shared" si="11"/>
        <v>35</v>
      </c>
      <c r="H69">
        <v>21</v>
      </c>
      <c r="I69" s="3">
        <f t="shared" si="7"/>
        <v>119.03</v>
      </c>
      <c r="J69" s="3">
        <f t="shared" si="12"/>
        <v>136.39250000000001</v>
      </c>
      <c r="K69">
        <f t="shared" si="8"/>
        <v>14</v>
      </c>
      <c r="L69" s="3">
        <f t="shared" si="9"/>
        <v>119.03333333333333</v>
      </c>
      <c r="M69" s="3">
        <f t="shared" si="10"/>
        <v>0</v>
      </c>
      <c r="N69">
        <f t="shared" si="13"/>
        <v>119.03</v>
      </c>
    </row>
    <row r="70" spans="1:14" x14ac:dyDescent="0.25">
      <c r="A70">
        <v>69</v>
      </c>
      <c r="B70" s="1">
        <v>44453</v>
      </c>
      <c r="C70" s="2">
        <v>0.34437499999999999</v>
      </c>
      <c r="D70" s="1">
        <v>44453</v>
      </c>
      <c r="E70" s="2">
        <v>0.42008101851851853</v>
      </c>
      <c r="F70">
        <v>17</v>
      </c>
      <c r="G70">
        <f t="shared" si="11"/>
        <v>31</v>
      </c>
      <c r="H70">
        <v>20</v>
      </c>
      <c r="I70" s="3">
        <f t="shared" si="7"/>
        <v>109.02</v>
      </c>
      <c r="J70" s="3">
        <f t="shared" si="12"/>
        <v>138.20944444444444</v>
      </c>
      <c r="K70">
        <f t="shared" si="8"/>
        <v>11</v>
      </c>
      <c r="L70" s="3">
        <f t="shared" si="9"/>
        <v>109.01666666666671</v>
      </c>
      <c r="M70" s="3">
        <f t="shared" si="10"/>
        <v>0</v>
      </c>
      <c r="N70">
        <f t="shared" si="13"/>
        <v>228.05</v>
      </c>
    </row>
    <row r="71" spans="1:14" x14ac:dyDescent="0.25">
      <c r="A71">
        <v>70</v>
      </c>
      <c r="B71" s="1">
        <v>44453</v>
      </c>
      <c r="C71" s="2">
        <v>0.5</v>
      </c>
      <c r="D71" s="1">
        <v>44453</v>
      </c>
      <c r="E71" s="2">
        <v>0.58119212962962963</v>
      </c>
      <c r="F71">
        <v>11</v>
      </c>
      <c r="G71">
        <f t="shared" si="11"/>
        <v>22</v>
      </c>
      <c r="H71">
        <v>22</v>
      </c>
      <c r="I71" s="3">
        <f t="shared" si="7"/>
        <v>116.92</v>
      </c>
      <c r="J71" s="3">
        <f t="shared" si="12"/>
        <v>140.15805555555556</v>
      </c>
      <c r="K71">
        <f t="shared" si="8"/>
        <v>0</v>
      </c>
      <c r="L71" s="3">
        <f t="shared" si="9"/>
        <v>116.91666666666666</v>
      </c>
      <c r="M71" s="3">
        <f t="shared" si="10"/>
        <v>0</v>
      </c>
      <c r="N71">
        <f t="shared" si="13"/>
        <v>344.97</v>
      </c>
    </row>
    <row r="72" spans="1:14" x14ac:dyDescent="0.25">
      <c r="A72">
        <v>71</v>
      </c>
      <c r="B72" s="1">
        <v>44453</v>
      </c>
      <c r="C72" s="2">
        <v>0.64340277777777777</v>
      </c>
      <c r="D72" s="1">
        <v>44453</v>
      </c>
      <c r="E72" s="2">
        <v>0.7085069444444444</v>
      </c>
      <c r="F72">
        <v>7</v>
      </c>
      <c r="G72">
        <f t="shared" si="11"/>
        <v>7</v>
      </c>
      <c r="H72">
        <v>2</v>
      </c>
      <c r="I72" s="3">
        <f t="shared" si="7"/>
        <v>93.75</v>
      </c>
      <c r="J72" s="3">
        <f t="shared" si="12"/>
        <v>141.72055555555556</v>
      </c>
      <c r="K72">
        <f t="shared" si="8"/>
        <v>5</v>
      </c>
      <c r="L72" s="3">
        <f t="shared" si="9"/>
        <v>93.749999999999943</v>
      </c>
      <c r="M72" s="3">
        <f t="shared" si="10"/>
        <v>0</v>
      </c>
      <c r="N72">
        <f t="shared" si="13"/>
        <v>438.72</v>
      </c>
    </row>
    <row r="73" spans="1:14" x14ac:dyDescent="0.25">
      <c r="A73">
        <v>72</v>
      </c>
      <c r="B73" s="1">
        <v>44453</v>
      </c>
      <c r="C73" s="2">
        <v>0.77552083333333333</v>
      </c>
      <c r="D73" s="1">
        <v>44453</v>
      </c>
      <c r="E73" s="2">
        <v>0.80270833333333336</v>
      </c>
      <c r="F73">
        <v>8</v>
      </c>
      <c r="G73">
        <f t="shared" si="11"/>
        <v>13</v>
      </c>
      <c r="H73">
        <v>7</v>
      </c>
      <c r="I73" s="3">
        <f t="shared" si="7"/>
        <v>39.15</v>
      </c>
      <c r="J73" s="3">
        <f t="shared" si="12"/>
        <v>142.37305555555557</v>
      </c>
      <c r="K73">
        <f t="shared" si="8"/>
        <v>6</v>
      </c>
      <c r="L73" s="3">
        <f t="shared" si="9"/>
        <v>39.150000000000048</v>
      </c>
      <c r="M73" s="3">
        <f t="shared" si="10"/>
        <v>0</v>
      </c>
      <c r="N73">
        <f t="shared" si="13"/>
        <v>477.87</v>
      </c>
    </row>
    <row r="74" spans="1:14" x14ac:dyDescent="0.25">
      <c r="A74">
        <v>73</v>
      </c>
      <c r="B74" s="1">
        <v>44453</v>
      </c>
      <c r="C74" s="2">
        <v>0.87285879629629626</v>
      </c>
      <c r="D74" s="1">
        <v>44453</v>
      </c>
      <c r="E74" s="2">
        <v>0.91951388888888885</v>
      </c>
      <c r="F74">
        <v>6</v>
      </c>
      <c r="G74">
        <f t="shared" si="11"/>
        <v>12</v>
      </c>
      <c r="H74">
        <v>1</v>
      </c>
      <c r="I74" s="3">
        <f t="shared" si="7"/>
        <v>67.180000000000007</v>
      </c>
      <c r="J74" s="3">
        <f t="shared" si="12"/>
        <v>143.4927777777778</v>
      </c>
      <c r="K74">
        <f t="shared" si="8"/>
        <v>11</v>
      </c>
      <c r="L74" s="3">
        <f t="shared" si="9"/>
        <v>67.183333333333337</v>
      </c>
      <c r="M74" s="3">
        <f t="shared" si="10"/>
        <v>0</v>
      </c>
      <c r="N74">
        <f t="shared" si="13"/>
        <v>545.04999999999995</v>
      </c>
    </row>
    <row r="75" spans="1:14" x14ac:dyDescent="0.25">
      <c r="A75">
        <v>74</v>
      </c>
      <c r="B75" s="1">
        <v>44454</v>
      </c>
      <c r="C75" s="2">
        <v>4.2361111111111113E-2</v>
      </c>
      <c r="D75" s="1">
        <v>44454</v>
      </c>
      <c r="E75" s="2">
        <v>0.17298611111111112</v>
      </c>
      <c r="F75">
        <v>0</v>
      </c>
      <c r="G75">
        <f t="shared" si="11"/>
        <v>11</v>
      </c>
      <c r="H75">
        <v>6</v>
      </c>
      <c r="I75" s="3">
        <f t="shared" si="7"/>
        <v>188.1</v>
      </c>
      <c r="J75" s="3">
        <f t="shared" si="12"/>
        <v>146.62777777777779</v>
      </c>
      <c r="K75">
        <f t="shared" si="8"/>
        <v>5</v>
      </c>
      <c r="L75" s="3">
        <f t="shared" si="9"/>
        <v>188.1</v>
      </c>
      <c r="M75" s="3">
        <f t="shared" si="10"/>
        <v>0</v>
      </c>
      <c r="N75">
        <f t="shared" si="13"/>
        <v>188.1</v>
      </c>
    </row>
    <row r="76" spans="1:14" x14ac:dyDescent="0.25">
      <c r="A76">
        <v>75</v>
      </c>
      <c r="B76" s="1">
        <v>44454</v>
      </c>
      <c r="C76" s="2">
        <v>0.28885416666666669</v>
      </c>
      <c r="D76" s="1">
        <v>44454</v>
      </c>
      <c r="E76" s="2">
        <v>0.34437499999999999</v>
      </c>
      <c r="F76">
        <v>0</v>
      </c>
      <c r="G76">
        <f t="shared" si="11"/>
        <v>5</v>
      </c>
      <c r="H76">
        <v>5</v>
      </c>
      <c r="I76" s="3">
        <f t="shared" si="7"/>
        <v>79.95</v>
      </c>
      <c r="J76" s="3">
        <f t="shared" si="12"/>
        <v>147.9602777777778</v>
      </c>
      <c r="K76">
        <f t="shared" si="8"/>
        <v>0</v>
      </c>
      <c r="L76" s="3">
        <f t="shared" si="9"/>
        <v>79.94999999999996</v>
      </c>
      <c r="M76" s="3">
        <f t="shared" si="10"/>
        <v>0</v>
      </c>
      <c r="N76">
        <f t="shared" si="13"/>
        <v>268.05</v>
      </c>
    </row>
    <row r="77" spans="1:14" x14ac:dyDescent="0.25">
      <c r="A77">
        <v>76</v>
      </c>
      <c r="B77" s="1">
        <v>44454</v>
      </c>
      <c r="C77" s="2">
        <v>0.42424768518518519</v>
      </c>
      <c r="D77" s="1">
        <v>44454</v>
      </c>
      <c r="E77" s="2">
        <v>0.53179398148148149</v>
      </c>
      <c r="F77">
        <v>10</v>
      </c>
      <c r="G77">
        <f t="shared" si="11"/>
        <v>10</v>
      </c>
      <c r="H77">
        <v>1</v>
      </c>
      <c r="I77" s="3">
        <f t="shared" si="7"/>
        <v>154.87</v>
      </c>
      <c r="J77" s="3">
        <f t="shared" si="12"/>
        <v>150.54138888888892</v>
      </c>
      <c r="K77">
        <f t="shared" si="8"/>
        <v>9</v>
      </c>
      <c r="L77" s="3">
        <f t="shared" si="9"/>
        <v>154.86666666666667</v>
      </c>
      <c r="M77" s="3">
        <f t="shared" si="10"/>
        <v>0</v>
      </c>
      <c r="N77">
        <f t="shared" si="13"/>
        <v>422.92</v>
      </c>
    </row>
    <row r="78" spans="1:14" x14ac:dyDescent="0.25">
      <c r="A78">
        <v>77</v>
      </c>
      <c r="B78" s="1">
        <v>44454</v>
      </c>
      <c r="C78" s="2">
        <v>0.5991319444444444</v>
      </c>
      <c r="D78" s="1">
        <v>44454</v>
      </c>
      <c r="E78" s="2">
        <v>0.63361111111111112</v>
      </c>
      <c r="F78">
        <v>14</v>
      </c>
      <c r="G78">
        <f t="shared" si="11"/>
        <v>23</v>
      </c>
      <c r="H78">
        <v>21</v>
      </c>
      <c r="I78" s="3">
        <f t="shared" si="7"/>
        <v>49.65</v>
      </c>
      <c r="J78" s="3">
        <f t="shared" si="12"/>
        <v>151.36888888888893</v>
      </c>
      <c r="K78">
        <f t="shared" si="8"/>
        <v>2</v>
      </c>
      <c r="L78" s="3">
        <f t="shared" si="9"/>
        <v>49.650000000000091</v>
      </c>
      <c r="M78" s="3">
        <f t="shared" si="10"/>
        <v>0</v>
      </c>
      <c r="N78">
        <f t="shared" si="13"/>
        <v>472.57</v>
      </c>
    </row>
    <row r="79" spans="1:14" x14ac:dyDescent="0.25">
      <c r="A79">
        <v>78</v>
      </c>
      <c r="B79" s="1">
        <v>44454</v>
      </c>
      <c r="C79" s="2">
        <v>0.7228472222222222</v>
      </c>
      <c r="D79" s="1">
        <v>44454</v>
      </c>
      <c r="E79" s="2">
        <v>0.77552083333333333</v>
      </c>
      <c r="F79">
        <v>4</v>
      </c>
      <c r="G79">
        <f t="shared" si="11"/>
        <v>6</v>
      </c>
      <c r="H79">
        <v>1</v>
      </c>
      <c r="I79" s="3">
        <f t="shared" si="7"/>
        <v>75.849999999999994</v>
      </c>
      <c r="J79" s="3">
        <f t="shared" si="12"/>
        <v>152.63305555555559</v>
      </c>
      <c r="K79">
        <f t="shared" si="8"/>
        <v>5</v>
      </c>
      <c r="L79" s="3">
        <f t="shared" si="9"/>
        <v>75.850000000000023</v>
      </c>
      <c r="M79" s="3">
        <f t="shared" si="10"/>
        <v>0</v>
      </c>
      <c r="N79">
        <f t="shared" si="13"/>
        <v>548.41999999999996</v>
      </c>
    </row>
    <row r="80" spans="1:14" x14ac:dyDescent="0.25">
      <c r="A80">
        <v>79</v>
      </c>
      <c r="B80" s="1">
        <v>44454</v>
      </c>
      <c r="C80" s="2">
        <v>0.86644675925925929</v>
      </c>
      <c r="D80" s="1">
        <v>44454</v>
      </c>
      <c r="E80" s="2">
        <v>0.90680555555555553</v>
      </c>
      <c r="F80">
        <v>7</v>
      </c>
      <c r="G80">
        <f t="shared" si="11"/>
        <v>12</v>
      </c>
      <c r="H80">
        <v>2</v>
      </c>
      <c r="I80" s="3">
        <f t="shared" si="7"/>
        <v>58.12</v>
      </c>
      <c r="J80" s="3">
        <f t="shared" si="12"/>
        <v>153.60166666666669</v>
      </c>
      <c r="K80">
        <f t="shared" si="8"/>
        <v>10</v>
      </c>
      <c r="L80" s="3">
        <f t="shared" si="9"/>
        <v>58.116666666666589</v>
      </c>
      <c r="M80" s="3">
        <f t="shared" si="10"/>
        <v>0</v>
      </c>
      <c r="N80">
        <f t="shared" si="13"/>
        <v>606.54</v>
      </c>
    </row>
    <row r="81" spans="1:14" x14ac:dyDescent="0.25">
      <c r="A81">
        <v>80</v>
      </c>
      <c r="B81" s="1">
        <v>44455</v>
      </c>
      <c r="C81" s="2">
        <v>0.13571759259259258</v>
      </c>
      <c r="D81" s="1">
        <v>44455</v>
      </c>
      <c r="E81" s="2">
        <v>0.25288194444444445</v>
      </c>
      <c r="F81">
        <v>13</v>
      </c>
      <c r="G81">
        <f t="shared" si="11"/>
        <v>23</v>
      </c>
      <c r="H81">
        <v>5</v>
      </c>
      <c r="I81" s="3">
        <f t="shared" si="7"/>
        <v>168.72</v>
      </c>
      <c r="J81" s="3">
        <f t="shared" si="12"/>
        <v>156.41361111111112</v>
      </c>
      <c r="K81">
        <f t="shared" si="8"/>
        <v>18</v>
      </c>
      <c r="L81" s="3">
        <f t="shared" si="9"/>
        <v>168.7166666666667</v>
      </c>
      <c r="M81" s="3">
        <f t="shared" si="10"/>
        <v>0</v>
      </c>
      <c r="N81">
        <f t="shared" si="13"/>
        <v>168.72</v>
      </c>
    </row>
    <row r="82" spans="1:14" x14ac:dyDescent="0.25">
      <c r="A82">
        <v>81</v>
      </c>
      <c r="B82" s="1">
        <v>44455</v>
      </c>
      <c r="C82" s="2">
        <v>0.2996064814814815</v>
      </c>
      <c r="D82" s="1">
        <v>44455</v>
      </c>
      <c r="E82" s="2">
        <v>0.37712962962962965</v>
      </c>
      <c r="F82">
        <v>13</v>
      </c>
      <c r="G82">
        <f t="shared" si="11"/>
        <v>31</v>
      </c>
      <c r="H82">
        <v>11</v>
      </c>
      <c r="I82" s="3">
        <f t="shared" si="7"/>
        <v>111.63</v>
      </c>
      <c r="J82" s="3">
        <f t="shared" si="12"/>
        <v>158.27416666666667</v>
      </c>
      <c r="K82">
        <f t="shared" si="8"/>
        <v>20</v>
      </c>
      <c r="L82" s="3">
        <f t="shared" si="9"/>
        <v>111.63333333333333</v>
      </c>
      <c r="M82" s="3">
        <f t="shared" si="10"/>
        <v>0</v>
      </c>
      <c r="N82">
        <f t="shared" si="13"/>
        <v>280.35000000000002</v>
      </c>
    </row>
    <row r="83" spans="1:14" x14ac:dyDescent="0.25">
      <c r="A83">
        <v>82</v>
      </c>
      <c r="B83" s="1">
        <v>44455</v>
      </c>
      <c r="C83" s="2">
        <v>0.46118055555555554</v>
      </c>
      <c r="D83" s="1">
        <v>44455</v>
      </c>
      <c r="E83" s="2">
        <v>0.5005208333333333</v>
      </c>
      <c r="F83">
        <v>14</v>
      </c>
      <c r="G83">
        <f t="shared" si="11"/>
        <v>34</v>
      </c>
      <c r="H83">
        <v>9</v>
      </c>
      <c r="I83" s="3">
        <f t="shared" si="7"/>
        <v>56.65</v>
      </c>
      <c r="J83" s="3">
        <f t="shared" si="12"/>
        <v>159.21833333333333</v>
      </c>
      <c r="K83">
        <f t="shared" si="8"/>
        <v>25</v>
      </c>
      <c r="L83" s="3">
        <f t="shared" si="9"/>
        <v>56.649999999999977</v>
      </c>
      <c r="M83" s="3">
        <f t="shared" si="10"/>
        <v>0</v>
      </c>
      <c r="N83">
        <f t="shared" si="13"/>
        <v>337</v>
      </c>
    </row>
    <row r="84" spans="1:14" x14ac:dyDescent="0.25">
      <c r="A84">
        <v>83</v>
      </c>
      <c r="B84" s="1">
        <v>44455</v>
      </c>
      <c r="C84" s="2">
        <v>0.57986111111111116</v>
      </c>
      <c r="D84" s="1">
        <v>44455</v>
      </c>
      <c r="E84" s="2">
        <v>0.61469907407407409</v>
      </c>
      <c r="F84">
        <v>14</v>
      </c>
      <c r="G84">
        <f t="shared" si="11"/>
        <v>39</v>
      </c>
      <c r="H84">
        <v>9</v>
      </c>
      <c r="I84" s="3">
        <f t="shared" si="7"/>
        <v>50.17</v>
      </c>
      <c r="J84" s="3">
        <f t="shared" si="12"/>
        <v>160.05444444444444</v>
      </c>
      <c r="K84">
        <f t="shared" si="8"/>
        <v>30</v>
      </c>
      <c r="L84" s="3">
        <f t="shared" si="9"/>
        <v>50.166666666666622</v>
      </c>
      <c r="M84" s="3">
        <f t="shared" si="10"/>
        <v>0</v>
      </c>
      <c r="N84">
        <f t="shared" si="13"/>
        <v>387.17</v>
      </c>
    </row>
    <row r="85" spans="1:14" x14ac:dyDescent="0.25">
      <c r="A85">
        <v>84</v>
      </c>
      <c r="B85" s="1">
        <v>44455</v>
      </c>
      <c r="C85" s="2">
        <v>0.6744444444444444</v>
      </c>
      <c r="D85" s="1">
        <v>44455</v>
      </c>
      <c r="E85" s="2">
        <v>0.72362268518518513</v>
      </c>
      <c r="F85">
        <v>12</v>
      </c>
      <c r="G85">
        <f t="shared" si="11"/>
        <v>42</v>
      </c>
      <c r="H85">
        <v>7</v>
      </c>
      <c r="I85" s="3">
        <f t="shared" si="7"/>
        <v>70.819999999999993</v>
      </c>
      <c r="J85" s="3">
        <f t="shared" si="12"/>
        <v>161.23472222222222</v>
      </c>
      <c r="K85">
        <f t="shared" si="8"/>
        <v>35</v>
      </c>
      <c r="L85" s="3">
        <f t="shared" si="9"/>
        <v>70.816666666666649</v>
      </c>
      <c r="M85" s="3">
        <f t="shared" si="10"/>
        <v>0</v>
      </c>
      <c r="N85">
        <f t="shared" si="13"/>
        <v>457.99</v>
      </c>
    </row>
    <row r="86" spans="1:14" x14ac:dyDescent="0.25">
      <c r="A86">
        <v>85</v>
      </c>
      <c r="B86" s="1">
        <v>44455</v>
      </c>
      <c r="C86" s="2">
        <v>0.7926157407407407</v>
      </c>
      <c r="D86" s="1">
        <v>44455</v>
      </c>
      <c r="E86" s="2">
        <v>0.86523148148148143</v>
      </c>
      <c r="F86">
        <v>2</v>
      </c>
      <c r="G86">
        <f t="shared" si="11"/>
        <v>37</v>
      </c>
      <c r="H86">
        <v>19</v>
      </c>
      <c r="I86" s="3">
        <f t="shared" si="7"/>
        <v>104.57</v>
      </c>
      <c r="J86" s="3">
        <f t="shared" si="12"/>
        <v>162.97749999999999</v>
      </c>
      <c r="K86">
        <f t="shared" si="8"/>
        <v>18</v>
      </c>
      <c r="L86" s="3">
        <f t="shared" si="9"/>
        <v>104.56666666666666</v>
      </c>
      <c r="M86" s="3">
        <f t="shared" si="10"/>
        <v>0</v>
      </c>
      <c r="N86">
        <f t="shared" si="13"/>
        <v>562.55999999999995</v>
      </c>
    </row>
    <row r="87" spans="1:14" x14ac:dyDescent="0.25">
      <c r="A87">
        <v>86</v>
      </c>
      <c r="B87" s="1">
        <v>44456</v>
      </c>
      <c r="C87" s="2">
        <v>0.28914351851851849</v>
      </c>
      <c r="D87" s="1">
        <v>44456</v>
      </c>
      <c r="E87" s="2">
        <v>0.33407407407407408</v>
      </c>
      <c r="F87">
        <v>4</v>
      </c>
      <c r="G87">
        <f t="shared" si="11"/>
        <v>22</v>
      </c>
      <c r="H87">
        <v>11</v>
      </c>
      <c r="I87" s="3">
        <f t="shared" si="7"/>
        <v>64.7</v>
      </c>
      <c r="J87" s="3">
        <f t="shared" si="12"/>
        <v>164.05583333333334</v>
      </c>
      <c r="K87">
        <f t="shared" si="8"/>
        <v>11</v>
      </c>
      <c r="L87" s="3">
        <f t="shared" si="9"/>
        <v>64.700000000000045</v>
      </c>
      <c r="M87" s="3">
        <f t="shared" si="10"/>
        <v>0</v>
      </c>
      <c r="N87">
        <f t="shared" si="13"/>
        <v>64.7</v>
      </c>
    </row>
    <row r="88" spans="1:14" x14ac:dyDescent="0.25">
      <c r="A88">
        <v>87</v>
      </c>
      <c r="B88" s="1">
        <v>44456</v>
      </c>
      <c r="C88" s="2">
        <v>0.45840277777777777</v>
      </c>
      <c r="D88" s="1">
        <v>44456</v>
      </c>
      <c r="E88" s="2">
        <v>0.47927083333333331</v>
      </c>
      <c r="F88">
        <v>21</v>
      </c>
      <c r="G88">
        <f t="shared" si="11"/>
        <v>32</v>
      </c>
      <c r="H88">
        <v>15</v>
      </c>
      <c r="I88" s="3">
        <f t="shared" si="7"/>
        <v>30.05</v>
      </c>
      <c r="J88" s="3">
        <f t="shared" si="12"/>
        <v>164.55666666666667</v>
      </c>
      <c r="K88">
        <f t="shared" si="8"/>
        <v>17</v>
      </c>
      <c r="L88" s="3">
        <f t="shared" si="9"/>
        <v>30.049999999999983</v>
      </c>
      <c r="M88" s="3">
        <f t="shared" si="10"/>
        <v>0</v>
      </c>
      <c r="N88">
        <f t="shared" si="13"/>
        <v>94.75</v>
      </c>
    </row>
    <row r="89" spans="1:14" x14ac:dyDescent="0.25">
      <c r="A89">
        <v>88</v>
      </c>
      <c r="B89" s="1">
        <v>44456</v>
      </c>
      <c r="C89" s="2">
        <v>0.55218750000000005</v>
      </c>
      <c r="D89" s="1">
        <v>44456</v>
      </c>
      <c r="E89" s="2">
        <v>0.62156250000000002</v>
      </c>
      <c r="F89">
        <v>7</v>
      </c>
      <c r="G89">
        <f t="shared" si="11"/>
        <v>24</v>
      </c>
      <c r="H89">
        <v>13</v>
      </c>
      <c r="I89" s="3">
        <f t="shared" si="7"/>
        <v>99.9</v>
      </c>
      <c r="J89" s="3">
        <f t="shared" si="12"/>
        <v>166.22166666666666</v>
      </c>
      <c r="K89">
        <f t="shared" si="8"/>
        <v>11</v>
      </c>
      <c r="L89" s="3">
        <f t="shared" si="9"/>
        <v>99.899999999999949</v>
      </c>
      <c r="M89" s="3">
        <f t="shared" si="10"/>
        <v>0</v>
      </c>
      <c r="N89">
        <f t="shared" si="13"/>
        <v>194.65</v>
      </c>
    </row>
    <row r="90" spans="1:14" x14ac:dyDescent="0.25">
      <c r="A90">
        <v>89</v>
      </c>
      <c r="B90" s="1">
        <v>44456</v>
      </c>
      <c r="C90" s="2">
        <v>0.64994212962962961</v>
      </c>
      <c r="D90" s="1">
        <v>44456</v>
      </c>
      <c r="E90" s="2">
        <v>0.71797453703703706</v>
      </c>
      <c r="F90">
        <v>14</v>
      </c>
      <c r="G90">
        <f t="shared" si="11"/>
        <v>25</v>
      </c>
      <c r="H90">
        <v>16</v>
      </c>
      <c r="I90" s="3">
        <f t="shared" si="7"/>
        <v>97.97</v>
      </c>
      <c r="J90" s="3">
        <f t="shared" si="12"/>
        <v>167.85444444444445</v>
      </c>
      <c r="K90">
        <f t="shared" si="8"/>
        <v>9</v>
      </c>
      <c r="L90" s="3">
        <f t="shared" si="9"/>
        <v>97.96666666666674</v>
      </c>
      <c r="M90" s="3">
        <f t="shared" si="10"/>
        <v>0</v>
      </c>
      <c r="N90">
        <f t="shared" si="13"/>
        <v>292.62</v>
      </c>
    </row>
    <row r="91" spans="1:14" x14ac:dyDescent="0.25">
      <c r="A91">
        <v>90</v>
      </c>
      <c r="B91" s="1">
        <v>44456</v>
      </c>
      <c r="C91" s="2">
        <v>0.80049768518518516</v>
      </c>
      <c r="D91" s="1">
        <v>44456</v>
      </c>
      <c r="E91" s="2">
        <v>0.86509259259259264</v>
      </c>
      <c r="F91">
        <v>7</v>
      </c>
      <c r="G91">
        <f t="shared" si="11"/>
        <v>16</v>
      </c>
      <c r="H91">
        <v>0</v>
      </c>
      <c r="I91" s="3">
        <f t="shared" si="7"/>
        <v>93.02</v>
      </c>
      <c r="J91" s="3">
        <f t="shared" si="12"/>
        <v>169.40472222222223</v>
      </c>
      <c r="K91">
        <f t="shared" si="8"/>
        <v>16</v>
      </c>
      <c r="L91" s="3">
        <f t="shared" si="9"/>
        <v>93.016666666666765</v>
      </c>
      <c r="M91" s="3">
        <f t="shared" si="10"/>
        <v>0</v>
      </c>
      <c r="N91">
        <f t="shared" si="13"/>
        <v>385.64</v>
      </c>
    </row>
    <row r="92" spans="1:14" x14ac:dyDescent="0.25">
      <c r="A92">
        <v>91</v>
      </c>
      <c r="B92" s="1">
        <v>44457</v>
      </c>
      <c r="C92" s="2">
        <v>0.21187500000000001</v>
      </c>
      <c r="D92" s="1">
        <v>44457</v>
      </c>
      <c r="E92" s="2">
        <v>0.26673611111111112</v>
      </c>
      <c r="F92">
        <v>17</v>
      </c>
      <c r="G92">
        <f t="shared" si="11"/>
        <v>33</v>
      </c>
      <c r="H92">
        <v>15</v>
      </c>
      <c r="I92" s="3">
        <f t="shared" si="7"/>
        <v>79</v>
      </c>
      <c r="J92" s="3">
        <f t="shared" si="12"/>
        <v>170.7213888888889</v>
      </c>
      <c r="K92">
        <f t="shared" si="8"/>
        <v>18</v>
      </c>
      <c r="L92" s="3">
        <f t="shared" si="9"/>
        <v>79</v>
      </c>
      <c r="M92" s="3">
        <f t="shared" si="10"/>
        <v>0</v>
      </c>
      <c r="N92">
        <f t="shared" si="13"/>
        <v>79</v>
      </c>
    </row>
    <row r="93" spans="1:14" x14ac:dyDescent="0.25">
      <c r="A93">
        <v>92</v>
      </c>
      <c r="B93" s="1">
        <v>44457</v>
      </c>
      <c r="C93" s="2">
        <v>0.38490740740740742</v>
      </c>
      <c r="D93" s="1">
        <v>44457</v>
      </c>
      <c r="E93" s="2">
        <v>0.4167939814814815</v>
      </c>
      <c r="F93">
        <v>5</v>
      </c>
      <c r="G93">
        <f t="shared" si="11"/>
        <v>23</v>
      </c>
      <c r="H93">
        <v>8</v>
      </c>
      <c r="I93" s="3">
        <f t="shared" si="7"/>
        <v>45.92</v>
      </c>
      <c r="J93" s="3">
        <f t="shared" si="12"/>
        <v>171.48666666666668</v>
      </c>
      <c r="K93">
        <f t="shared" si="8"/>
        <v>15</v>
      </c>
      <c r="L93" s="3">
        <f t="shared" si="9"/>
        <v>45.916666666666679</v>
      </c>
      <c r="M93" s="3">
        <f t="shared" si="10"/>
        <v>0</v>
      </c>
      <c r="N93">
        <f t="shared" si="13"/>
        <v>124.92</v>
      </c>
    </row>
    <row r="94" spans="1:14" x14ac:dyDescent="0.25">
      <c r="A94">
        <v>93</v>
      </c>
      <c r="B94" s="1">
        <v>44457</v>
      </c>
      <c r="C94" s="2">
        <v>0.47458333333333336</v>
      </c>
      <c r="D94" s="1">
        <v>44457</v>
      </c>
      <c r="E94" s="2">
        <v>0.5599884259259259</v>
      </c>
      <c r="F94">
        <v>14</v>
      </c>
      <c r="G94">
        <f t="shared" si="11"/>
        <v>29</v>
      </c>
      <c r="H94">
        <v>9</v>
      </c>
      <c r="I94" s="3">
        <f t="shared" si="7"/>
        <v>122.98</v>
      </c>
      <c r="J94" s="3">
        <f t="shared" si="12"/>
        <v>173.53638888888889</v>
      </c>
      <c r="K94">
        <f t="shared" si="8"/>
        <v>20</v>
      </c>
      <c r="L94" s="3">
        <f t="shared" si="9"/>
        <v>122.98333333333328</v>
      </c>
      <c r="M94" s="3">
        <f t="shared" si="10"/>
        <v>0</v>
      </c>
      <c r="N94">
        <f t="shared" si="13"/>
        <v>247.9</v>
      </c>
    </row>
    <row r="95" spans="1:14" x14ac:dyDescent="0.25">
      <c r="A95">
        <v>94</v>
      </c>
      <c r="B95" s="1">
        <v>44457</v>
      </c>
      <c r="C95" s="2">
        <v>0.62175925925925923</v>
      </c>
      <c r="D95" s="1">
        <v>44457</v>
      </c>
      <c r="E95" s="2">
        <v>0.64258101851851857</v>
      </c>
      <c r="F95">
        <v>11</v>
      </c>
      <c r="G95">
        <f t="shared" si="11"/>
        <v>31</v>
      </c>
      <c r="H95">
        <v>17</v>
      </c>
      <c r="I95" s="3">
        <f t="shared" si="7"/>
        <v>29.98</v>
      </c>
      <c r="J95" s="3">
        <f t="shared" si="12"/>
        <v>174.03611111111113</v>
      </c>
      <c r="K95">
        <f t="shared" si="8"/>
        <v>14</v>
      </c>
      <c r="L95" s="3">
        <f t="shared" si="9"/>
        <v>29.983333333333437</v>
      </c>
      <c r="M95" s="3">
        <f t="shared" si="10"/>
        <v>0</v>
      </c>
      <c r="N95">
        <f t="shared" si="13"/>
        <v>277.88</v>
      </c>
    </row>
    <row r="96" spans="1:14" x14ac:dyDescent="0.25">
      <c r="A96">
        <v>95</v>
      </c>
      <c r="B96" s="1">
        <v>44457</v>
      </c>
      <c r="C96" s="2">
        <v>0.72517361111111112</v>
      </c>
      <c r="D96" s="1">
        <v>44457</v>
      </c>
      <c r="E96" s="2">
        <v>0.78138888888888891</v>
      </c>
      <c r="F96">
        <v>7</v>
      </c>
      <c r="G96">
        <f t="shared" si="11"/>
        <v>21</v>
      </c>
      <c r="H96">
        <v>16</v>
      </c>
      <c r="I96" s="3">
        <f t="shared" si="7"/>
        <v>80.95</v>
      </c>
      <c r="J96" s="3">
        <f t="shared" si="12"/>
        <v>175.38527777777779</v>
      </c>
      <c r="K96">
        <f t="shared" si="8"/>
        <v>5</v>
      </c>
      <c r="L96" s="3">
        <f t="shared" si="9"/>
        <v>80.950000000000017</v>
      </c>
      <c r="M96" s="3">
        <f t="shared" si="10"/>
        <v>0</v>
      </c>
      <c r="N96">
        <f t="shared" si="13"/>
        <v>358.83</v>
      </c>
    </row>
    <row r="97" spans="1:14" x14ac:dyDescent="0.25">
      <c r="A97">
        <v>96</v>
      </c>
      <c r="B97" s="1">
        <v>44458</v>
      </c>
      <c r="C97" s="2">
        <v>0.37921296296296297</v>
      </c>
      <c r="D97" s="1">
        <v>44458</v>
      </c>
      <c r="E97" s="2">
        <v>0.44873842592592594</v>
      </c>
      <c r="F97">
        <v>5</v>
      </c>
      <c r="G97">
        <f t="shared" si="11"/>
        <v>10</v>
      </c>
      <c r="H97">
        <v>1</v>
      </c>
      <c r="I97" s="3">
        <f t="shared" si="7"/>
        <v>100.12</v>
      </c>
      <c r="J97" s="3">
        <f t="shared" si="12"/>
        <v>177.05388888888891</v>
      </c>
      <c r="K97">
        <f t="shared" si="8"/>
        <v>9</v>
      </c>
      <c r="L97" s="3">
        <f t="shared" si="9"/>
        <v>100.11666666666667</v>
      </c>
      <c r="M97" s="3">
        <f t="shared" si="10"/>
        <v>0</v>
      </c>
      <c r="N97">
        <f t="shared" si="13"/>
        <v>100.12</v>
      </c>
    </row>
    <row r="98" spans="1:14" x14ac:dyDescent="0.25">
      <c r="A98">
        <v>97</v>
      </c>
      <c r="B98" s="1">
        <v>44458</v>
      </c>
      <c r="C98" s="2">
        <v>0.58005787037037038</v>
      </c>
      <c r="D98" s="1">
        <v>44458</v>
      </c>
      <c r="E98" s="2">
        <v>0.62572916666666667</v>
      </c>
      <c r="F98">
        <v>14</v>
      </c>
      <c r="G98">
        <f t="shared" si="11"/>
        <v>23</v>
      </c>
      <c r="H98">
        <v>7</v>
      </c>
      <c r="I98" s="3">
        <f t="shared" si="7"/>
        <v>65.77</v>
      </c>
      <c r="J98" s="3">
        <f t="shared" si="12"/>
        <v>178.15</v>
      </c>
      <c r="K98">
        <f t="shared" si="8"/>
        <v>16</v>
      </c>
      <c r="L98" s="3">
        <f t="shared" si="9"/>
        <v>65.766666666666666</v>
      </c>
      <c r="M98" s="3">
        <f t="shared" si="10"/>
        <v>0</v>
      </c>
      <c r="N98">
        <f t="shared" si="13"/>
        <v>165.89</v>
      </c>
    </row>
    <row r="99" spans="1:14" x14ac:dyDescent="0.25">
      <c r="A99">
        <v>98</v>
      </c>
      <c r="B99" s="1">
        <v>44458</v>
      </c>
      <c r="C99" s="2">
        <v>0.67716435185185186</v>
      </c>
      <c r="D99" s="1">
        <v>44458</v>
      </c>
      <c r="E99" s="2">
        <v>0.73178240740740741</v>
      </c>
      <c r="F99">
        <v>12</v>
      </c>
      <c r="G99">
        <f t="shared" si="11"/>
        <v>28</v>
      </c>
      <c r="H99">
        <v>9</v>
      </c>
      <c r="I99" s="3">
        <f t="shared" si="7"/>
        <v>78.650000000000006</v>
      </c>
      <c r="J99" s="3">
        <f t="shared" si="12"/>
        <v>179.46083333333334</v>
      </c>
      <c r="K99">
        <f t="shared" si="8"/>
        <v>19</v>
      </c>
      <c r="L99" s="3">
        <f t="shared" si="9"/>
        <v>78.649999999999977</v>
      </c>
      <c r="M99" s="3">
        <f t="shared" si="10"/>
        <v>0</v>
      </c>
      <c r="N99">
        <f t="shared" si="13"/>
        <v>244.54</v>
      </c>
    </row>
    <row r="100" spans="1:14" x14ac:dyDescent="0.25">
      <c r="A100">
        <v>99</v>
      </c>
      <c r="B100" s="1">
        <v>44458</v>
      </c>
      <c r="C100" s="2">
        <v>0.81361111111111106</v>
      </c>
      <c r="D100" s="1">
        <v>44458</v>
      </c>
      <c r="E100" s="2">
        <v>0.84862268518518513</v>
      </c>
      <c r="F100">
        <v>11</v>
      </c>
      <c r="G100">
        <f t="shared" si="11"/>
        <v>30</v>
      </c>
      <c r="H100">
        <v>9</v>
      </c>
      <c r="I100" s="3">
        <f t="shared" si="7"/>
        <v>50.42</v>
      </c>
      <c r="J100" s="3">
        <f t="shared" si="12"/>
        <v>180.30111111111111</v>
      </c>
      <c r="K100">
        <f t="shared" si="8"/>
        <v>21</v>
      </c>
      <c r="L100" s="3">
        <f t="shared" si="9"/>
        <v>50.416666666666657</v>
      </c>
      <c r="M100" s="3">
        <f t="shared" si="10"/>
        <v>0</v>
      </c>
      <c r="N100">
        <f t="shared" si="13"/>
        <v>294.95999999999998</v>
      </c>
    </row>
    <row r="101" spans="1:14" x14ac:dyDescent="0.25">
      <c r="A101">
        <v>100</v>
      </c>
      <c r="B101" s="1">
        <v>44458</v>
      </c>
      <c r="C101" s="2">
        <v>0.95554398148148145</v>
      </c>
      <c r="D101" s="1">
        <v>44459</v>
      </c>
      <c r="E101" s="2">
        <v>5.0520833333333334E-2</v>
      </c>
      <c r="F101">
        <v>11</v>
      </c>
      <c r="G101">
        <f t="shared" si="11"/>
        <v>32</v>
      </c>
      <c r="H101">
        <v>8</v>
      </c>
      <c r="I101" s="3">
        <f t="shared" si="7"/>
        <v>136.77000000000001</v>
      </c>
      <c r="J101" s="3">
        <f t="shared" si="12"/>
        <v>182.58055555555555</v>
      </c>
      <c r="K101">
        <f t="shared" si="8"/>
        <v>24</v>
      </c>
      <c r="L101" s="3">
        <f t="shared" si="9"/>
        <v>64.016666666666708</v>
      </c>
      <c r="M101" s="3">
        <f t="shared" si="10"/>
        <v>72.75</v>
      </c>
      <c r="N101">
        <f t="shared" si="13"/>
        <v>358.98</v>
      </c>
    </row>
    <row r="102" spans="1:14" x14ac:dyDescent="0.25">
      <c r="A102">
        <v>101</v>
      </c>
      <c r="B102" s="1">
        <v>44459</v>
      </c>
      <c r="C102" s="2">
        <v>0.3830324074074074</v>
      </c>
      <c r="D102" s="1">
        <v>44459</v>
      </c>
      <c r="E102" s="2">
        <v>0.44746527777777778</v>
      </c>
      <c r="F102">
        <v>12</v>
      </c>
      <c r="G102">
        <f t="shared" si="11"/>
        <v>36</v>
      </c>
      <c r="H102">
        <v>3</v>
      </c>
      <c r="I102" s="3">
        <f t="shared" si="7"/>
        <v>92.78</v>
      </c>
      <c r="J102" s="3">
        <f t="shared" si="12"/>
        <v>184.12694444444443</v>
      </c>
      <c r="K102">
        <f t="shared" si="8"/>
        <v>33</v>
      </c>
      <c r="L102" s="3">
        <f t="shared" si="9"/>
        <v>92.783333333333346</v>
      </c>
      <c r="M102" s="3">
        <f t="shared" si="10"/>
        <v>0</v>
      </c>
      <c r="N102">
        <f t="shared" si="13"/>
        <v>165.53</v>
      </c>
    </row>
    <row r="103" spans="1:14" x14ac:dyDescent="0.25">
      <c r="A103">
        <v>102</v>
      </c>
      <c r="B103" s="1">
        <v>44459</v>
      </c>
      <c r="C103" s="2">
        <v>0.47513888888888889</v>
      </c>
      <c r="D103" s="1">
        <v>44459</v>
      </c>
      <c r="E103" s="2">
        <v>0.52998842592592588</v>
      </c>
      <c r="F103">
        <v>7</v>
      </c>
      <c r="G103">
        <f t="shared" si="11"/>
        <v>40</v>
      </c>
      <c r="H103">
        <v>12</v>
      </c>
      <c r="I103" s="3">
        <f t="shared" si="7"/>
        <v>78.98</v>
      </c>
      <c r="J103" s="3">
        <f t="shared" si="12"/>
        <v>185.44333333333333</v>
      </c>
      <c r="K103">
        <f t="shared" si="8"/>
        <v>28</v>
      </c>
      <c r="L103" s="3">
        <f t="shared" si="9"/>
        <v>78.983333333333263</v>
      </c>
      <c r="M103" s="3">
        <f t="shared" si="10"/>
        <v>0</v>
      </c>
      <c r="N103">
        <f t="shared" si="13"/>
        <v>244.51</v>
      </c>
    </row>
    <row r="104" spans="1:14" x14ac:dyDescent="0.25">
      <c r="A104">
        <v>103</v>
      </c>
      <c r="B104" s="1">
        <v>44459</v>
      </c>
      <c r="C104" s="2">
        <v>0.54886574074074079</v>
      </c>
      <c r="D104" s="1">
        <v>44459</v>
      </c>
      <c r="E104" s="2">
        <v>0.59329861111111115</v>
      </c>
      <c r="F104">
        <v>9</v>
      </c>
      <c r="G104">
        <f t="shared" si="11"/>
        <v>37</v>
      </c>
      <c r="H104">
        <v>14</v>
      </c>
      <c r="I104" s="3">
        <f t="shared" si="7"/>
        <v>63.98</v>
      </c>
      <c r="J104" s="3">
        <f t="shared" si="12"/>
        <v>186.50972222222222</v>
      </c>
      <c r="K104">
        <f t="shared" si="8"/>
        <v>23</v>
      </c>
      <c r="L104" s="3">
        <f t="shared" si="9"/>
        <v>63.98333333333332</v>
      </c>
      <c r="M104" s="3">
        <f t="shared" si="10"/>
        <v>0</v>
      </c>
      <c r="N104">
        <f t="shared" si="13"/>
        <v>308.49</v>
      </c>
    </row>
    <row r="105" spans="1:14" x14ac:dyDescent="0.25">
      <c r="A105">
        <v>104</v>
      </c>
      <c r="B105" s="1">
        <v>44459</v>
      </c>
      <c r="C105" s="2">
        <v>0.63266203703703705</v>
      </c>
      <c r="D105" s="1">
        <v>44459</v>
      </c>
      <c r="E105" s="2">
        <v>0.67504629629629631</v>
      </c>
      <c r="F105">
        <v>8</v>
      </c>
      <c r="G105">
        <f t="shared" si="11"/>
        <v>31</v>
      </c>
      <c r="H105">
        <v>19</v>
      </c>
      <c r="I105" s="3">
        <f t="shared" si="7"/>
        <v>61.03</v>
      </c>
      <c r="J105" s="3">
        <f t="shared" si="12"/>
        <v>187.52694444444444</v>
      </c>
      <c r="K105">
        <f t="shared" si="8"/>
        <v>12</v>
      </c>
      <c r="L105" s="3">
        <f t="shared" si="9"/>
        <v>61.033333333333331</v>
      </c>
      <c r="M105" s="3">
        <f t="shared" si="10"/>
        <v>0</v>
      </c>
      <c r="N105">
        <f t="shared" si="13"/>
        <v>369.52</v>
      </c>
    </row>
    <row r="106" spans="1:14" x14ac:dyDescent="0.25">
      <c r="A106">
        <v>105</v>
      </c>
      <c r="B106" s="1">
        <v>44459</v>
      </c>
      <c r="C106" s="2">
        <v>0.70928240740740744</v>
      </c>
      <c r="D106" s="1">
        <v>44459</v>
      </c>
      <c r="E106" s="2">
        <v>0.72917824074074078</v>
      </c>
      <c r="F106">
        <v>23</v>
      </c>
      <c r="G106">
        <f t="shared" si="11"/>
        <v>35</v>
      </c>
      <c r="H106">
        <v>14</v>
      </c>
      <c r="I106" s="3">
        <f t="shared" si="7"/>
        <v>28.65</v>
      </c>
      <c r="J106" s="3">
        <f t="shared" si="12"/>
        <v>188.00444444444443</v>
      </c>
      <c r="K106">
        <f t="shared" si="8"/>
        <v>21</v>
      </c>
      <c r="L106" s="3">
        <f t="shared" si="9"/>
        <v>28.650000000000002</v>
      </c>
      <c r="M106" s="3">
        <f t="shared" si="10"/>
        <v>0</v>
      </c>
      <c r="N106">
        <f t="shared" si="13"/>
        <v>398.17</v>
      </c>
    </row>
    <row r="107" spans="1:14" x14ac:dyDescent="0.25">
      <c r="A107">
        <v>106</v>
      </c>
      <c r="B107" s="1">
        <v>44459</v>
      </c>
      <c r="C107" s="2">
        <v>0.74663194444444447</v>
      </c>
      <c r="D107" s="1">
        <v>44459</v>
      </c>
      <c r="E107" s="2">
        <v>0.78163194444444439</v>
      </c>
      <c r="F107">
        <v>19</v>
      </c>
      <c r="G107">
        <f t="shared" si="11"/>
        <v>40</v>
      </c>
      <c r="H107">
        <v>9</v>
      </c>
      <c r="I107" s="3">
        <f t="shared" si="7"/>
        <v>50.4</v>
      </c>
      <c r="J107" s="3">
        <f t="shared" si="12"/>
        <v>188.84444444444443</v>
      </c>
      <c r="K107">
        <f t="shared" si="8"/>
        <v>31</v>
      </c>
      <c r="L107" s="3">
        <f t="shared" si="9"/>
        <v>50.399999999999885</v>
      </c>
      <c r="M107" s="3">
        <f t="shared" si="10"/>
        <v>0</v>
      </c>
      <c r="N107">
        <f t="shared" si="13"/>
        <v>448.57</v>
      </c>
    </row>
    <row r="108" spans="1:14" x14ac:dyDescent="0.25">
      <c r="A108">
        <v>107</v>
      </c>
      <c r="B108" s="1">
        <v>44459</v>
      </c>
      <c r="C108" s="2">
        <v>0.82415509259259256</v>
      </c>
      <c r="D108" s="1">
        <v>44459</v>
      </c>
      <c r="E108" s="2">
        <v>0.91810185185185189</v>
      </c>
      <c r="F108">
        <v>0</v>
      </c>
      <c r="G108">
        <f t="shared" si="11"/>
        <v>31</v>
      </c>
      <c r="H108">
        <v>6</v>
      </c>
      <c r="I108" s="3">
        <f t="shared" si="7"/>
        <v>135.28</v>
      </c>
      <c r="J108" s="3">
        <f t="shared" si="12"/>
        <v>191.09916666666666</v>
      </c>
      <c r="K108">
        <f t="shared" si="8"/>
        <v>25</v>
      </c>
      <c r="L108" s="3">
        <f t="shared" si="9"/>
        <v>135.28333333333342</v>
      </c>
      <c r="M108" s="3">
        <f t="shared" si="10"/>
        <v>0</v>
      </c>
      <c r="N108">
        <f t="shared" si="13"/>
        <v>583.85</v>
      </c>
    </row>
    <row r="109" spans="1:14" x14ac:dyDescent="0.25">
      <c r="A109">
        <v>108</v>
      </c>
      <c r="B109" s="1">
        <v>44459</v>
      </c>
      <c r="C109" s="2">
        <v>0.97640046296296301</v>
      </c>
      <c r="D109" s="1">
        <v>44460</v>
      </c>
      <c r="E109" s="2">
        <v>5.7824074074074076E-2</v>
      </c>
      <c r="F109">
        <v>4</v>
      </c>
      <c r="G109">
        <f t="shared" si="11"/>
        <v>29</v>
      </c>
      <c r="H109">
        <v>15</v>
      </c>
      <c r="I109" s="3">
        <f t="shared" si="7"/>
        <v>117.25</v>
      </c>
      <c r="J109" s="3">
        <f t="shared" si="12"/>
        <v>193.05333333333334</v>
      </c>
      <c r="K109">
        <f t="shared" si="8"/>
        <v>14</v>
      </c>
      <c r="L109" s="3">
        <f t="shared" si="9"/>
        <v>33.983333333333263</v>
      </c>
      <c r="M109" s="3">
        <f t="shared" si="10"/>
        <v>83.266666666666666</v>
      </c>
      <c r="N109">
        <f t="shared" si="13"/>
        <v>617.83000000000004</v>
      </c>
    </row>
    <row r="110" spans="1:14" x14ac:dyDescent="0.25">
      <c r="A110">
        <v>109</v>
      </c>
      <c r="B110" s="1">
        <v>44460</v>
      </c>
      <c r="C110" s="2">
        <v>0.29172453703703705</v>
      </c>
      <c r="D110" s="1">
        <v>44460</v>
      </c>
      <c r="E110" s="2">
        <v>0.33641203703703704</v>
      </c>
      <c r="F110">
        <v>11</v>
      </c>
      <c r="G110">
        <f t="shared" si="11"/>
        <v>25</v>
      </c>
      <c r="H110">
        <v>0</v>
      </c>
      <c r="I110" s="3">
        <f t="shared" si="7"/>
        <v>64.349999999999994</v>
      </c>
      <c r="J110" s="3">
        <f t="shared" si="12"/>
        <v>194.12583333333333</v>
      </c>
      <c r="K110">
        <f t="shared" si="8"/>
        <v>25</v>
      </c>
      <c r="L110" s="3">
        <f t="shared" si="9"/>
        <v>64.349999999999994</v>
      </c>
      <c r="M110" s="3">
        <f t="shared" si="10"/>
        <v>0</v>
      </c>
      <c r="N110">
        <f t="shared" si="13"/>
        <v>147.62</v>
      </c>
    </row>
    <row r="111" spans="1:14" x14ac:dyDescent="0.25">
      <c r="A111">
        <v>110</v>
      </c>
      <c r="B111" s="1">
        <v>44460</v>
      </c>
      <c r="C111" s="2">
        <v>0.42815972222222221</v>
      </c>
      <c r="D111" s="1">
        <v>44460</v>
      </c>
      <c r="E111" s="2">
        <v>0.58225694444444442</v>
      </c>
      <c r="F111">
        <v>9</v>
      </c>
      <c r="G111">
        <f t="shared" si="11"/>
        <v>34</v>
      </c>
      <c r="H111">
        <v>4</v>
      </c>
      <c r="I111" s="3">
        <f t="shared" si="7"/>
        <v>221.9</v>
      </c>
      <c r="J111" s="3">
        <f t="shared" si="12"/>
        <v>197.82416666666666</v>
      </c>
      <c r="K111">
        <f t="shared" si="8"/>
        <v>30</v>
      </c>
      <c r="L111" s="3">
        <f t="shared" si="9"/>
        <v>221.9</v>
      </c>
      <c r="M111" s="3">
        <f t="shared" si="10"/>
        <v>0</v>
      </c>
      <c r="N111">
        <f t="shared" si="13"/>
        <v>369.52</v>
      </c>
    </row>
    <row r="112" spans="1:14" x14ac:dyDescent="0.25">
      <c r="A112">
        <v>111</v>
      </c>
      <c r="B112" s="1">
        <v>44460</v>
      </c>
      <c r="C112" s="2">
        <v>0.62174768518518519</v>
      </c>
      <c r="D112" s="1">
        <v>44460</v>
      </c>
      <c r="E112" s="2">
        <v>0.66903935185185182</v>
      </c>
      <c r="F112">
        <v>9</v>
      </c>
      <c r="G112">
        <f t="shared" si="11"/>
        <v>39</v>
      </c>
      <c r="H112">
        <v>28</v>
      </c>
      <c r="I112" s="3">
        <f t="shared" si="7"/>
        <v>68.099999999999994</v>
      </c>
      <c r="J112" s="3">
        <f t="shared" si="12"/>
        <v>198.95916666666665</v>
      </c>
      <c r="K112">
        <f t="shared" si="8"/>
        <v>11</v>
      </c>
      <c r="L112" s="3">
        <f t="shared" si="9"/>
        <v>68.099999999999937</v>
      </c>
      <c r="M112" s="3">
        <f t="shared" si="10"/>
        <v>0</v>
      </c>
      <c r="N112">
        <f t="shared" si="13"/>
        <v>437.62</v>
      </c>
    </row>
    <row r="113" spans="1:14" x14ac:dyDescent="0.25">
      <c r="A113" s="14">
        <v>112</v>
      </c>
      <c r="B113" s="15">
        <v>44460</v>
      </c>
      <c r="C113" s="16">
        <v>0.71136574074074077</v>
      </c>
      <c r="D113" s="15">
        <v>44460</v>
      </c>
      <c r="E113" s="16">
        <v>0.76173611111111106</v>
      </c>
      <c r="F113" s="14">
        <v>0</v>
      </c>
      <c r="G113" s="14">
        <f t="shared" si="11"/>
        <v>11</v>
      </c>
      <c r="H113" s="14">
        <v>10</v>
      </c>
      <c r="I113" s="17">
        <f t="shared" si="7"/>
        <v>72.53</v>
      </c>
      <c r="J113" s="17">
        <f t="shared" si="12"/>
        <v>200.16805555555553</v>
      </c>
      <c r="K113" s="14">
        <f t="shared" si="8"/>
        <v>1</v>
      </c>
      <c r="L113" s="17">
        <f t="shared" si="9"/>
        <v>72.533333333333218</v>
      </c>
      <c r="M113" s="17">
        <f t="shared" si="10"/>
        <v>0</v>
      </c>
      <c r="N113" s="14">
        <f t="shared" si="13"/>
        <v>510.15</v>
      </c>
    </row>
    <row r="114" spans="1:14" x14ac:dyDescent="0.25">
      <c r="A114">
        <v>113</v>
      </c>
      <c r="B114" s="1">
        <v>44460</v>
      </c>
      <c r="C114" s="2">
        <v>0.83270833333333338</v>
      </c>
      <c r="D114" s="1">
        <v>44460</v>
      </c>
      <c r="E114" s="2">
        <v>0.9375</v>
      </c>
      <c r="F114">
        <v>12</v>
      </c>
      <c r="G114">
        <f t="shared" si="11"/>
        <v>13</v>
      </c>
      <c r="H114">
        <v>6</v>
      </c>
      <c r="I114" s="3">
        <f t="shared" si="7"/>
        <v>150.9</v>
      </c>
      <c r="J114" s="3">
        <f t="shared" si="12"/>
        <v>202.68305555555551</v>
      </c>
      <c r="K114">
        <f t="shared" si="8"/>
        <v>7</v>
      </c>
      <c r="L114" s="3">
        <f t="shared" si="9"/>
        <v>150.89999999999992</v>
      </c>
      <c r="M114" s="3">
        <f t="shared" si="10"/>
        <v>0</v>
      </c>
      <c r="N114">
        <f t="shared" si="13"/>
        <v>661.05</v>
      </c>
    </row>
    <row r="115" spans="1:14" x14ac:dyDescent="0.25">
      <c r="A115">
        <v>114</v>
      </c>
      <c r="B115" s="1">
        <v>44461</v>
      </c>
      <c r="C115" s="2">
        <v>0.29829861111111111</v>
      </c>
      <c r="D115" s="1">
        <v>44461</v>
      </c>
      <c r="E115" s="2">
        <v>0.3449652777777778</v>
      </c>
      <c r="F115">
        <v>11</v>
      </c>
      <c r="G115">
        <f t="shared" si="11"/>
        <v>18</v>
      </c>
      <c r="H115">
        <v>5</v>
      </c>
      <c r="I115" s="3">
        <f t="shared" si="7"/>
        <v>67.2</v>
      </c>
      <c r="J115" s="3">
        <f t="shared" si="12"/>
        <v>203.80305555555552</v>
      </c>
      <c r="K115">
        <f t="shared" si="8"/>
        <v>13</v>
      </c>
      <c r="L115" s="3">
        <f t="shared" si="9"/>
        <v>67.200000000000045</v>
      </c>
      <c r="M115" s="3">
        <f t="shared" si="10"/>
        <v>0</v>
      </c>
      <c r="N115">
        <f t="shared" si="13"/>
        <v>67.2</v>
      </c>
    </row>
    <row r="116" spans="1:14" x14ac:dyDescent="0.25">
      <c r="A116">
        <v>115</v>
      </c>
      <c r="B116" s="1">
        <v>44461</v>
      </c>
      <c r="C116" s="2">
        <v>0.38718750000000002</v>
      </c>
      <c r="D116" s="1">
        <v>44461</v>
      </c>
      <c r="E116" s="2">
        <v>0.46149305555555553</v>
      </c>
      <c r="F116">
        <v>13</v>
      </c>
      <c r="G116">
        <f t="shared" si="11"/>
        <v>26</v>
      </c>
      <c r="H116">
        <v>9</v>
      </c>
      <c r="I116" s="3">
        <f t="shared" si="7"/>
        <v>107</v>
      </c>
      <c r="J116" s="3">
        <f t="shared" si="12"/>
        <v>205.58638888888885</v>
      </c>
      <c r="K116">
        <f t="shared" si="8"/>
        <v>17</v>
      </c>
      <c r="L116" s="3">
        <f t="shared" si="9"/>
        <v>106.99999999999993</v>
      </c>
      <c r="M116" s="3">
        <f t="shared" si="10"/>
        <v>0</v>
      </c>
      <c r="N116">
        <f t="shared" si="13"/>
        <v>174.2</v>
      </c>
    </row>
    <row r="117" spans="1:14" x14ac:dyDescent="0.25">
      <c r="A117">
        <v>116</v>
      </c>
      <c r="B117" s="1">
        <v>44461</v>
      </c>
      <c r="C117" s="2">
        <v>0.60652777777777778</v>
      </c>
      <c r="D117" s="1">
        <v>44461</v>
      </c>
      <c r="E117" s="2">
        <v>0.63285879629629627</v>
      </c>
      <c r="F117">
        <v>14</v>
      </c>
      <c r="G117">
        <f t="shared" si="11"/>
        <v>31</v>
      </c>
      <c r="H117">
        <v>11</v>
      </c>
      <c r="I117" s="3">
        <f t="shared" si="7"/>
        <v>37.92</v>
      </c>
      <c r="J117" s="3">
        <f t="shared" si="12"/>
        <v>206.21833333333331</v>
      </c>
      <c r="K117">
        <f t="shared" si="8"/>
        <v>20</v>
      </c>
      <c r="L117" s="3">
        <f t="shared" si="9"/>
        <v>37.916666666666629</v>
      </c>
      <c r="M117" s="3">
        <f t="shared" si="10"/>
        <v>0</v>
      </c>
      <c r="N117">
        <f t="shared" si="13"/>
        <v>212.12</v>
      </c>
    </row>
    <row r="118" spans="1:14" x14ac:dyDescent="0.25">
      <c r="A118">
        <v>117</v>
      </c>
      <c r="B118" s="1">
        <v>44461</v>
      </c>
      <c r="C118" s="2">
        <v>0.64589120370370368</v>
      </c>
      <c r="D118" s="1">
        <v>44461</v>
      </c>
      <c r="E118" s="2">
        <v>0.70006944444444441</v>
      </c>
      <c r="F118">
        <v>2</v>
      </c>
      <c r="G118">
        <f t="shared" si="11"/>
        <v>22</v>
      </c>
      <c r="H118">
        <v>0</v>
      </c>
      <c r="I118" s="3">
        <f t="shared" si="7"/>
        <v>78.02</v>
      </c>
      <c r="J118" s="3">
        <f t="shared" si="12"/>
        <v>207.51861111111108</v>
      </c>
      <c r="K118">
        <f t="shared" si="8"/>
        <v>22</v>
      </c>
      <c r="L118" s="3">
        <f t="shared" si="9"/>
        <v>78.016666666666652</v>
      </c>
      <c r="M118" s="3">
        <f t="shared" si="10"/>
        <v>0</v>
      </c>
      <c r="N118">
        <f t="shared" si="13"/>
        <v>290.14</v>
      </c>
    </row>
    <row r="119" spans="1:14" x14ac:dyDescent="0.25">
      <c r="A119">
        <v>118</v>
      </c>
      <c r="B119" s="1">
        <v>44461</v>
      </c>
      <c r="C119" s="2">
        <v>0.76406249999999998</v>
      </c>
      <c r="D119" s="1">
        <v>44461</v>
      </c>
      <c r="E119" s="2">
        <v>0.84799768518518515</v>
      </c>
      <c r="F119">
        <v>6</v>
      </c>
      <c r="G119">
        <f t="shared" si="11"/>
        <v>28</v>
      </c>
      <c r="H119">
        <v>0</v>
      </c>
      <c r="I119" s="3">
        <f t="shared" si="7"/>
        <v>120.87</v>
      </c>
      <c r="J119" s="3">
        <f t="shared" si="12"/>
        <v>209.53305555555553</v>
      </c>
      <c r="K119">
        <f t="shared" si="8"/>
        <v>28</v>
      </c>
      <c r="L119" s="3">
        <f t="shared" si="9"/>
        <v>120.86666666666663</v>
      </c>
      <c r="M119" s="3">
        <f t="shared" si="10"/>
        <v>0</v>
      </c>
      <c r="N119">
        <f t="shared" si="13"/>
        <v>411.01</v>
      </c>
    </row>
    <row r="120" spans="1:14" x14ac:dyDescent="0.25">
      <c r="A120">
        <v>119</v>
      </c>
      <c r="B120" s="1">
        <v>44461</v>
      </c>
      <c r="C120" s="2">
        <v>0.98342592592592593</v>
      </c>
      <c r="D120" s="1">
        <v>44462</v>
      </c>
      <c r="E120" s="2">
        <v>4.2638888888888886E-2</v>
      </c>
      <c r="F120">
        <v>4</v>
      </c>
      <c r="G120">
        <f t="shared" si="11"/>
        <v>32</v>
      </c>
      <c r="H120">
        <v>11</v>
      </c>
      <c r="I120" s="3">
        <f t="shared" si="7"/>
        <v>85.27</v>
      </c>
      <c r="J120" s="3">
        <f t="shared" si="12"/>
        <v>210.95416666666665</v>
      </c>
      <c r="K120">
        <f t="shared" si="8"/>
        <v>21</v>
      </c>
      <c r="L120" s="3">
        <f t="shared" si="9"/>
        <v>23.866666666666667</v>
      </c>
      <c r="M120" s="3">
        <f t="shared" si="10"/>
        <v>61.399999999999991</v>
      </c>
      <c r="N120">
        <f t="shared" si="13"/>
        <v>434.88</v>
      </c>
    </row>
    <row r="121" spans="1:14" x14ac:dyDescent="0.25">
      <c r="A121">
        <v>120</v>
      </c>
      <c r="B121" s="1">
        <v>44462</v>
      </c>
      <c r="C121" s="2">
        <v>0.29726851851851854</v>
      </c>
      <c r="D121" s="1">
        <v>44462</v>
      </c>
      <c r="E121" s="2">
        <v>0.39068287037037036</v>
      </c>
      <c r="F121">
        <v>19</v>
      </c>
      <c r="G121">
        <f t="shared" si="11"/>
        <v>40</v>
      </c>
      <c r="H121">
        <v>3</v>
      </c>
      <c r="I121" s="3">
        <f t="shared" si="7"/>
        <v>134.52000000000001</v>
      </c>
      <c r="J121" s="3">
        <f t="shared" si="12"/>
        <v>213.19611111111109</v>
      </c>
      <c r="K121">
        <f t="shared" si="8"/>
        <v>37</v>
      </c>
      <c r="L121" s="3">
        <f t="shared" si="9"/>
        <v>134.51666666666662</v>
      </c>
      <c r="M121" s="3">
        <f t="shared" si="10"/>
        <v>0</v>
      </c>
      <c r="N121">
        <f t="shared" si="13"/>
        <v>195.92</v>
      </c>
    </row>
    <row r="122" spans="1:14" x14ac:dyDescent="0.25">
      <c r="A122">
        <v>121</v>
      </c>
      <c r="B122" s="1">
        <v>44462</v>
      </c>
      <c r="C122" s="2">
        <v>0.43444444444444447</v>
      </c>
      <c r="D122" s="1">
        <v>44462</v>
      </c>
      <c r="E122" s="2">
        <v>0.51065972222222222</v>
      </c>
      <c r="F122">
        <v>3</v>
      </c>
      <c r="G122">
        <f t="shared" si="11"/>
        <v>40</v>
      </c>
      <c r="H122">
        <v>21</v>
      </c>
      <c r="I122" s="3">
        <f t="shared" si="7"/>
        <v>109.75</v>
      </c>
      <c r="J122" s="3">
        <f t="shared" si="12"/>
        <v>215.02527777777777</v>
      </c>
      <c r="K122">
        <f t="shared" si="8"/>
        <v>19</v>
      </c>
      <c r="L122" s="3">
        <f t="shared" si="9"/>
        <v>109.74999999999997</v>
      </c>
      <c r="M122" s="3">
        <f t="shared" si="10"/>
        <v>0</v>
      </c>
      <c r="N122">
        <f t="shared" si="13"/>
        <v>305.67</v>
      </c>
    </row>
    <row r="123" spans="1:14" x14ac:dyDescent="0.25">
      <c r="A123">
        <v>122</v>
      </c>
      <c r="B123" s="1">
        <v>44462</v>
      </c>
      <c r="C123" s="2">
        <v>0.54518518518518522</v>
      </c>
      <c r="D123" s="1">
        <v>44462</v>
      </c>
      <c r="E123" s="2">
        <v>0.58775462962962965</v>
      </c>
      <c r="F123">
        <v>19</v>
      </c>
      <c r="G123">
        <f t="shared" si="11"/>
        <v>38</v>
      </c>
      <c r="H123">
        <v>22</v>
      </c>
      <c r="I123" s="3">
        <f t="shared" si="7"/>
        <v>61.3</v>
      </c>
      <c r="J123" s="3">
        <f t="shared" si="12"/>
        <v>216.04694444444445</v>
      </c>
      <c r="K123">
        <f t="shared" si="8"/>
        <v>16</v>
      </c>
      <c r="L123" s="3">
        <f t="shared" si="9"/>
        <v>61.29999999999999</v>
      </c>
      <c r="M123" s="3">
        <f t="shared" si="10"/>
        <v>0</v>
      </c>
      <c r="N123">
        <f t="shared" si="13"/>
        <v>366.97</v>
      </c>
    </row>
    <row r="124" spans="1:14" x14ac:dyDescent="0.25">
      <c r="A124">
        <v>123</v>
      </c>
      <c r="B124" s="1">
        <v>44462</v>
      </c>
      <c r="C124" s="2">
        <v>0.63270833333333332</v>
      </c>
      <c r="D124" s="1">
        <v>44462</v>
      </c>
      <c r="E124" s="2">
        <v>0.74785879629629626</v>
      </c>
      <c r="F124">
        <v>13</v>
      </c>
      <c r="G124">
        <f t="shared" si="11"/>
        <v>29</v>
      </c>
      <c r="H124">
        <v>14</v>
      </c>
      <c r="I124" s="3">
        <f t="shared" si="7"/>
        <v>165.82</v>
      </c>
      <c r="J124" s="3">
        <f t="shared" si="12"/>
        <v>218.81055555555557</v>
      </c>
      <c r="K124">
        <f t="shared" si="8"/>
        <v>15</v>
      </c>
      <c r="L124" s="3">
        <f t="shared" si="9"/>
        <v>165.81666666666663</v>
      </c>
      <c r="M124" s="3">
        <f t="shared" si="10"/>
        <v>0</v>
      </c>
      <c r="N124">
        <f t="shared" si="13"/>
        <v>532.79</v>
      </c>
    </row>
    <row r="125" spans="1:14" x14ac:dyDescent="0.25">
      <c r="A125">
        <v>124</v>
      </c>
      <c r="B125" s="1">
        <v>44462</v>
      </c>
      <c r="C125" s="2">
        <v>0.78940972222222228</v>
      </c>
      <c r="D125" s="1">
        <v>44462</v>
      </c>
      <c r="E125" s="2">
        <v>0.88962962962962966</v>
      </c>
      <c r="F125">
        <v>19</v>
      </c>
      <c r="G125">
        <f t="shared" si="11"/>
        <v>34</v>
      </c>
      <c r="H125">
        <v>25</v>
      </c>
      <c r="I125" s="3">
        <f t="shared" si="7"/>
        <v>144.32</v>
      </c>
      <c r="J125" s="3">
        <f t="shared" si="12"/>
        <v>221.21583333333334</v>
      </c>
      <c r="K125">
        <f t="shared" si="8"/>
        <v>9</v>
      </c>
      <c r="L125" s="3">
        <f t="shared" si="9"/>
        <v>144.31666666666661</v>
      </c>
      <c r="M125" s="3">
        <f t="shared" si="10"/>
        <v>0</v>
      </c>
      <c r="N125">
        <f t="shared" si="13"/>
        <v>677.11</v>
      </c>
    </row>
    <row r="126" spans="1:14" x14ac:dyDescent="0.25">
      <c r="A126">
        <v>125</v>
      </c>
      <c r="B126" s="1">
        <v>44463</v>
      </c>
      <c r="C126" s="2">
        <v>0.174375</v>
      </c>
      <c r="D126" s="1">
        <v>44463</v>
      </c>
      <c r="E126" s="2">
        <v>0.30024305555555558</v>
      </c>
      <c r="F126">
        <v>19</v>
      </c>
      <c r="G126">
        <f t="shared" si="11"/>
        <v>28</v>
      </c>
      <c r="H126">
        <v>11</v>
      </c>
      <c r="I126" s="3">
        <f t="shared" si="7"/>
        <v>181.25</v>
      </c>
      <c r="J126" s="3">
        <f t="shared" si="12"/>
        <v>224.23666666666668</v>
      </c>
      <c r="K126">
        <f t="shared" si="8"/>
        <v>17</v>
      </c>
      <c r="L126" s="3">
        <f t="shared" si="9"/>
        <v>181.25000000000003</v>
      </c>
      <c r="M126" s="3">
        <f t="shared" si="10"/>
        <v>0</v>
      </c>
      <c r="N126">
        <f t="shared" si="13"/>
        <v>181.25</v>
      </c>
    </row>
    <row r="127" spans="1:14" x14ac:dyDescent="0.25">
      <c r="A127">
        <v>126</v>
      </c>
      <c r="B127" s="1">
        <v>44463</v>
      </c>
      <c r="C127" s="2">
        <v>0.45619212962962963</v>
      </c>
      <c r="D127" s="1">
        <v>44463</v>
      </c>
      <c r="E127" s="2">
        <v>0.59104166666666669</v>
      </c>
      <c r="F127">
        <v>13</v>
      </c>
      <c r="G127">
        <f t="shared" si="11"/>
        <v>30</v>
      </c>
      <c r="H127">
        <v>4</v>
      </c>
      <c r="I127" s="3">
        <f t="shared" si="7"/>
        <v>194.18</v>
      </c>
      <c r="J127" s="3">
        <f t="shared" si="12"/>
        <v>227.47305555555556</v>
      </c>
      <c r="K127">
        <f t="shared" si="8"/>
        <v>26</v>
      </c>
      <c r="L127" s="3">
        <f t="shared" si="9"/>
        <v>194.18333333333337</v>
      </c>
      <c r="M127" s="3">
        <f t="shared" si="10"/>
        <v>0</v>
      </c>
      <c r="N127">
        <f t="shared" si="13"/>
        <v>375.43</v>
      </c>
    </row>
    <row r="128" spans="1:14" x14ac:dyDescent="0.25">
      <c r="A128">
        <v>127</v>
      </c>
      <c r="B128" s="1">
        <v>44463</v>
      </c>
      <c r="C128" s="2">
        <v>0.72642361111111109</v>
      </c>
      <c r="D128" s="1">
        <v>44463</v>
      </c>
      <c r="E128" s="2">
        <v>0.78383101851851855</v>
      </c>
      <c r="F128">
        <v>13</v>
      </c>
      <c r="G128">
        <f t="shared" si="11"/>
        <v>39</v>
      </c>
      <c r="H128">
        <v>9</v>
      </c>
      <c r="I128" s="3">
        <f t="shared" si="7"/>
        <v>82.67</v>
      </c>
      <c r="J128" s="3">
        <f t="shared" si="12"/>
        <v>228.85083333333333</v>
      </c>
      <c r="K128">
        <f t="shared" si="8"/>
        <v>30</v>
      </c>
      <c r="L128" s="3">
        <f t="shared" si="9"/>
        <v>82.666666666666742</v>
      </c>
      <c r="M128" s="3">
        <f t="shared" si="10"/>
        <v>0</v>
      </c>
      <c r="N128">
        <f t="shared" si="13"/>
        <v>458.1</v>
      </c>
    </row>
    <row r="129" spans="1:14" x14ac:dyDescent="0.25">
      <c r="A129">
        <v>128</v>
      </c>
      <c r="B129" s="1">
        <v>44463</v>
      </c>
      <c r="C129" s="2">
        <v>0.8197106481481482</v>
      </c>
      <c r="D129" s="1">
        <v>44463</v>
      </c>
      <c r="E129" s="2">
        <v>0.88407407407407412</v>
      </c>
      <c r="F129">
        <v>10</v>
      </c>
      <c r="G129">
        <f t="shared" si="11"/>
        <v>40</v>
      </c>
      <c r="H129">
        <v>12</v>
      </c>
      <c r="I129" s="3">
        <f t="shared" si="7"/>
        <v>92.68</v>
      </c>
      <c r="J129" s="3">
        <f t="shared" si="12"/>
        <v>230.39555555555555</v>
      </c>
      <c r="K129">
        <f t="shared" si="8"/>
        <v>28</v>
      </c>
      <c r="L129" s="3">
        <f t="shared" si="9"/>
        <v>92.683333333333323</v>
      </c>
      <c r="M129" s="3">
        <f t="shared" si="10"/>
        <v>0</v>
      </c>
      <c r="N129">
        <f t="shared" si="13"/>
        <v>550.78</v>
      </c>
    </row>
    <row r="130" spans="1:14" x14ac:dyDescent="0.25">
      <c r="A130">
        <v>129</v>
      </c>
      <c r="B130" s="1">
        <v>44464</v>
      </c>
      <c r="C130" s="2">
        <v>0.29473379629629631</v>
      </c>
      <c r="D130" s="1">
        <v>44464</v>
      </c>
      <c r="E130" s="2">
        <v>0.3518634259259259</v>
      </c>
      <c r="F130">
        <v>9</v>
      </c>
      <c r="G130">
        <f t="shared" si="11"/>
        <v>37</v>
      </c>
      <c r="H130">
        <v>11</v>
      </c>
      <c r="I130" s="3">
        <f t="shared" si="7"/>
        <v>82.27</v>
      </c>
      <c r="J130" s="3">
        <f t="shared" si="12"/>
        <v>231.76666666666665</v>
      </c>
      <c r="K130">
        <f t="shared" si="8"/>
        <v>26</v>
      </c>
      <c r="L130" s="3">
        <f t="shared" si="9"/>
        <v>82.266666666666609</v>
      </c>
      <c r="M130" s="3">
        <f t="shared" si="10"/>
        <v>0</v>
      </c>
      <c r="N130">
        <f t="shared" si="13"/>
        <v>82.27</v>
      </c>
    </row>
    <row r="131" spans="1:14" x14ac:dyDescent="0.25">
      <c r="A131">
        <v>130</v>
      </c>
      <c r="B131" s="1">
        <v>44464</v>
      </c>
      <c r="C131" s="2">
        <v>0.42454861111111108</v>
      </c>
      <c r="D131" s="1">
        <v>44464</v>
      </c>
      <c r="E131" s="2">
        <v>0.50074074074074071</v>
      </c>
      <c r="F131">
        <v>14</v>
      </c>
      <c r="G131">
        <f t="shared" si="11"/>
        <v>40</v>
      </c>
      <c r="H131">
        <v>20</v>
      </c>
      <c r="I131" s="3">
        <f t="shared" ref="I131:I158" si="14">ROUND(IF(C131&lt;E131,E131-C131,1-C131+E131)*60*24,2)</f>
        <v>109.72</v>
      </c>
      <c r="J131" s="3">
        <f t="shared" si="12"/>
        <v>233.59527777777777</v>
      </c>
      <c r="K131">
        <f t="shared" ref="K131:K158" si="15">G131-H131</f>
        <v>20</v>
      </c>
      <c r="L131" s="3">
        <f t="shared" ref="L131:L158" si="16">IF(E131&lt;C131,1-C131,E131-C131)*60*24</f>
        <v>109.71666666666667</v>
      </c>
      <c r="M131" s="3">
        <f t="shared" ref="M131:M158" si="17">IF(B131=D131,0,E131)*60*24</f>
        <v>0</v>
      </c>
      <c r="N131">
        <f t="shared" si="13"/>
        <v>191.99</v>
      </c>
    </row>
    <row r="132" spans="1:14" x14ac:dyDescent="0.25">
      <c r="A132">
        <v>131</v>
      </c>
      <c r="B132" s="1">
        <v>44464</v>
      </c>
      <c r="C132" s="2">
        <v>0.54474537037037041</v>
      </c>
      <c r="D132" s="1">
        <v>44464</v>
      </c>
      <c r="E132" s="2">
        <v>0.57574074074074078</v>
      </c>
      <c r="F132">
        <v>1</v>
      </c>
      <c r="G132">
        <f t="shared" ref="G132:G158" si="18">K131+F132</f>
        <v>21</v>
      </c>
      <c r="H132">
        <v>3</v>
      </c>
      <c r="I132" s="3">
        <f t="shared" si="14"/>
        <v>44.63</v>
      </c>
      <c r="J132" s="3">
        <f t="shared" ref="J132:J158" si="19">IF(C132&lt;E132,E132-C132,1-C132+E132)*24+J131</f>
        <v>234.33916666666664</v>
      </c>
      <c r="K132">
        <f t="shared" si="15"/>
        <v>18</v>
      </c>
      <c r="L132" s="3">
        <f t="shared" si="16"/>
        <v>44.633333333333326</v>
      </c>
      <c r="M132" s="3">
        <f t="shared" si="17"/>
        <v>0</v>
      </c>
      <c r="N132">
        <f t="shared" ref="N132:N158" si="20">ROUND(IF(B131=B132,N131+L132,M131+L132),2)</f>
        <v>236.62</v>
      </c>
    </row>
    <row r="133" spans="1:14" x14ac:dyDescent="0.25">
      <c r="A133">
        <v>132</v>
      </c>
      <c r="B133" s="1">
        <v>44464</v>
      </c>
      <c r="C133" s="2">
        <v>0.63065972222222222</v>
      </c>
      <c r="D133" s="1">
        <v>44464</v>
      </c>
      <c r="E133" s="2">
        <v>0.66954861111111108</v>
      </c>
      <c r="F133">
        <v>5</v>
      </c>
      <c r="G133">
        <f t="shared" si="18"/>
        <v>23</v>
      </c>
      <c r="H133">
        <v>6</v>
      </c>
      <c r="I133" s="3">
        <f t="shared" si="14"/>
        <v>56</v>
      </c>
      <c r="J133" s="3">
        <f t="shared" si="19"/>
        <v>235.27249999999998</v>
      </c>
      <c r="K133">
        <f t="shared" si="15"/>
        <v>17</v>
      </c>
      <c r="L133" s="3">
        <f t="shared" si="16"/>
        <v>55.999999999999957</v>
      </c>
      <c r="M133" s="3">
        <f t="shared" si="17"/>
        <v>0</v>
      </c>
      <c r="N133">
        <f t="shared" si="20"/>
        <v>292.62</v>
      </c>
    </row>
    <row r="134" spans="1:14" x14ac:dyDescent="0.25">
      <c r="A134">
        <v>133</v>
      </c>
      <c r="B134" s="1">
        <v>44464</v>
      </c>
      <c r="C134" s="2">
        <v>0.71141203703703704</v>
      </c>
      <c r="D134" s="1">
        <v>44464</v>
      </c>
      <c r="E134" s="2">
        <v>0.75629629629629624</v>
      </c>
      <c r="F134">
        <v>12</v>
      </c>
      <c r="G134">
        <f t="shared" si="18"/>
        <v>29</v>
      </c>
      <c r="H134">
        <v>6</v>
      </c>
      <c r="I134" s="3">
        <f t="shared" si="14"/>
        <v>64.63</v>
      </c>
      <c r="J134" s="3">
        <f t="shared" si="19"/>
        <v>236.3497222222222</v>
      </c>
      <c r="K134">
        <f t="shared" si="15"/>
        <v>23</v>
      </c>
      <c r="L134" s="3">
        <f t="shared" si="16"/>
        <v>64.633333333333255</v>
      </c>
      <c r="M134" s="3">
        <f t="shared" si="17"/>
        <v>0</v>
      </c>
      <c r="N134">
        <f t="shared" si="20"/>
        <v>357.25</v>
      </c>
    </row>
    <row r="135" spans="1:14" x14ac:dyDescent="0.25">
      <c r="A135">
        <v>134</v>
      </c>
      <c r="B135" s="1">
        <v>44465</v>
      </c>
      <c r="C135" s="2">
        <v>0.26834490740740741</v>
      </c>
      <c r="D135" s="1">
        <v>44465</v>
      </c>
      <c r="E135" s="2">
        <v>0.33027777777777778</v>
      </c>
      <c r="F135">
        <v>13</v>
      </c>
      <c r="G135">
        <f t="shared" si="18"/>
        <v>36</v>
      </c>
      <c r="H135">
        <v>24</v>
      </c>
      <c r="I135" s="3">
        <f t="shared" si="14"/>
        <v>89.18</v>
      </c>
      <c r="J135" s="3">
        <f t="shared" si="19"/>
        <v>237.83611111111108</v>
      </c>
      <c r="K135">
        <f t="shared" si="15"/>
        <v>12</v>
      </c>
      <c r="L135" s="3">
        <f t="shared" si="16"/>
        <v>89.183333333333337</v>
      </c>
      <c r="M135" s="3">
        <f t="shared" si="17"/>
        <v>0</v>
      </c>
      <c r="N135">
        <f t="shared" si="20"/>
        <v>89.18</v>
      </c>
    </row>
    <row r="136" spans="1:14" x14ac:dyDescent="0.25">
      <c r="A136">
        <v>135</v>
      </c>
      <c r="B136" s="1">
        <v>44465</v>
      </c>
      <c r="C136" s="2">
        <v>0.38269675925925928</v>
      </c>
      <c r="D136" s="1">
        <v>44465</v>
      </c>
      <c r="E136" s="2">
        <v>0.4231597222222222</v>
      </c>
      <c r="F136">
        <v>9</v>
      </c>
      <c r="G136">
        <f t="shared" si="18"/>
        <v>21</v>
      </c>
      <c r="H136">
        <v>2</v>
      </c>
      <c r="I136" s="3">
        <f t="shared" si="14"/>
        <v>58.27</v>
      </c>
      <c r="J136" s="3">
        <f t="shared" si="19"/>
        <v>238.80722222222218</v>
      </c>
      <c r="K136">
        <f t="shared" si="15"/>
        <v>19</v>
      </c>
      <c r="L136" s="3">
        <f t="shared" si="16"/>
        <v>58.266666666666609</v>
      </c>
      <c r="M136" s="3">
        <f t="shared" si="17"/>
        <v>0</v>
      </c>
      <c r="N136">
        <f t="shared" si="20"/>
        <v>147.44999999999999</v>
      </c>
    </row>
    <row r="137" spans="1:14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>
        <v>0.49594907407407407</v>
      </c>
      <c r="F137">
        <v>11</v>
      </c>
      <c r="G137">
        <f t="shared" si="18"/>
        <v>30</v>
      </c>
      <c r="H137">
        <v>6</v>
      </c>
      <c r="I137" s="3">
        <f t="shared" si="14"/>
        <v>59.1</v>
      </c>
      <c r="J137" s="3">
        <f t="shared" si="19"/>
        <v>239.79222222222216</v>
      </c>
      <c r="K137">
        <f t="shared" si="15"/>
        <v>24</v>
      </c>
      <c r="L137" s="3">
        <f t="shared" si="16"/>
        <v>59.099999999999966</v>
      </c>
      <c r="M137" s="3">
        <f t="shared" si="17"/>
        <v>0</v>
      </c>
      <c r="N137">
        <f t="shared" si="20"/>
        <v>206.55</v>
      </c>
    </row>
    <row r="138" spans="1:14" x14ac:dyDescent="0.25">
      <c r="A138">
        <v>137</v>
      </c>
      <c r="B138" s="1">
        <v>44465</v>
      </c>
      <c r="C138" s="2">
        <v>0.54450231481481481</v>
      </c>
      <c r="D138" s="1">
        <v>44465</v>
      </c>
      <c r="E138" s="2">
        <v>0.58751157407407406</v>
      </c>
      <c r="F138">
        <v>11</v>
      </c>
      <c r="G138">
        <f t="shared" si="18"/>
        <v>35</v>
      </c>
      <c r="H138">
        <v>9</v>
      </c>
      <c r="I138" s="3">
        <f t="shared" si="14"/>
        <v>61.93</v>
      </c>
      <c r="J138" s="3">
        <f t="shared" si="19"/>
        <v>240.8244444444444</v>
      </c>
      <c r="K138">
        <f t="shared" si="15"/>
        <v>26</v>
      </c>
      <c r="L138" s="3">
        <f t="shared" si="16"/>
        <v>61.933333333333316</v>
      </c>
      <c r="M138" s="3">
        <f t="shared" si="17"/>
        <v>0</v>
      </c>
      <c r="N138">
        <f t="shared" si="20"/>
        <v>268.48</v>
      </c>
    </row>
    <row r="139" spans="1:14" x14ac:dyDescent="0.25">
      <c r="A139">
        <v>138</v>
      </c>
      <c r="B139" s="1">
        <v>44465</v>
      </c>
      <c r="C139" s="2">
        <v>0.67274305555555558</v>
      </c>
      <c r="D139" s="1">
        <v>44465</v>
      </c>
      <c r="E139" s="2">
        <v>0.74657407407407406</v>
      </c>
      <c r="F139">
        <v>13</v>
      </c>
      <c r="G139">
        <f t="shared" si="18"/>
        <v>39</v>
      </c>
      <c r="H139">
        <v>24</v>
      </c>
      <c r="I139" s="3">
        <f t="shared" si="14"/>
        <v>106.32</v>
      </c>
      <c r="J139" s="3">
        <f t="shared" si="19"/>
        <v>242.59638888888884</v>
      </c>
      <c r="K139">
        <f t="shared" si="15"/>
        <v>15</v>
      </c>
      <c r="L139" s="3">
        <f t="shared" si="16"/>
        <v>106.31666666666661</v>
      </c>
      <c r="M139" s="3">
        <f t="shared" si="17"/>
        <v>0</v>
      </c>
      <c r="N139">
        <f t="shared" si="20"/>
        <v>374.8</v>
      </c>
    </row>
    <row r="140" spans="1:14" x14ac:dyDescent="0.25">
      <c r="A140">
        <v>139</v>
      </c>
      <c r="B140" s="1">
        <v>44465</v>
      </c>
      <c r="C140" s="2">
        <v>0.79449074074074078</v>
      </c>
      <c r="D140" s="1">
        <v>44465</v>
      </c>
      <c r="E140" s="2">
        <v>0.85421296296296301</v>
      </c>
      <c r="F140">
        <v>15</v>
      </c>
      <c r="G140">
        <f t="shared" si="18"/>
        <v>30</v>
      </c>
      <c r="H140">
        <v>6</v>
      </c>
      <c r="I140" s="3">
        <f t="shared" si="14"/>
        <v>86</v>
      </c>
      <c r="J140" s="3">
        <f t="shared" si="19"/>
        <v>244.02972222222218</v>
      </c>
      <c r="K140">
        <f t="shared" si="15"/>
        <v>24</v>
      </c>
      <c r="L140" s="3">
        <f t="shared" si="16"/>
        <v>86.000000000000014</v>
      </c>
      <c r="M140" s="3">
        <f t="shared" si="17"/>
        <v>0</v>
      </c>
      <c r="N140">
        <f t="shared" si="20"/>
        <v>460.8</v>
      </c>
    </row>
    <row r="141" spans="1:14" x14ac:dyDescent="0.25">
      <c r="A141">
        <v>140</v>
      </c>
      <c r="B141" s="1">
        <v>44466</v>
      </c>
      <c r="C141" s="2">
        <v>0.25283564814814813</v>
      </c>
      <c r="D141" s="1">
        <v>44466</v>
      </c>
      <c r="E141" s="2">
        <v>0.33119212962962963</v>
      </c>
      <c r="F141">
        <v>15</v>
      </c>
      <c r="G141">
        <f t="shared" si="18"/>
        <v>39</v>
      </c>
      <c r="H141">
        <v>9</v>
      </c>
      <c r="I141" s="3">
        <f t="shared" si="14"/>
        <v>112.83</v>
      </c>
      <c r="J141" s="3">
        <f t="shared" si="19"/>
        <v>245.91027777777774</v>
      </c>
      <c r="K141">
        <f t="shared" si="15"/>
        <v>30</v>
      </c>
      <c r="L141" s="3">
        <f t="shared" si="16"/>
        <v>112.83333333333337</v>
      </c>
      <c r="M141" s="3">
        <f t="shared" si="17"/>
        <v>0</v>
      </c>
      <c r="N141">
        <f t="shared" si="20"/>
        <v>112.83</v>
      </c>
    </row>
    <row r="142" spans="1:14" x14ac:dyDescent="0.25">
      <c r="A142">
        <v>141</v>
      </c>
      <c r="B142" s="1">
        <v>44466</v>
      </c>
      <c r="C142" s="2">
        <v>0.38195601851851851</v>
      </c>
      <c r="D142" s="1">
        <v>44466</v>
      </c>
      <c r="E142" s="2">
        <v>0.42439814814814814</v>
      </c>
      <c r="F142">
        <v>10</v>
      </c>
      <c r="G142">
        <f t="shared" si="18"/>
        <v>40</v>
      </c>
      <c r="H142">
        <v>19</v>
      </c>
      <c r="I142" s="3">
        <f t="shared" si="14"/>
        <v>61.12</v>
      </c>
      <c r="J142" s="3">
        <f t="shared" si="19"/>
        <v>246.92888888888885</v>
      </c>
      <c r="K142">
        <f t="shared" si="15"/>
        <v>21</v>
      </c>
      <c r="L142" s="3">
        <f t="shared" si="16"/>
        <v>61.11666666666666</v>
      </c>
      <c r="M142" s="3">
        <f t="shared" si="17"/>
        <v>0</v>
      </c>
      <c r="N142">
        <f t="shared" si="20"/>
        <v>173.95</v>
      </c>
    </row>
    <row r="143" spans="1:14" x14ac:dyDescent="0.25">
      <c r="A143">
        <v>142</v>
      </c>
      <c r="B143" s="1">
        <v>44466</v>
      </c>
      <c r="C143" s="2">
        <v>0.54520833333333329</v>
      </c>
      <c r="D143" s="1">
        <v>44466</v>
      </c>
      <c r="E143" s="2">
        <v>0.62854166666666667</v>
      </c>
      <c r="F143">
        <v>1</v>
      </c>
      <c r="G143">
        <f t="shared" si="18"/>
        <v>22</v>
      </c>
      <c r="H143">
        <v>0</v>
      </c>
      <c r="I143" s="3">
        <f t="shared" si="14"/>
        <v>120</v>
      </c>
      <c r="J143" s="3">
        <f t="shared" si="19"/>
        <v>248.92888888888885</v>
      </c>
      <c r="K143">
        <f t="shared" si="15"/>
        <v>22</v>
      </c>
      <c r="L143" s="3">
        <f t="shared" si="16"/>
        <v>120.00000000000004</v>
      </c>
      <c r="M143" s="3">
        <f t="shared" si="17"/>
        <v>0</v>
      </c>
      <c r="N143">
        <f t="shared" si="20"/>
        <v>293.95</v>
      </c>
    </row>
    <row r="144" spans="1:14" x14ac:dyDescent="0.25">
      <c r="A144">
        <v>143</v>
      </c>
      <c r="B144" s="1">
        <v>44466</v>
      </c>
      <c r="C144" s="2">
        <v>0.71118055555555559</v>
      </c>
      <c r="D144" s="1">
        <v>44466</v>
      </c>
      <c r="E144" s="2">
        <v>0.79310185185185189</v>
      </c>
      <c r="F144">
        <v>3</v>
      </c>
      <c r="G144">
        <f t="shared" si="18"/>
        <v>25</v>
      </c>
      <c r="H144">
        <v>0</v>
      </c>
      <c r="I144" s="3">
        <f t="shared" si="14"/>
        <v>117.97</v>
      </c>
      <c r="J144" s="3">
        <f t="shared" si="19"/>
        <v>250.89499999999995</v>
      </c>
      <c r="K144">
        <f t="shared" si="15"/>
        <v>25</v>
      </c>
      <c r="L144" s="3">
        <f t="shared" si="16"/>
        <v>117.96666666666667</v>
      </c>
      <c r="M144" s="3">
        <f t="shared" si="17"/>
        <v>0</v>
      </c>
      <c r="N144">
        <f t="shared" si="20"/>
        <v>411.92</v>
      </c>
    </row>
    <row r="145" spans="1:14" x14ac:dyDescent="0.25">
      <c r="A145">
        <v>144</v>
      </c>
      <c r="B145" s="1">
        <v>44467</v>
      </c>
      <c r="C145" s="2">
        <v>0.41951388888888891</v>
      </c>
      <c r="D145" s="1">
        <v>44467</v>
      </c>
      <c r="E145" s="2">
        <v>0.4959027777777778</v>
      </c>
      <c r="F145">
        <v>9</v>
      </c>
      <c r="G145">
        <f t="shared" si="18"/>
        <v>34</v>
      </c>
      <c r="H145">
        <v>14</v>
      </c>
      <c r="I145" s="3">
        <f t="shared" si="14"/>
        <v>110</v>
      </c>
      <c r="J145" s="3">
        <f t="shared" si="19"/>
        <v>252.7283333333333</v>
      </c>
      <c r="K145">
        <f t="shared" si="15"/>
        <v>20</v>
      </c>
      <c r="L145" s="3">
        <f t="shared" si="16"/>
        <v>110.00000000000001</v>
      </c>
      <c r="M145" s="3">
        <f t="shared" si="17"/>
        <v>0</v>
      </c>
      <c r="N145">
        <f t="shared" si="20"/>
        <v>110</v>
      </c>
    </row>
    <row r="146" spans="1:14" x14ac:dyDescent="0.25">
      <c r="A146">
        <v>145</v>
      </c>
      <c r="B146" s="1">
        <v>44467</v>
      </c>
      <c r="C146" s="2">
        <v>0.54101851851851857</v>
      </c>
      <c r="D146" s="1">
        <v>44467</v>
      </c>
      <c r="E146" s="2">
        <v>0.62842592592592594</v>
      </c>
      <c r="F146">
        <v>11</v>
      </c>
      <c r="G146">
        <f t="shared" si="18"/>
        <v>31</v>
      </c>
      <c r="H146">
        <v>13</v>
      </c>
      <c r="I146" s="3">
        <f t="shared" si="14"/>
        <v>125.87</v>
      </c>
      <c r="J146" s="3">
        <f t="shared" si="19"/>
        <v>254.82611111111106</v>
      </c>
      <c r="K146">
        <f t="shared" si="15"/>
        <v>18</v>
      </c>
      <c r="L146" s="3">
        <f t="shared" si="16"/>
        <v>125.86666666666662</v>
      </c>
      <c r="M146" s="3">
        <f t="shared" si="17"/>
        <v>0</v>
      </c>
      <c r="N146">
        <f t="shared" si="20"/>
        <v>235.87</v>
      </c>
    </row>
    <row r="147" spans="1:14" x14ac:dyDescent="0.25">
      <c r="A147">
        <v>146</v>
      </c>
      <c r="B147" s="1">
        <v>44467</v>
      </c>
      <c r="C147" s="2">
        <v>0.71254629629629629</v>
      </c>
      <c r="D147" s="1">
        <v>44467</v>
      </c>
      <c r="E147" s="2">
        <v>0.75473379629629633</v>
      </c>
      <c r="F147">
        <v>12</v>
      </c>
      <c r="G147">
        <f t="shared" si="18"/>
        <v>30</v>
      </c>
      <c r="H147">
        <v>9</v>
      </c>
      <c r="I147" s="3">
        <f t="shared" si="14"/>
        <v>60.75</v>
      </c>
      <c r="J147" s="3">
        <f t="shared" si="19"/>
        <v>255.83861111111105</v>
      </c>
      <c r="K147">
        <f t="shared" si="15"/>
        <v>21</v>
      </c>
      <c r="L147" s="3">
        <f t="shared" si="16"/>
        <v>60.750000000000064</v>
      </c>
      <c r="M147" s="3">
        <f t="shared" si="17"/>
        <v>0</v>
      </c>
      <c r="N147">
        <f t="shared" si="20"/>
        <v>296.62</v>
      </c>
    </row>
    <row r="148" spans="1:14" x14ac:dyDescent="0.25">
      <c r="A148">
        <v>147</v>
      </c>
      <c r="B148" s="1">
        <v>44467</v>
      </c>
      <c r="C148" s="2">
        <v>0.79166666666666663</v>
      </c>
      <c r="D148" s="1">
        <v>44467</v>
      </c>
      <c r="E148" s="2">
        <v>0.87570601851851848</v>
      </c>
      <c r="F148">
        <v>14</v>
      </c>
      <c r="G148">
        <f t="shared" si="18"/>
        <v>35</v>
      </c>
      <c r="H148">
        <v>9</v>
      </c>
      <c r="I148" s="3">
        <f t="shared" si="14"/>
        <v>121.02</v>
      </c>
      <c r="J148" s="3">
        <f t="shared" si="19"/>
        <v>257.8555555555555</v>
      </c>
      <c r="K148">
        <f t="shared" si="15"/>
        <v>26</v>
      </c>
      <c r="L148" s="3">
        <f t="shared" si="16"/>
        <v>121.01666666666667</v>
      </c>
      <c r="M148" s="3">
        <f t="shared" si="17"/>
        <v>0</v>
      </c>
      <c r="N148">
        <f t="shared" si="20"/>
        <v>417.64</v>
      </c>
    </row>
    <row r="149" spans="1:14" x14ac:dyDescent="0.25">
      <c r="A149">
        <v>148</v>
      </c>
      <c r="B149" s="1">
        <v>44468</v>
      </c>
      <c r="C149" s="2">
        <v>0.29934027777777777</v>
      </c>
      <c r="D149" s="1">
        <v>44468</v>
      </c>
      <c r="E149" s="2">
        <v>0.37398148148148147</v>
      </c>
      <c r="F149">
        <v>12</v>
      </c>
      <c r="G149">
        <f t="shared" si="18"/>
        <v>38</v>
      </c>
      <c r="H149">
        <v>16</v>
      </c>
      <c r="I149" s="3">
        <f t="shared" si="14"/>
        <v>107.48</v>
      </c>
      <c r="J149" s="3">
        <f t="shared" si="19"/>
        <v>259.64694444444439</v>
      </c>
      <c r="K149">
        <f t="shared" si="15"/>
        <v>22</v>
      </c>
      <c r="L149" s="3">
        <f t="shared" si="16"/>
        <v>107.48333333333332</v>
      </c>
      <c r="M149" s="3">
        <f t="shared" si="17"/>
        <v>0</v>
      </c>
      <c r="N149">
        <f t="shared" si="20"/>
        <v>107.48</v>
      </c>
    </row>
    <row r="150" spans="1:14" x14ac:dyDescent="0.25">
      <c r="A150">
        <v>149</v>
      </c>
      <c r="B150" s="1">
        <v>44468</v>
      </c>
      <c r="C150" s="2">
        <v>0.41740740740740739</v>
      </c>
      <c r="D150" s="1">
        <v>44468</v>
      </c>
      <c r="E150" s="2">
        <v>0.50071759259259263</v>
      </c>
      <c r="F150">
        <v>9</v>
      </c>
      <c r="G150">
        <f t="shared" si="18"/>
        <v>31</v>
      </c>
      <c r="H150">
        <v>21</v>
      </c>
      <c r="I150" s="3">
        <f t="shared" si="14"/>
        <v>119.97</v>
      </c>
      <c r="J150" s="3">
        <f t="shared" si="19"/>
        <v>261.64638888888885</v>
      </c>
      <c r="K150">
        <f t="shared" si="15"/>
        <v>10</v>
      </c>
      <c r="L150" s="3">
        <f t="shared" si="16"/>
        <v>119.96666666666675</v>
      </c>
      <c r="M150" s="3">
        <f t="shared" si="17"/>
        <v>0</v>
      </c>
      <c r="N150">
        <f t="shared" si="20"/>
        <v>227.45</v>
      </c>
    </row>
    <row r="151" spans="1:14" x14ac:dyDescent="0.25">
      <c r="A151">
        <v>150</v>
      </c>
      <c r="B151" s="1">
        <v>44468</v>
      </c>
      <c r="C151" s="2">
        <v>0.55636574074074074</v>
      </c>
      <c r="D151" s="1">
        <v>44468</v>
      </c>
      <c r="E151" s="2">
        <v>0.61332175925925925</v>
      </c>
      <c r="F151">
        <v>15</v>
      </c>
      <c r="G151">
        <f t="shared" si="18"/>
        <v>25</v>
      </c>
      <c r="H151">
        <v>9</v>
      </c>
      <c r="I151" s="3">
        <f t="shared" si="14"/>
        <v>82.02</v>
      </c>
      <c r="J151" s="3">
        <f t="shared" si="19"/>
        <v>263.01333333333332</v>
      </c>
      <c r="K151">
        <f t="shared" si="15"/>
        <v>16</v>
      </c>
      <c r="L151" s="3">
        <f t="shared" si="16"/>
        <v>82.016666666666652</v>
      </c>
      <c r="M151" s="3">
        <f t="shared" si="17"/>
        <v>0</v>
      </c>
      <c r="N151">
        <f t="shared" si="20"/>
        <v>309.47000000000003</v>
      </c>
    </row>
    <row r="152" spans="1:14" x14ac:dyDescent="0.25">
      <c r="A152">
        <v>151</v>
      </c>
      <c r="B152" s="1">
        <v>44468</v>
      </c>
      <c r="C152" s="2">
        <v>0.67305555555555552</v>
      </c>
      <c r="D152" s="1">
        <v>44468</v>
      </c>
      <c r="E152" s="2">
        <v>0.73208333333333331</v>
      </c>
      <c r="F152">
        <v>14</v>
      </c>
      <c r="G152">
        <f t="shared" si="18"/>
        <v>30</v>
      </c>
      <c r="H152">
        <v>8</v>
      </c>
      <c r="I152" s="3">
        <f t="shared" si="14"/>
        <v>85</v>
      </c>
      <c r="J152" s="3">
        <f t="shared" si="19"/>
        <v>264.43</v>
      </c>
      <c r="K152">
        <f t="shared" si="15"/>
        <v>22</v>
      </c>
      <c r="L152" s="3">
        <f t="shared" si="16"/>
        <v>85.000000000000014</v>
      </c>
      <c r="M152" s="3">
        <f t="shared" si="17"/>
        <v>0</v>
      </c>
      <c r="N152">
        <f t="shared" si="20"/>
        <v>394.47</v>
      </c>
    </row>
    <row r="153" spans="1:14" x14ac:dyDescent="0.25">
      <c r="A153">
        <v>152</v>
      </c>
      <c r="B153" s="1">
        <v>44468</v>
      </c>
      <c r="C153" s="2">
        <v>0.79931712962962964</v>
      </c>
      <c r="D153" s="1">
        <v>44468</v>
      </c>
      <c r="E153" s="2">
        <v>0.84817129629629628</v>
      </c>
      <c r="F153">
        <v>16</v>
      </c>
      <c r="G153">
        <f t="shared" si="18"/>
        <v>38</v>
      </c>
      <c r="H153">
        <v>21</v>
      </c>
      <c r="I153" s="3">
        <f t="shared" si="14"/>
        <v>70.349999999999994</v>
      </c>
      <c r="J153" s="3">
        <f t="shared" si="19"/>
        <v>265.60250000000002</v>
      </c>
      <c r="K153">
        <f t="shared" si="15"/>
        <v>17</v>
      </c>
      <c r="L153" s="3">
        <f t="shared" si="16"/>
        <v>70.349999999999966</v>
      </c>
      <c r="M153" s="3">
        <f t="shared" si="17"/>
        <v>0</v>
      </c>
      <c r="N153">
        <f t="shared" si="20"/>
        <v>464.82</v>
      </c>
    </row>
    <row r="154" spans="1:14" x14ac:dyDescent="0.25">
      <c r="A154">
        <v>153</v>
      </c>
      <c r="B154" s="1">
        <v>44468</v>
      </c>
      <c r="C154" s="2">
        <v>0.9611574074074074</v>
      </c>
      <c r="D154" s="1">
        <v>44469</v>
      </c>
      <c r="E154" s="2">
        <v>3.9629629629629633E-2</v>
      </c>
      <c r="F154">
        <v>14</v>
      </c>
      <c r="G154">
        <f t="shared" si="18"/>
        <v>31</v>
      </c>
      <c r="H154">
        <v>9</v>
      </c>
      <c r="I154" s="3">
        <f t="shared" si="14"/>
        <v>113</v>
      </c>
      <c r="J154" s="3">
        <f t="shared" si="19"/>
        <v>267.48583333333335</v>
      </c>
      <c r="K154">
        <f t="shared" si="15"/>
        <v>22</v>
      </c>
      <c r="L154" s="3">
        <f t="shared" si="16"/>
        <v>55.933333333333337</v>
      </c>
      <c r="M154" s="3">
        <f t="shared" si="17"/>
        <v>57.066666666666663</v>
      </c>
      <c r="N154">
        <f t="shared" si="20"/>
        <v>520.75</v>
      </c>
    </row>
    <row r="155" spans="1:14" x14ac:dyDescent="0.25">
      <c r="A155">
        <v>154</v>
      </c>
      <c r="B155" s="1">
        <v>44469</v>
      </c>
      <c r="C155" s="2">
        <v>0.3125</v>
      </c>
      <c r="D155" s="1">
        <v>44469</v>
      </c>
      <c r="E155" s="2">
        <v>0.33385416666666667</v>
      </c>
      <c r="F155">
        <v>17</v>
      </c>
      <c r="G155">
        <f t="shared" si="18"/>
        <v>39</v>
      </c>
      <c r="H155">
        <v>3</v>
      </c>
      <c r="I155" s="3">
        <f t="shared" si="14"/>
        <v>30.75</v>
      </c>
      <c r="J155" s="3">
        <f t="shared" si="19"/>
        <v>267.99833333333333</v>
      </c>
      <c r="K155">
        <f t="shared" si="15"/>
        <v>36</v>
      </c>
      <c r="L155" s="3">
        <f t="shared" si="16"/>
        <v>30.750000000000011</v>
      </c>
      <c r="M155" s="3">
        <f t="shared" si="17"/>
        <v>0</v>
      </c>
      <c r="N155">
        <f t="shared" si="20"/>
        <v>87.82</v>
      </c>
    </row>
    <row r="156" spans="1:14" x14ac:dyDescent="0.25">
      <c r="A156">
        <v>155</v>
      </c>
      <c r="B156" s="1">
        <v>44469</v>
      </c>
      <c r="C156" s="2">
        <v>0.44229166666666669</v>
      </c>
      <c r="D156" s="1">
        <v>44469</v>
      </c>
      <c r="E156" s="2">
        <v>0.50074074074074071</v>
      </c>
      <c r="F156">
        <v>0</v>
      </c>
      <c r="G156">
        <f t="shared" si="18"/>
        <v>36</v>
      </c>
      <c r="H156">
        <v>9</v>
      </c>
      <c r="I156" s="3">
        <f t="shared" si="14"/>
        <v>84.17</v>
      </c>
      <c r="J156" s="3">
        <f t="shared" si="19"/>
        <v>269.40111111111111</v>
      </c>
      <c r="K156">
        <f t="shared" si="15"/>
        <v>27</v>
      </c>
      <c r="L156" s="3">
        <f t="shared" si="16"/>
        <v>84.166666666666586</v>
      </c>
      <c r="M156" s="3">
        <f t="shared" si="17"/>
        <v>0</v>
      </c>
      <c r="N156">
        <f t="shared" si="20"/>
        <v>171.99</v>
      </c>
    </row>
    <row r="157" spans="1:14" x14ac:dyDescent="0.25">
      <c r="A157">
        <v>156</v>
      </c>
      <c r="B157" s="1">
        <v>44469</v>
      </c>
      <c r="C157" s="2">
        <v>0.59045138888888893</v>
      </c>
      <c r="D157" s="1">
        <v>44469</v>
      </c>
      <c r="E157" s="2">
        <v>0.63065972222222222</v>
      </c>
      <c r="F157">
        <v>14</v>
      </c>
      <c r="G157">
        <f t="shared" si="18"/>
        <v>41</v>
      </c>
      <c r="H157">
        <v>8</v>
      </c>
      <c r="I157" s="3">
        <f t="shared" si="14"/>
        <v>57.9</v>
      </c>
      <c r="J157" s="3">
        <f t="shared" si="19"/>
        <v>270.36611111111108</v>
      </c>
      <c r="K157">
        <f t="shared" si="15"/>
        <v>33</v>
      </c>
      <c r="L157" s="3">
        <f t="shared" si="16"/>
        <v>57.899999999999935</v>
      </c>
      <c r="M157" s="3">
        <f t="shared" si="17"/>
        <v>0</v>
      </c>
      <c r="N157">
        <f t="shared" si="20"/>
        <v>229.89</v>
      </c>
    </row>
    <row r="158" spans="1:14" x14ac:dyDescent="0.25">
      <c r="A158">
        <v>157</v>
      </c>
      <c r="B158" s="1">
        <v>44469</v>
      </c>
      <c r="C158" s="2">
        <v>0.7142708333333333</v>
      </c>
      <c r="D158" s="1">
        <v>44469</v>
      </c>
      <c r="E158" s="2">
        <v>0.789525462962963</v>
      </c>
      <c r="F158">
        <v>6</v>
      </c>
      <c r="G158">
        <f t="shared" si="18"/>
        <v>39</v>
      </c>
      <c r="H158">
        <v>39</v>
      </c>
      <c r="I158" s="3">
        <f t="shared" si="14"/>
        <v>108.37</v>
      </c>
      <c r="J158" s="3">
        <f t="shared" si="19"/>
        <v>272.17222222222222</v>
      </c>
      <c r="K158">
        <f t="shared" si="15"/>
        <v>0</v>
      </c>
      <c r="L158" s="3">
        <f t="shared" si="16"/>
        <v>108.36666666666676</v>
      </c>
      <c r="M158" s="3">
        <f t="shared" si="17"/>
        <v>0</v>
      </c>
      <c r="N158">
        <f t="shared" si="20"/>
        <v>338.26</v>
      </c>
    </row>
  </sheetData>
  <autoFilter ref="A1:K158" xr:uid="{BA6361EF-B207-4FB9-9D2B-401AB793140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1A20-1BA9-42E9-BA46-C9CBC79C87A3}">
  <dimension ref="A1:P158"/>
  <sheetViews>
    <sheetView topLeftCell="A17" workbookViewId="0">
      <selection activeCell="F48" sqref="F48"/>
    </sheetView>
  </sheetViews>
  <sheetFormatPr defaultRowHeight="15" x14ac:dyDescent="0.25"/>
  <cols>
    <col min="2" max="2" width="11.42578125" style="1" bestFit="1" customWidth="1"/>
    <col min="3" max="3" width="14.5703125" style="2" bestFit="1" customWidth="1"/>
    <col min="4" max="4" width="12.5703125" style="1" bestFit="1" customWidth="1"/>
    <col min="5" max="5" width="15.7109375" bestFit="1" customWidth="1"/>
    <col min="6" max="6" width="15.5703125" bestFit="1" customWidth="1"/>
    <col min="7" max="7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</v>
      </c>
      <c r="B2" s="1">
        <v>44440</v>
      </c>
      <c r="C2" s="2">
        <v>0.33333333333333331</v>
      </c>
      <c r="D2" s="1">
        <v>44440</v>
      </c>
      <c r="E2" s="2">
        <v>0.38513888888888886</v>
      </c>
      <c r="F2">
        <v>12</v>
      </c>
      <c r="G2">
        <v>0</v>
      </c>
    </row>
    <row r="3" spans="1:16" x14ac:dyDescent="0.25">
      <c r="A3">
        <v>2</v>
      </c>
      <c r="B3" s="1">
        <v>44440</v>
      </c>
      <c r="C3" s="2">
        <v>0.42430555555555555</v>
      </c>
      <c r="D3" s="1">
        <v>44440</v>
      </c>
      <c r="E3" s="2">
        <v>0.55934027777777773</v>
      </c>
      <c r="F3">
        <v>11</v>
      </c>
      <c r="G3">
        <v>16</v>
      </c>
    </row>
    <row r="4" spans="1:16" x14ac:dyDescent="0.25">
      <c r="A4">
        <v>3</v>
      </c>
      <c r="B4" s="1">
        <v>44440</v>
      </c>
      <c r="C4" s="2">
        <v>0.64613425925925927</v>
      </c>
      <c r="D4" s="1">
        <v>44440</v>
      </c>
      <c r="E4" s="2">
        <v>0.71621527777777783</v>
      </c>
      <c r="F4">
        <v>9</v>
      </c>
      <c r="G4">
        <v>0</v>
      </c>
    </row>
    <row r="5" spans="1:16" x14ac:dyDescent="0.25">
      <c r="A5">
        <v>4</v>
      </c>
      <c r="B5" s="1">
        <v>44440</v>
      </c>
      <c r="C5" s="2">
        <v>0.76347222222222222</v>
      </c>
      <c r="D5" s="1">
        <v>44440</v>
      </c>
      <c r="E5" s="2">
        <v>0.91402777777777777</v>
      </c>
      <c r="F5">
        <v>14</v>
      </c>
      <c r="G5">
        <v>11</v>
      </c>
    </row>
    <row r="6" spans="1:16" x14ac:dyDescent="0.25">
      <c r="A6">
        <v>5</v>
      </c>
      <c r="B6" s="1">
        <v>44441</v>
      </c>
      <c r="C6" s="2">
        <v>0.17721064814814816</v>
      </c>
      <c r="D6" s="1">
        <v>44441</v>
      </c>
      <c r="E6" s="2">
        <v>0.27315972222222223</v>
      </c>
      <c r="F6">
        <v>21</v>
      </c>
      <c r="G6">
        <v>15</v>
      </c>
    </row>
    <row r="7" spans="1:16" x14ac:dyDescent="0.25">
      <c r="A7">
        <v>6</v>
      </c>
      <c r="B7" s="1">
        <v>44441</v>
      </c>
      <c r="C7" s="2">
        <v>0.34736111111111112</v>
      </c>
      <c r="D7" s="1">
        <v>44441</v>
      </c>
      <c r="E7" s="2">
        <v>0.4246064814814815</v>
      </c>
      <c r="F7">
        <v>11</v>
      </c>
      <c r="G7">
        <v>24</v>
      </c>
    </row>
    <row r="8" spans="1:16" x14ac:dyDescent="0.25">
      <c r="A8">
        <v>7</v>
      </c>
      <c r="B8" s="1">
        <v>44441</v>
      </c>
      <c r="C8" s="2">
        <v>0.48079861111111111</v>
      </c>
      <c r="D8" s="1">
        <v>44441</v>
      </c>
      <c r="E8" s="2">
        <v>0.57214120370370369</v>
      </c>
      <c r="F8">
        <v>19</v>
      </c>
      <c r="G8">
        <v>10</v>
      </c>
      <c r="O8" t="s">
        <v>7</v>
      </c>
      <c r="P8">
        <v>40</v>
      </c>
    </row>
    <row r="9" spans="1:16" x14ac:dyDescent="0.25">
      <c r="A9">
        <v>8</v>
      </c>
      <c r="B9" s="1">
        <v>44441</v>
      </c>
      <c r="C9" s="2">
        <v>0.63290509259259264</v>
      </c>
      <c r="D9" s="1">
        <v>44441</v>
      </c>
      <c r="E9" s="2">
        <v>0.72944444444444445</v>
      </c>
      <c r="F9">
        <v>9</v>
      </c>
      <c r="G9">
        <v>11</v>
      </c>
    </row>
    <row r="10" spans="1:16" x14ac:dyDescent="0.25">
      <c r="A10">
        <v>9</v>
      </c>
      <c r="B10" s="1">
        <v>44441</v>
      </c>
      <c r="C10" s="2">
        <v>0.80592592592592593</v>
      </c>
      <c r="D10" s="1">
        <v>44441</v>
      </c>
      <c r="E10" s="2">
        <v>0.89690972222222221</v>
      </c>
      <c r="F10">
        <v>12</v>
      </c>
      <c r="G10">
        <v>15</v>
      </c>
    </row>
    <row r="11" spans="1:16" x14ac:dyDescent="0.25">
      <c r="A11">
        <v>10</v>
      </c>
      <c r="B11" s="1">
        <v>44442</v>
      </c>
      <c r="C11" s="2">
        <v>0.13548611111111111</v>
      </c>
      <c r="D11" s="1">
        <v>44442</v>
      </c>
      <c r="E11" s="2">
        <v>0.31579861111111113</v>
      </c>
      <c r="F11">
        <v>17</v>
      </c>
      <c r="G11">
        <v>22</v>
      </c>
    </row>
    <row r="12" spans="1:16" x14ac:dyDescent="0.25">
      <c r="A12">
        <v>11</v>
      </c>
      <c r="B12" s="1">
        <v>44442</v>
      </c>
      <c r="C12" s="2">
        <v>0.37784722222222222</v>
      </c>
      <c r="D12" s="1">
        <v>44442</v>
      </c>
      <c r="E12" s="2">
        <v>0.46140046296296294</v>
      </c>
      <c r="F12">
        <v>14</v>
      </c>
      <c r="G12">
        <v>10</v>
      </c>
    </row>
    <row r="13" spans="1:16" x14ac:dyDescent="0.25">
      <c r="A13">
        <v>12</v>
      </c>
      <c r="B13" s="1">
        <v>44442</v>
      </c>
      <c r="C13" s="2">
        <v>0.50086805555555558</v>
      </c>
      <c r="D13" s="1">
        <v>44442</v>
      </c>
      <c r="E13" s="2">
        <v>0.63633101851851848</v>
      </c>
      <c r="F13">
        <v>24</v>
      </c>
      <c r="G13">
        <v>19</v>
      </c>
    </row>
    <row r="14" spans="1:16" x14ac:dyDescent="0.25">
      <c r="A14">
        <v>13</v>
      </c>
      <c r="B14" s="1">
        <v>44442</v>
      </c>
      <c r="C14" s="2">
        <v>0.7049305555555555</v>
      </c>
      <c r="D14" s="1">
        <v>44442</v>
      </c>
      <c r="E14" s="2">
        <v>0.76827546296296301</v>
      </c>
      <c r="F14">
        <v>16</v>
      </c>
      <c r="G14">
        <v>11</v>
      </c>
    </row>
    <row r="15" spans="1:16" x14ac:dyDescent="0.25">
      <c r="A15">
        <v>14</v>
      </c>
      <c r="B15" s="1">
        <v>44442</v>
      </c>
      <c r="C15" s="2">
        <v>0.80994212962962964</v>
      </c>
      <c r="D15" s="1">
        <v>44442</v>
      </c>
      <c r="E15" s="2">
        <v>0.92829861111111112</v>
      </c>
      <c r="F15">
        <v>15</v>
      </c>
      <c r="G15">
        <v>9</v>
      </c>
    </row>
    <row r="16" spans="1:16" x14ac:dyDescent="0.25">
      <c r="A16">
        <v>15</v>
      </c>
      <c r="B16" s="1">
        <v>44443</v>
      </c>
      <c r="C16" s="2">
        <v>0.17093749999999999</v>
      </c>
      <c r="D16" s="1">
        <v>44443</v>
      </c>
      <c r="E16" s="2">
        <v>0.25318287037037035</v>
      </c>
      <c r="F16">
        <v>7</v>
      </c>
      <c r="G16">
        <v>16</v>
      </c>
    </row>
    <row r="17" spans="1:7" x14ac:dyDescent="0.25">
      <c r="A17">
        <v>16</v>
      </c>
      <c r="B17" s="1">
        <v>44443</v>
      </c>
      <c r="C17" s="2">
        <v>0.29620370370370369</v>
      </c>
      <c r="D17" s="1">
        <v>44443</v>
      </c>
      <c r="E17" s="2">
        <v>0.34704861111111113</v>
      </c>
      <c r="F17">
        <v>9</v>
      </c>
      <c r="G17">
        <v>11</v>
      </c>
    </row>
    <row r="18" spans="1:7" x14ac:dyDescent="0.25">
      <c r="A18">
        <v>17</v>
      </c>
      <c r="B18" s="1">
        <v>44443</v>
      </c>
      <c r="C18" s="2">
        <v>0.3578587962962963</v>
      </c>
      <c r="D18" s="1">
        <v>44443</v>
      </c>
      <c r="E18" s="2">
        <v>0.42055555555555557</v>
      </c>
      <c r="F18">
        <v>13</v>
      </c>
      <c r="G18">
        <v>18</v>
      </c>
    </row>
    <row r="19" spans="1:7" x14ac:dyDescent="0.25">
      <c r="A19">
        <v>18</v>
      </c>
      <c r="B19" s="1">
        <v>44443</v>
      </c>
      <c r="C19" s="2">
        <v>0.48564814814814816</v>
      </c>
      <c r="D19" s="1">
        <v>44443</v>
      </c>
      <c r="E19" s="2">
        <v>0.53831018518518514</v>
      </c>
      <c r="F19">
        <v>22</v>
      </c>
      <c r="G19">
        <v>5</v>
      </c>
    </row>
    <row r="20" spans="1:7" x14ac:dyDescent="0.25">
      <c r="A20">
        <v>19</v>
      </c>
      <c r="B20" s="1">
        <v>44443</v>
      </c>
      <c r="C20" s="2">
        <v>0.70219907407407411</v>
      </c>
      <c r="D20" s="1">
        <v>44443</v>
      </c>
      <c r="E20" s="2">
        <v>0.7736574074074074</v>
      </c>
      <c r="F20">
        <v>8</v>
      </c>
      <c r="G20">
        <v>23</v>
      </c>
    </row>
    <row r="21" spans="1:7" x14ac:dyDescent="0.25">
      <c r="A21">
        <v>20</v>
      </c>
      <c r="B21" s="1">
        <v>44443</v>
      </c>
      <c r="C21" s="2">
        <v>0.80978009259259254</v>
      </c>
      <c r="D21" s="1">
        <v>44443</v>
      </c>
      <c r="E21" s="2">
        <v>0.96615740740740741</v>
      </c>
      <c r="F21">
        <v>11</v>
      </c>
      <c r="G21">
        <v>14</v>
      </c>
    </row>
    <row r="22" spans="1:7" x14ac:dyDescent="0.25">
      <c r="A22">
        <v>21</v>
      </c>
      <c r="B22" s="1">
        <v>44444</v>
      </c>
      <c r="C22" s="2">
        <v>0.30270833333333336</v>
      </c>
      <c r="D22" s="1">
        <v>44444</v>
      </c>
      <c r="E22" s="2">
        <v>0.3762152777777778</v>
      </c>
      <c r="F22">
        <v>17</v>
      </c>
      <c r="G22">
        <v>23</v>
      </c>
    </row>
    <row r="23" spans="1:7" x14ac:dyDescent="0.25">
      <c r="A23">
        <v>22</v>
      </c>
      <c r="B23" s="1">
        <v>44444</v>
      </c>
      <c r="C23" s="2">
        <v>0.43002314814814813</v>
      </c>
      <c r="D23" s="1">
        <v>44444</v>
      </c>
      <c r="E23" s="2">
        <v>0.51140046296296293</v>
      </c>
      <c r="F23">
        <v>15</v>
      </c>
      <c r="G23">
        <v>11</v>
      </c>
    </row>
    <row r="24" spans="1:7" x14ac:dyDescent="0.25">
      <c r="A24">
        <v>23</v>
      </c>
      <c r="B24" s="1">
        <v>44444</v>
      </c>
      <c r="C24" s="2">
        <v>0.55909722222222225</v>
      </c>
      <c r="D24" s="1">
        <v>44444</v>
      </c>
      <c r="E24" s="2">
        <v>0.64327546296296301</v>
      </c>
      <c r="F24">
        <v>19</v>
      </c>
      <c r="G24">
        <v>21</v>
      </c>
    </row>
    <row r="25" spans="1:7" x14ac:dyDescent="0.25">
      <c r="A25">
        <v>24</v>
      </c>
      <c r="B25" s="1">
        <v>44444</v>
      </c>
      <c r="C25" s="2">
        <v>0.69188657407407406</v>
      </c>
      <c r="D25" s="1">
        <v>44444</v>
      </c>
      <c r="E25" s="2">
        <v>0.73365740740740737</v>
      </c>
      <c r="F25">
        <v>11</v>
      </c>
      <c r="G25">
        <v>9</v>
      </c>
    </row>
    <row r="26" spans="1:7" x14ac:dyDescent="0.25">
      <c r="A26">
        <v>25</v>
      </c>
      <c r="B26" s="1">
        <v>44444</v>
      </c>
      <c r="C26" s="2">
        <v>0.77118055555555554</v>
      </c>
      <c r="D26" s="1">
        <v>44444</v>
      </c>
      <c r="E26" s="2">
        <v>0.82657407407407413</v>
      </c>
      <c r="F26">
        <v>15</v>
      </c>
      <c r="G26">
        <v>11</v>
      </c>
    </row>
    <row r="27" spans="1:7" x14ac:dyDescent="0.25">
      <c r="A27">
        <v>26</v>
      </c>
      <c r="B27" s="1">
        <v>44444</v>
      </c>
      <c r="C27" s="2">
        <v>0.875</v>
      </c>
      <c r="D27" s="1">
        <v>44445</v>
      </c>
      <c r="E27" s="2">
        <v>1.3495370370370371E-2</v>
      </c>
      <c r="F27">
        <v>15</v>
      </c>
      <c r="G27">
        <v>17</v>
      </c>
    </row>
    <row r="28" spans="1:7" x14ac:dyDescent="0.25">
      <c r="A28">
        <v>27</v>
      </c>
      <c r="B28" s="1">
        <v>44445</v>
      </c>
      <c r="C28" s="2">
        <v>0.21719907407407407</v>
      </c>
      <c r="D28" s="1">
        <v>44445</v>
      </c>
      <c r="E28" s="2">
        <v>0.2976388888888889</v>
      </c>
      <c r="F28">
        <v>9</v>
      </c>
      <c r="G28">
        <v>6</v>
      </c>
    </row>
    <row r="29" spans="1:7" x14ac:dyDescent="0.25">
      <c r="A29">
        <v>28</v>
      </c>
      <c r="B29" s="1">
        <v>44445</v>
      </c>
      <c r="C29" s="2">
        <v>0.38305555555555554</v>
      </c>
      <c r="D29" s="1">
        <v>44445</v>
      </c>
      <c r="E29" s="2">
        <v>0.52521990740740743</v>
      </c>
      <c r="F29">
        <v>14</v>
      </c>
      <c r="G29">
        <v>22</v>
      </c>
    </row>
    <row r="30" spans="1:7" x14ac:dyDescent="0.25">
      <c r="A30">
        <v>29</v>
      </c>
      <c r="B30" s="1">
        <v>44445</v>
      </c>
      <c r="C30" s="2">
        <v>0.55920138888888893</v>
      </c>
      <c r="D30" s="1">
        <v>44445</v>
      </c>
      <c r="E30" s="2">
        <v>0.62586805555555558</v>
      </c>
      <c r="F30">
        <v>14</v>
      </c>
      <c r="G30">
        <v>3</v>
      </c>
    </row>
    <row r="31" spans="1:7" x14ac:dyDescent="0.25">
      <c r="A31">
        <v>30</v>
      </c>
      <c r="B31" s="1">
        <v>44445</v>
      </c>
      <c r="C31" s="2">
        <v>0.7160185185185185</v>
      </c>
      <c r="D31" s="1">
        <v>44445</v>
      </c>
      <c r="E31" s="2">
        <v>0.7631944444444444</v>
      </c>
      <c r="F31">
        <v>18</v>
      </c>
      <c r="G31">
        <v>14</v>
      </c>
    </row>
    <row r="32" spans="1:7" x14ac:dyDescent="0.25">
      <c r="A32">
        <v>31</v>
      </c>
      <c r="B32" s="1">
        <v>44445</v>
      </c>
      <c r="C32" s="2">
        <v>0.82097222222222221</v>
      </c>
      <c r="D32" s="1">
        <v>44445</v>
      </c>
      <c r="E32" s="2">
        <v>0.89042824074074078</v>
      </c>
      <c r="F32">
        <v>16</v>
      </c>
      <c r="G32">
        <v>21</v>
      </c>
    </row>
    <row r="33" spans="1:7" x14ac:dyDescent="0.25">
      <c r="A33">
        <v>32</v>
      </c>
      <c r="B33" s="1">
        <v>44446</v>
      </c>
      <c r="C33" s="2">
        <v>0.32383101851851853</v>
      </c>
      <c r="D33" s="1">
        <v>44446</v>
      </c>
      <c r="E33" s="2">
        <v>0.40016203703703701</v>
      </c>
      <c r="F33">
        <v>15</v>
      </c>
      <c r="G33">
        <v>14</v>
      </c>
    </row>
    <row r="34" spans="1:7" x14ac:dyDescent="0.25">
      <c r="A34">
        <v>33</v>
      </c>
      <c r="B34" s="1">
        <v>44446</v>
      </c>
      <c r="C34" s="2">
        <v>0.46467592592592594</v>
      </c>
      <c r="D34" s="1">
        <v>44446</v>
      </c>
      <c r="E34" s="2">
        <v>0.52171296296296299</v>
      </c>
      <c r="F34">
        <v>12</v>
      </c>
      <c r="G34">
        <v>23</v>
      </c>
    </row>
    <row r="35" spans="1:7" x14ac:dyDescent="0.25">
      <c r="A35">
        <v>34</v>
      </c>
      <c r="B35" s="1">
        <v>44446</v>
      </c>
      <c r="C35" s="2">
        <v>0.57347222222222227</v>
      </c>
      <c r="D35" s="1">
        <v>44446</v>
      </c>
      <c r="E35" s="2">
        <v>0.64879629629629632</v>
      </c>
      <c r="F35">
        <v>17</v>
      </c>
      <c r="G35">
        <v>6</v>
      </c>
    </row>
    <row r="36" spans="1:7" x14ac:dyDescent="0.25">
      <c r="A36">
        <v>35</v>
      </c>
      <c r="B36" s="1">
        <v>44446</v>
      </c>
      <c r="C36" s="2">
        <v>0.70577546296296301</v>
      </c>
      <c r="D36" s="1">
        <v>44446</v>
      </c>
      <c r="E36" s="2">
        <v>0.7917939814814815</v>
      </c>
      <c r="F36">
        <v>19</v>
      </c>
      <c r="G36">
        <v>16</v>
      </c>
    </row>
    <row r="37" spans="1:7" x14ac:dyDescent="0.25">
      <c r="A37">
        <v>36</v>
      </c>
      <c r="B37" s="1">
        <v>44446</v>
      </c>
      <c r="C37" s="2">
        <v>0.84167824074074071</v>
      </c>
      <c r="D37" s="1">
        <v>44446</v>
      </c>
      <c r="E37" s="2">
        <v>0.9406944444444445</v>
      </c>
      <c r="F37">
        <v>11</v>
      </c>
      <c r="G37">
        <v>14</v>
      </c>
    </row>
    <row r="38" spans="1:7" x14ac:dyDescent="0.25">
      <c r="A38">
        <v>37</v>
      </c>
      <c r="B38" s="1">
        <v>44447</v>
      </c>
      <c r="C38" s="2">
        <v>0.13560185185185186</v>
      </c>
      <c r="D38" s="1">
        <v>44447</v>
      </c>
      <c r="E38" s="2">
        <v>0.44449074074074074</v>
      </c>
      <c r="F38">
        <v>13</v>
      </c>
      <c r="G38">
        <v>22</v>
      </c>
    </row>
    <row r="39" spans="1:7" x14ac:dyDescent="0.25">
      <c r="A39">
        <v>38</v>
      </c>
      <c r="B39" s="1">
        <v>44447</v>
      </c>
      <c r="C39" s="2">
        <v>0.32587962962962963</v>
      </c>
      <c r="D39" s="1">
        <v>44447</v>
      </c>
      <c r="E39" s="2">
        <v>0.39796296296296296</v>
      </c>
      <c r="F39">
        <v>11</v>
      </c>
      <c r="G39">
        <v>4</v>
      </c>
    </row>
    <row r="40" spans="1:7" x14ac:dyDescent="0.25">
      <c r="A40">
        <v>39</v>
      </c>
      <c r="B40" s="1">
        <v>44447</v>
      </c>
      <c r="C40" s="2">
        <v>0.41761574074074076</v>
      </c>
      <c r="D40" s="1">
        <v>44447</v>
      </c>
      <c r="E40" s="2">
        <v>0.52447916666666672</v>
      </c>
      <c r="F40">
        <v>14</v>
      </c>
      <c r="G40">
        <v>21</v>
      </c>
    </row>
    <row r="41" spans="1:7" x14ac:dyDescent="0.25">
      <c r="A41">
        <v>40</v>
      </c>
      <c r="B41" s="1">
        <v>44447</v>
      </c>
      <c r="C41" s="2">
        <v>0.59138888888888885</v>
      </c>
      <c r="D41" s="1">
        <v>44447</v>
      </c>
      <c r="E41" s="2">
        <v>0.68494212962962964</v>
      </c>
      <c r="F41">
        <v>16</v>
      </c>
      <c r="G41">
        <v>9</v>
      </c>
    </row>
    <row r="42" spans="1:7" x14ac:dyDescent="0.25">
      <c r="A42">
        <v>41</v>
      </c>
      <c r="B42" s="1">
        <v>44447</v>
      </c>
      <c r="C42" s="2">
        <v>0.7338541666666667</v>
      </c>
      <c r="D42" s="1">
        <v>44447</v>
      </c>
      <c r="E42" s="2">
        <v>0.77248842592592593</v>
      </c>
      <c r="F42">
        <v>12</v>
      </c>
      <c r="G42">
        <v>24</v>
      </c>
    </row>
    <row r="43" spans="1:7" x14ac:dyDescent="0.25">
      <c r="A43">
        <v>42</v>
      </c>
      <c r="B43" s="1">
        <v>44447</v>
      </c>
      <c r="C43" s="2">
        <v>0.83333333333333337</v>
      </c>
      <c r="D43" s="1">
        <v>44447</v>
      </c>
      <c r="E43" s="2">
        <v>0.89694444444444443</v>
      </c>
      <c r="F43">
        <v>9</v>
      </c>
      <c r="G43">
        <v>2</v>
      </c>
    </row>
    <row r="44" spans="1:7" x14ac:dyDescent="0.25">
      <c r="A44">
        <v>43</v>
      </c>
      <c r="B44" s="1">
        <v>44448</v>
      </c>
      <c r="C44" s="2">
        <v>0.25793981481481482</v>
      </c>
      <c r="D44" s="1">
        <v>44448</v>
      </c>
      <c r="E44" s="2">
        <v>0.32356481481481481</v>
      </c>
      <c r="F44">
        <v>9</v>
      </c>
      <c r="G44">
        <v>4</v>
      </c>
    </row>
    <row r="45" spans="1:7" x14ac:dyDescent="0.25">
      <c r="A45">
        <v>44</v>
      </c>
      <c r="B45" s="1">
        <v>44448</v>
      </c>
      <c r="C45" s="2">
        <v>0.41349537037037037</v>
      </c>
      <c r="D45" s="1">
        <v>44448</v>
      </c>
      <c r="E45" s="2">
        <v>0.45501157407407405</v>
      </c>
      <c r="F45">
        <v>9</v>
      </c>
      <c r="G45">
        <v>14</v>
      </c>
    </row>
    <row r="46" spans="1:7" x14ac:dyDescent="0.25">
      <c r="A46">
        <v>45</v>
      </c>
      <c r="B46" s="1">
        <v>44448</v>
      </c>
      <c r="C46" s="2">
        <v>0.50607638888888884</v>
      </c>
      <c r="D46" s="1">
        <v>44448</v>
      </c>
      <c r="E46" s="2">
        <v>0.59107638888888892</v>
      </c>
      <c r="F46">
        <v>12</v>
      </c>
      <c r="G46">
        <v>10</v>
      </c>
    </row>
    <row r="47" spans="1:7" x14ac:dyDescent="0.25">
      <c r="A47">
        <v>46</v>
      </c>
      <c r="B47" s="1">
        <v>44448</v>
      </c>
      <c r="C47" s="2">
        <v>0.68482638888888892</v>
      </c>
      <c r="D47" s="1">
        <v>44448</v>
      </c>
      <c r="E47" s="2">
        <v>0.77111111111111108</v>
      </c>
      <c r="F47">
        <v>16</v>
      </c>
      <c r="G47">
        <v>11</v>
      </c>
    </row>
    <row r="48" spans="1:7" x14ac:dyDescent="0.25">
      <c r="A48">
        <v>47</v>
      </c>
      <c r="B48" s="1">
        <v>44448</v>
      </c>
      <c r="C48" s="2">
        <v>0.85435185185185181</v>
      </c>
      <c r="D48" s="1">
        <v>44448</v>
      </c>
      <c r="E48" s="2">
        <v>0.89</v>
      </c>
      <c r="F48">
        <v>13</v>
      </c>
      <c r="G48">
        <v>21</v>
      </c>
    </row>
    <row r="49" spans="1:7" x14ac:dyDescent="0.25">
      <c r="A49">
        <v>48</v>
      </c>
      <c r="B49" s="1">
        <v>44449</v>
      </c>
      <c r="C49" s="2">
        <v>0.21634259259259259</v>
      </c>
      <c r="D49" s="1">
        <v>44449</v>
      </c>
      <c r="E49" s="2">
        <v>0.30988425925925928</v>
      </c>
      <c r="F49">
        <v>7</v>
      </c>
      <c r="G49">
        <v>15</v>
      </c>
    </row>
    <row r="50" spans="1:7" x14ac:dyDescent="0.25">
      <c r="A50">
        <v>49</v>
      </c>
      <c r="B50" s="1">
        <v>44449</v>
      </c>
      <c r="C50" s="2">
        <v>0.38201388888888888</v>
      </c>
      <c r="D50" s="1">
        <v>44449</v>
      </c>
      <c r="E50" s="2">
        <v>0.44449074074074074</v>
      </c>
      <c r="F50">
        <v>7</v>
      </c>
      <c r="G50">
        <v>0</v>
      </c>
    </row>
    <row r="51" spans="1:7" x14ac:dyDescent="0.25">
      <c r="A51">
        <v>50</v>
      </c>
      <c r="B51" s="1">
        <v>44449</v>
      </c>
      <c r="C51" s="2">
        <v>0.49995370370370368</v>
      </c>
      <c r="D51" s="1">
        <v>44449</v>
      </c>
      <c r="E51" s="2">
        <v>0.59361111111111109</v>
      </c>
      <c r="F51">
        <v>7</v>
      </c>
      <c r="G51">
        <v>1</v>
      </c>
    </row>
    <row r="52" spans="1:7" x14ac:dyDescent="0.25">
      <c r="A52">
        <v>51</v>
      </c>
      <c r="B52" s="1">
        <v>44449</v>
      </c>
      <c r="C52" s="2">
        <v>0.64993055555555557</v>
      </c>
      <c r="D52" s="1">
        <v>44449</v>
      </c>
      <c r="E52" s="2">
        <v>0.70430555555555552</v>
      </c>
      <c r="F52">
        <v>13</v>
      </c>
      <c r="G52">
        <v>20</v>
      </c>
    </row>
    <row r="53" spans="1:7" x14ac:dyDescent="0.25">
      <c r="A53">
        <v>52</v>
      </c>
      <c r="B53" s="1">
        <v>44449</v>
      </c>
      <c r="C53" s="2">
        <v>0.79276620370370365</v>
      </c>
      <c r="D53" s="1">
        <v>44449</v>
      </c>
      <c r="E53" s="2">
        <v>0.82553240740740741</v>
      </c>
      <c r="F53">
        <v>12</v>
      </c>
      <c r="G53">
        <v>4</v>
      </c>
    </row>
    <row r="54" spans="1:7" x14ac:dyDescent="0.25">
      <c r="A54">
        <v>53</v>
      </c>
      <c r="B54" s="1">
        <v>44449</v>
      </c>
      <c r="C54" s="2">
        <v>0.87574074074074071</v>
      </c>
      <c r="D54" s="1">
        <v>44450</v>
      </c>
      <c r="E54" s="2">
        <v>3.7708333333333337E-2</v>
      </c>
      <c r="F54">
        <v>11</v>
      </c>
      <c r="G54">
        <v>9</v>
      </c>
    </row>
    <row r="55" spans="1:7" x14ac:dyDescent="0.25">
      <c r="A55">
        <v>54</v>
      </c>
      <c r="B55" s="1">
        <v>44450</v>
      </c>
      <c r="C55" s="2">
        <v>0.26106481481481481</v>
      </c>
      <c r="D55" s="1">
        <v>44450</v>
      </c>
      <c r="E55" s="2">
        <v>0.38315972222222222</v>
      </c>
      <c r="F55">
        <v>12</v>
      </c>
      <c r="G55">
        <v>21</v>
      </c>
    </row>
    <row r="56" spans="1:7" x14ac:dyDescent="0.25">
      <c r="A56">
        <v>55</v>
      </c>
      <c r="B56" s="1">
        <v>44450</v>
      </c>
      <c r="C56" s="2">
        <v>0.46128472222222222</v>
      </c>
      <c r="D56" s="1">
        <v>44450</v>
      </c>
      <c r="E56" s="2">
        <v>0.50633101851851847</v>
      </c>
      <c r="F56">
        <v>14</v>
      </c>
      <c r="G56">
        <v>2</v>
      </c>
    </row>
    <row r="57" spans="1:7" x14ac:dyDescent="0.25">
      <c r="A57">
        <v>56</v>
      </c>
      <c r="B57" s="1">
        <v>44450</v>
      </c>
      <c r="C57" s="2">
        <v>0.56730324074074079</v>
      </c>
      <c r="D57" s="1">
        <v>44450</v>
      </c>
      <c r="E57" s="2">
        <v>0.60193287037037035</v>
      </c>
      <c r="F57">
        <v>17</v>
      </c>
      <c r="G57">
        <v>9</v>
      </c>
    </row>
    <row r="58" spans="1:7" x14ac:dyDescent="0.25">
      <c r="A58">
        <v>57</v>
      </c>
      <c r="B58" s="1">
        <v>44450</v>
      </c>
      <c r="C58" s="2">
        <v>0.66475694444444444</v>
      </c>
      <c r="D58" s="1">
        <v>44450</v>
      </c>
      <c r="E58" s="2">
        <v>0.71930555555555553</v>
      </c>
      <c r="F58">
        <v>3</v>
      </c>
      <c r="G58">
        <v>9</v>
      </c>
    </row>
    <row r="59" spans="1:7" x14ac:dyDescent="0.25">
      <c r="A59">
        <v>58</v>
      </c>
      <c r="B59" s="1">
        <v>44450</v>
      </c>
      <c r="C59" s="2">
        <v>0.79238425925925926</v>
      </c>
      <c r="D59" s="1">
        <v>44450</v>
      </c>
      <c r="E59" s="2">
        <v>0.88265046296296301</v>
      </c>
      <c r="F59">
        <v>11</v>
      </c>
      <c r="G59">
        <v>3</v>
      </c>
    </row>
    <row r="60" spans="1:7" x14ac:dyDescent="0.25">
      <c r="A60">
        <v>59</v>
      </c>
      <c r="B60" s="1">
        <v>44451</v>
      </c>
      <c r="C60" s="2">
        <v>0.16666666666666666</v>
      </c>
      <c r="D60" s="1">
        <v>44451</v>
      </c>
      <c r="E60" s="2">
        <v>0.23270833333333332</v>
      </c>
      <c r="F60">
        <v>8</v>
      </c>
      <c r="G60">
        <v>4</v>
      </c>
    </row>
    <row r="61" spans="1:7" x14ac:dyDescent="0.25">
      <c r="A61">
        <v>60</v>
      </c>
      <c r="B61" s="1">
        <v>44451</v>
      </c>
      <c r="C61" s="2">
        <v>0.34324074074074074</v>
      </c>
      <c r="D61" s="1">
        <v>44451</v>
      </c>
      <c r="E61" s="2">
        <v>0.42799768518518516</v>
      </c>
      <c r="F61">
        <v>1</v>
      </c>
      <c r="G61">
        <v>6</v>
      </c>
    </row>
    <row r="62" spans="1:7" x14ac:dyDescent="0.25">
      <c r="A62">
        <v>61</v>
      </c>
      <c r="B62" s="1">
        <v>44451</v>
      </c>
      <c r="C62" s="2">
        <v>0.52084490740740741</v>
      </c>
      <c r="D62" s="1">
        <v>44451</v>
      </c>
      <c r="E62" s="2">
        <v>0.59403935185185186</v>
      </c>
      <c r="F62">
        <v>4</v>
      </c>
      <c r="G62">
        <v>21</v>
      </c>
    </row>
    <row r="63" spans="1:7" x14ac:dyDescent="0.25">
      <c r="A63">
        <v>62</v>
      </c>
      <c r="B63" s="1">
        <v>44451</v>
      </c>
      <c r="C63" s="2">
        <v>0.73968750000000005</v>
      </c>
      <c r="D63" s="1">
        <v>44451</v>
      </c>
      <c r="E63" s="2">
        <v>0.7986226851851852</v>
      </c>
      <c r="F63">
        <v>9</v>
      </c>
      <c r="G63">
        <v>11</v>
      </c>
    </row>
    <row r="64" spans="1:7" x14ac:dyDescent="0.25">
      <c r="A64">
        <v>63</v>
      </c>
      <c r="B64" s="1">
        <v>44452</v>
      </c>
      <c r="C64" s="2">
        <v>0.21440972222222221</v>
      </c>
      <c r="D64" s="1">
        <v>44452</v>
      </c>
      <c r="E64" s="2">
        <v>0.38071759259259258</v>
      </c>
      <c r="F64">
        <v>12</v>
      </c>
      <c r="G64">
        <v>7</v>
      </c>
    </row>
    <row r="65" spans="1:7" x14ac:dyDescent="0.25">
      <c r="A65">
        <v>64</v>
      </c>
      <c r="B65" s="1">
        <v>44452</v>
      </c>
      <c r="C65" s="2">
        <v>0.46302083333333333</v>
      </c>
      <c r="D65" s="1">
        <v>44452</v>
      </c>
      <c r="E65" s="2">
        <v>0.53340277777777778</v>
      </c>
      <c r="F65">
        <v>11</v>
      </c>
      <c r="G65">
        <v>13</v>
      </c>
    </row>
    <row r="66" spans="1:7" x14ac:dyDescent="0.25">
      <c r="A66">
        <v>65</v>
      </c>
      <c r="B66" s="1">
        <v>44452</v>
      </c>
      <c r="C66" s="2">
        <v>0.55218750000000005</v>
      </c>
      <c r="D66" s="1">
        <v>44452</v>
      </c>
      <c r="E66" s="2">
        <v>0.62197916666666664</v>
      </c>
      <c r="F66">
        <v>16</v>
      </c>
      <c r="G66">
        <v>21</v>
      </c>
    </row>
    <row r="67" spans="1:7" x14ac:dyDescent="0.25">
      <c r="A67">
        <v>66</v>
      </c>
      <c r="B67" s="1">
        <v>44452</v>
      </c>
      <c r="C67" s="2">
        <v>0.66996527777777781</v>
      </c>
      <c r="D67" s="1">
        <v>44452</v>
      </c>
      <c r="E67" s="2">
        <v>0.75</v>
      </c>
      <c r="F67">
        <v>19</v>
      </c>
      <c r="G67">
        <v>10</v>
      </c>
    </row>
    <row r="68" spans="1:7" x14ac:dyDescent="0.25">
      <c r="A68">
        <v>67</v>
      </c>
      <c r="B68" s="1">
        <v>44452</v>
      </c>
      <c r="C68" s="2">
        <v>0.83971064814814811</v>
      </c>
      <c r="D68" s="1">
        <v>44452</v>
      </c>
      <c r="E68" s="2">
        <v>0.9196643518518518</v>
      </c>
      <c r="F68">
        <v>3</v>
      </c>
      <c r="G68">
        <v>0</v>
      </c>
    </row>
    <row r="69" spans="1:7" x14ac:dyDescent="0.25">
      <c r="A69">
        <v>68</v>
      </c>
      <c r="B69" s="1">
        <v>44453</v>
      </c>
      <c r="C69" s="2">
        <v>0.17733796296296298</v>
      </c>
      <c r="D69" s="1">
        <v>44453</v>
      </c>
      <c r="E69" s="2">
        <v>0.26</v>
      </c>
      <c r="F69">
        <v>12</v>
      </c>
      <c r="G69">
        <v>21</v>
      </c>
    </row>
    <row r="70" spans="1:7" x14ac:dyDescent="0.25">
      <c r="A70">
        <v>69</v>
      </c>
      <c r="B70" s="1">
        <v>44453</v>
      </c>
      <c r="C70" s="2">
        <v>0.34437499999999999</v>
      </c>
      <c r="D70" s="1">
        <v>44453</v>
      </c>
      <c r="E70" s="2">
        <v>0.42008101851851853</v>
      </c>
      <c r="F70">
        <v>17</v>
      </c>
      <c r="G70">
        <v>20</v>
      </c>
    </row>
    <row r="71" spans="1:7" x14ac:dyDescent="0.25">
      <c r="A71">
        <v>70</v>
      </c>
      <c r="B71" s="1">
        <v>44453</v>
      </c>
      <c r="C71" s="2">
        <v>0.5</v>
      </c>
      <c r="D71" s="1">
        <v>44453</v>
      </c>
      <c r="E71" s="2">
        <v>0.58119212962962963</v>
      </c>
      <c r="F71">
        <v>11</v>
      </c>
      <c r="G71">
        <v>22</v>
      </c>
    </row>
    <row r="72" spans="1:7" x14ac:dyDescent="0.25">
      <c r="A72">
        <v>71</v>
      </c>
      <c r="B72" s="1">
        <v>44453</v>
      </c>
      <c r="C72" s="2">
        <v>0.64340277777777777</v>
      </c>
      <c r="D72" s="1">
        <v>44453</v>
      </c>
      <c r="E72" s="2">
        <v>0.7085069444444444</v>
      </c>
      <c r="F72">
        <v>7</v>
      </c>
      <c r="G72">
        <v>2</v>
      </c>
    </row>
    <row r="73" spans="1:7" x14ac:dyDescent="0.25">
      <c r="A73">
        <v>72</v>
      </c>
      <c r="B73" s="1">
        <v>44453</v>
      </c>
      <c r="C73" s="2">
        <v>0.77552083333333333</v>
      </c>
      <c r="D73" s="1">
        <v>44453</v>
      </c>
      <c r="E73" s="2">
        <v>0.80270833333333336</v>
      </c>
      <c r="F73">
        <v>8</v>
      </c>
      <c r="G73">
        <v>7</v>
      </c>
    </row>
    <row r="74" spans="1:7" x14ac:dyDescent="0.25">
      <c r="A74">
        <v>73</v>
      </c>
      <c r="B74" s="1">
        <v>44453</v>
      </c>
      <c r="C74" s="2">
        <v>0.87285879629629626</v>
      </c>
      <c r="D74" s="1">
        <v>44453</v>
      </c>
      <c r="E74" s="2">
        <v>0.91951388888888885</v>
      </c>
      <c r="F74">
        <v>6</v>
      </c>
      <c r="G74">
        <v>1</v>
      </c>
    </row>
    <row r="75" spans="1:7" x14ac:dyDescent="0.25">
      <c r="A75">
        <v>74</v>
      </c>
      <c r="B75" s="1">
        <v>44454</v>
      </c>
      <c r="C75" s="2">
        <v>4.2361111111111113E-2</v>
      </c>
      <c r="D75" s="1">
        <v>44454</v>
      </c>
      <c r="E75" s="2">
        <v>0.17298611111111112</v>
      </c>
      <c r="F75">
        <v>0</v>
      </c>
      <c r="G75">
        <v>6</v>
      </c>
    </row>
    <row r="76" spans="1:7" x14ac:dyDescent="0.25">
      <c r="A76">
        <v>75</v>
      </c>
      <c r="B76" s="1">
        <v>44454</v>
      </c>
      <c r="C76" s="2">
        <v>0.28885416666666669</v>
      </c>
      <c r="D76" s="1">
        <v>44454</v>
      </c>
      <c r="E76" s="2">
        <v>0.34437499999999999</v>
      </c>
      <c r="F76">
        <v>0</v>
      </c>
      <c r="G76">
        <v>5</v>
      </c>
    </row>
    <row r="77" spans="1:7" x14ac:dyDescent="0.25">
      <c r="A77">
        <v>76</v>
      </c>
      <c r="B77" s="1">
        <v>44454</v>
      </c>
      <c r="C77" s="2">
        <v>0.42424768518518519</v>
      </c>
      <c r="D77" s="1">
        <v>44454</v>
      </c>
      <c r="E77" s="2">
        <v>0.53179398148148149</v>
      </c>
      <c r="F77">
        <v>10</v>
      </c>
      <c r="G77">
        <v>1</v>
      </c>
    </row>
    <row r="78" spans="1:7" x14ac:dyDescent="0.25">
      <c r="A78">
        <v>77</v>
      </c>
      <c r="B78" s="1">
        <v>44454</v>
      </c>
      <c r="C78" s="2">
        <v>0.5991319444444444</v>
      </c>
      <c r="D78" s="1">
        <v>44454</v>
      </c>
      <c r="E78" s="2">
        <v>0.63361111111111112</v>
      </c>
      <c r="F78">
        <v>14</v>
      </c>
      <c r="G78">
        <v>21</v>
      </c>
    </row>
    <row r="79" spans="1:7" x14ac:dyDescent="0.25">
      <c r="A79">
        <v>78</v>
      </c>
      <c r="B79" s="1">
        <v>44454</v>
      </c>
      <c r="C79" s="2">
        <v>0.7228472222222222</v>
      </c>
      <c r="D79" s="1">
        <v>44454</v>
      </c>
      <c r="E79" s="2">
        <v>0.77552083333333333</v>
      </c>
      <c r="F79">
        <v>4</v>
      </c>
      <c r="G79">
        <v>1</v>
      </c>
    </row>
    <row r="80" spans="1:7" x14ac:dyDescent="0.25">
      <c r="A80">
        <v>79</v>
      </c>
      <c r="B80" s="1">
        <v>44454</v>
      </c>
      <c r="C80" s="2">
        <v>0.86644675925925929</v>
      </c>
      <c r="D80" s="1">
        <v>44454</v>
      </c>
      <c r="E80" s="2">
        <v>0.90680555555555553</v>
      </c>
      <c r="F80">
        <v>7</v>
      </c>
      <c r="G80">
        <v>2</v>
      </c>
    </row>
    <row r="81" spans="1:7" x14ac:dyDescent="0.25">
      <c r="A81">
        <v>80</v>
      </c>
      <c r="B81" s="1">
        <v>44455</v>
      </c>
      <c r="C81" s="2">
        <v>0.13571759259259258</v>
      </c>
      <c r="D81" s="1">
        <v>44455</v>
      </c>
      <c r="E81" s="2">
        <v>0.25288194444444445</v>
      </c>
      <c r="F81">
        <v>13</v>
      </c>
      <c r="G81">
        <v>5</v>
      </c>
    </row>
    <row r="82" spans="1:7" x14ac:dyDescent="0.25">
      <c r="A82">
        <v>81</v>
      </c>
      <c r="B82" s="1">
        <v>44455</v>
      </c>
      <c r="C82" s="2">
        <v>0.2996064814814815</v>
      </c>
      <c r="D82" s="1">
        <v>44455</v>
      </c>
      <c r="E82" s="2">
        <v>0.37712962962962965</v>
      </c>
      <c r="F82">
        <v>13</v>
      </c>
      <c r="G82">
        <v>11</v>
      </c>
    </row>
    <row r="83" spans="1:7" x14ac:dyDescent="0.25">
      <c r="A83">
        <v>82</v>
      </c>
      <c r="B83" s="1">
        <v>44455</v>
      </c>
      <c r="C83" s="2">
        <v>0.46118055555555554</v>
      </c>
      <c r="D83" s="1">
        <v>44455</v>
      </c>
      <c r="E83" s="2">
        <v>0.5005208333333333</v>
      </c>
      <c r="F83">
        <v>14</v>
      </c>
      <c r="G83">
        <v>9</v>
      </c>
    </row>
    <row r="84" spans="1:7" x14ac:dyDescent="0.25">
      <c r="A84">
        <v>83</v>
      </c>
      <c r="B84" s="1">
        <v>44455</v>
      </c>
      <c r="C84" s="2">
        <v>0.57986111111111116</v>
      </c>
      <c r="D84" s="1">
        <v>44455</v>
      </c>
      <c r="E84" s="2">
        <v>0.61469907407407409</v>
      </c>
      <c r="F84">
        <v>14</v>
      </c>
      <c r="G84">
        <v>9</v>
      </c>
    </row>
    <row r="85" spans="1:7" x14ac:dyDescent="0.25">
      <c r="A85">
        <v>84</v>
      </c>
      <c r="B85" s="1">
        <v>44455</v>
      </c>
      <c r="C85" s="2">
        <v>0.6744444444444444</v>
      </c>
      <c r="D85" s="1">
        <v>44455</v>
      </c>
      <c r="E85" s="2">
        <v>0.72362268518518513</v>
      </c>
      <c r="F85">
        <v>12</v>
      </c>
      <c r="G85">
        <v>7</v>
      </c>
    </row>
    <row r="86" spans="1:7" x14ac:dyDescent="0.25">
      <c r="A86">
        <v>85</v>
      </c>
      <c r="B86" s="1">
        <v>44455</v>
      </c>
      <c r="C86" s="2">
        <v>0.7926157407407407</v>
      </c>
      <c r="D86" s="1">
        <v>44455</v>
      </c>
      <c r="E86" s="2">
        <v>0.86523148148148143</v>
      </c>
      <c r="F86">
        <v>2</v>
      </c>
      <c r="G86">
        <v>19</v>
      </c>
    </row>
    <row r="87" spans="1:7" x14ac:dyDescent="0.25">
      <c r="A87">
        <v>86</v>
      </c>
      <c r="B87" s="1">
        <v>44456</v>
      </c>
      <c r="C87" s="2">
        <v>0.28914351851851849</v>
      </c>
      <c r="D87" s="1">
        <v>44456</v>
      </c>
      <c r="E87" s="2">
        <v>0.33407407407407408</v>
      </c>
      <c r="F87">
        <v>4</v>
      </c>
      <c r="G87">
        <v>11</v>
      </c>
    </row>
    <row r="88" spans="1:7" x14ac:dyDescent="0.25">
      <c r="A88">
        <v>87</v>
      </c>
      <c r="B88" s="1">
        <v>44456</v>
      </c>
      <c r="C88" s="2">
        <v>0.45840277777777777</v>
      </c>
      <c r="D88" s="1">
        <v>44456</v>
      </c>
      <c r="E88" s="2">
        <v>0.47927083333333331</v>
      </c>
      <c r="F88">
        <v>21</v>
      </c>
      <c r="G88">
        <v>15</v>
      </c>
    </row>
    <row r="89" spans="1:7" x14ac:dyDescent="0.25">
      <c r="A89">
        <v>88</v>
      </c>
      <c r="B89" s="1">
        <v>44456</v>
      </c>
      <c r="C89" s="2">
        <v>0.55218750000000005</v>
      </c>
      <c r="D89" s="1">
        <v>44456</v>
      </c>
      <c r="E89" s="2">
        <v>0.62156250000000002</v>
      </c>
      <c r="F89">
        <v>7</v>
      </c>
      <c r="G89">
        <v>13</v>
      </c>
    </row>
    <row r="90" spans="1:7" x14ac:dyDescent="0.25">
      <c r="A90">
        <v>89</v>
      </c>
      <c r="B90" s="1">
        <v>44456</v>
      </c>
      <c r="C90" s="2">
        <v>0.64994212962962961</v>
      </c>
      <c r="D90" s="1">
        <v>44456</v>
      </c>
      <c r="E90" s="2">
        <v>0.71797453703703706</v>
      </c>
      <c r="F90">
        <v>14</v>
      </c>
      <c r="G90">
        <v>16</v>
      </c>
    </row>
    <row r="91" spans="1:7" x14ac:dyDescent="0.25">
      <c r="A91">
        <v>90</v>
      </c>
      <c r="B91" s="1">
        <v>44456</v>
      </c>
      <c r="C91" s="2">
        <v>0.80049768518518516</v>
      </c>
      <c r="D91" s="1">
        <v>44456</v>
      </c>
      <c r="E91" s="2">
        <v>0.86509259259259264</v>
      </c>
      <c r="F91">
        <v>7</v>
      </c>
      <c r="G91">
        <v>0</v>
      </c>
    </row>
    <row r="92" spans="1:7" x14ac:dyDescent="0.25">
      <c r="A92">
        <v>91</v>
      </c>
      <c r="B92" s="1">
        <v>44457</v>
      </c>
      <c r="C92" s="2">
        <v>0.21187500000000001</v>
      </c>
      <c r="D92" s="1">
        <v>44457</v>
      </c>
      <c r="E92" s="2">
        <v>0.26673611111111112</v>
      </c>
      <c r="F92">
        <v>17</v>
      </c>
      <c r="G92">
        <v>15</v>
      </c>
    </row>
    <row r="93" spans="1:7" x14ac:dyDescent="0.25">
      <c r="A93">
        <v>92</v>
      </c>
      <c r="B93" s="1">
        <v>44457</v>
      </c>
      <c r="C93" s="2">
        <v>0.38490740740740742</v>
      </c>
      <c r="D93" s="1">
        <v>44457</v>
      </c>
      <c r="E93" s="2">
        <v>0.4167939814814815</v>
      </c>
      <c r="F93">
        <v>5</v>
      </c>
      <c r="G93">
        <v>8</v>
      </c>
    </row>
    <row r="94" spans="1:7" x14ac:dyDescent="0.25">
      <c r="A94">
        <v>93</v>
      </c>
      <c r="B94" s="1">
        <v>44457</v>
      </c>
      <c r="C94" s="2">
        <v>0.47458333333333336</v>
      </c>
      <c r="D94" s="1">
        <v>44457</v>
      </c>
      <c r="E94" s="2">
        <v>0.5599884259259259</v>
      </c>
      <c r="F94">
        <v>14</v>
      </c>
      <c r="G94">
        <v>9</v>
      </c>
    </row>
    <row r="95" spans="1:7" x14ac:dyDescent="0.25">
      <c r="A95">
        <v>94</v>
      </c>
      <c r="B95" s="1">
        <v>44457</v>
      </c>
      <c r="C95" s="2">
        <v>0.62175925925925923</v>
      </c>
      <c r="D95" s="1">
        <v>44457</v>
      </c>
      <c r="E95" s="2">
        <v>0.64258101851851857</v>
      </c>
      <c r="F95">
        <v>11</v>
      </c>
      <c r="G95">
        <v>17</v>
      </c>
    </row>
    <row r="96" spans="1:7" x14ac:dyDescent="0.25">
      <c r="A96">
        <v>95</v>
      </c>
      <c r="B96" s="1">
        <v>44457</v>
      </c>
      <c r="C96" s="2">
        <v>0.72517361111111112</v>
      </c>
      <c r="D96" s="1">
        <v>44457</v>
      </c>
      <c r="E96" s="2">
        <v>0.78138888888888891</v>
      </c>
      <c r="F96">
        <v>7</v>
      </c>
      <c r="G96">
        <v>16</v>
      </c>
    </row>
    <row r="97" spans="1:7" x14ac:dyDescent="0.25">
      <c r="A97">
        <v>96</v>
      </c>
      <c r="B97" s="1">
        <v>44458</v>
      </c>
      <c r="C97" s="2">
        <v>0.37921296296296297</v>
      </c>
      <c r="D97" s="1">
        <v>44458</v>
      </c>
      <c r="E97" s="2">
        <v>0.44873842592592594</v>
      </c>
      <c r="F97">
        <v>5</v>
      </c>
      <c r="G97">
        <v>1</v>
      </c>
    </row>
    <row r="98" spans="1:7" x14ac:dyDescent="0.25">
      <c r="A98">
        <v>97</v>
      </c>
      <c r="B98" s="1">
        <v>44458</v>
      </c>
      <c r="C98" s="2">
        <v>0.58005787037037038</v>
      </c>
      <c r="D98" s="1">
        <v>44458</v>
      </c>
      <c r="E98" s="2">
        <v>0.62572916666666667</v>
      </c>
      <c r="F98">
        <v>14</v>
      </c>
      <c r="G98">
        <v>7</v>
      </c>
    </row>
    <row r="99" spans="1:7" x14ac:dyDescent="0.25">
      <c r="A99">
        <v>98</v>
      </c>
      <c r="B99" s="1">
        <v>44458</v>
      </c>
      <c r="C99" s="2">
        <v>0.67716435185185186</v>
      </c>
      <c r="D99" s="1">
        <v>44458</v>
      </c>
      <c r="E99" s="2">
        <v>0.73178240740740741</v>
      </c>
      <c r="F99">
        <v>12</v>
      </c>
      <c r="G99">
        <v>9</v>
      </c>
    </row>
    <row r="100" spans="1:7" x14ac:dyDescent="0.25">
      <c r="A100">
        <v>99</v>
      </c>
      <c r="B100" s="1">
        <v>44458</v>
      </c>
      <c r="C100" s="2">
        <v>0.81361111111111106</v>
      </c>
      <c r="D100" s="1">
        <v>44458</v>
      </c>
      <c r="E100" s="2">
        <v>0.84862268518518513</v>
      </c>
      <c r="F100">
        <v>11</v>
      </c>
      <c r="G100">
        <v>9</v>
      </c>
    </row>
    <row r="101" spans="1:7" x14ac:dyDescent="0.25">
      <c r="A101">
        <v>100</v>
      </c>
      <c r="B101" s="1">
        <v>44458</v>
      </c>
      <c r="C101" s="2">
        <v>0.95554398148148145</v>
      </c>
      <c r="D101" s="1">
        <v>44459</v>
      </c>
      <c r="E101" s="2">
        <v>5.0520833333333334E-2</v>
      </c>
      <c r="F101">
        <v>11</v>
      </c>
      <c r="G101">
        <v>8</v>
      </c>
    </row>
    <row r="102" spans="1:7" x14ac:dyDescent="0.25">
      <c r="A102">
        <v>101</v>
      </c>
      <c r="B102" s="1">
        <v>44459</v>
      </c>
      <c r="C102" s="2">
        <v>0.3830324074074074</v>
      </c>
      <c r="D102" s="1">
        <v>44459</v>
      </c>
      <c r="E102" s="2">
        <v>0.44746527777777778</v>
      </c>
      <c r="F102">
        <v>12</v>
      </c>
      <c r="G102">
        <v>3</v>
      </c>
    </row>
    <row r="103" spans="1:7" x14ac:dyDescent="0.25">
      <c r="A103">
        <v>102</v>
      </c>
      <c r="B103" s="1">
        <v>44459</v>
      </c>
      <c r="C103" s="2">
        <v>0.47513888888888889</v>
      </c>
      <c r="D103" s="1">
        <v>44459</v>
      </c>
      <c r="E103" s="2">
        <v>0.52998842592592588</v>
      </c>
      <c r="F103">
        <v>7</v>
      </c>
      <c r="G103">
        <v>12</v>
      </c>
    </row>
    <row r="104" spans="1:7" x14ac:dyDescent="0.25">
      <c r="A104">
        <v>103</v>
      </c>
      <c r="B104" s="1">
        <v>44459</v>
      </c>
      <c r="C104" s="2">
        <v>0.54886574074074079</v>
      </c>
      <c r="D104" s="1">
        <v>44459</v>
      </c>
      <c r="E104" s="2">
        <v>0.59329861111111115</v>
      </c>
      <c r="F104">
        <v>9</v>
      </c>
      <c r="G104">
        <v>14</v>
      </c>
    </row>
    <row r="105" spans="1:7" x14ac:dyDescent="0.25">
      <c r="A105">
        <v>104</v>
      </c>
      <c r="B105" s="1">
        <v>44459</v>
      </c>
      <c r="C105" s="2">
        <v>0.63266203703703705</v>
      </c>
      <c r="D105" s="1">
        <v>44459</v>
      </c>
      <c r="E105" s="2">
        <v>0.67504629629629631</v>
      </c>
      <c r="F105">
        <v>8</v>
      </c>
      <c r="G105">
        <v>19</v>
      </c>
    </row>
    <row r="106" spans="1:7" x14ac:dyDescent="0.25">
      <c r="A106">
        <v>105</v>
      </c>
      <c r="B106" s="1">
        <v>44459</v>
      </c>
      <c r="C106" s="2">
        <v>0.70928240740740744</v>
      </c>
      <c r="D106" s="1">
        <v>44459</v>
      </c>
      <c r="E106" s="2">
        <v>0.72917824074074078</v>
      </c>
      <c r="F106">
        <v>23</v>
      </c>
      <c r="G106">
        <v>14</v>
      </c>
    </row>
    <row r="107" spans="1:7" x14ac:dyDescent="0.25">
      <c r="A107">
        <v>106</v>
      </c>
      <c r="B107" s="1">
        <v>44459</v>
      </c>
      <c r="C107" s="2">
        <v>0.74663194444444447</v>
      </c>
      <c r="D107" s="1">
        <v>44459</v>
      </c>
      <c r="E107" s="2">
        <v>0.78163194444444439</v>
      </c>
      <c r="F107">
        <v>19</v>
      </c>
      <c r="G107">
        <v>9</v>
      </c>
    </row>
    <row r="108" spans="1:7" x14ac:dyDescent="0.25">
      <c r="A108">
        <v>107</v>
      </c>
      <c r="B108" s="1">
        <v>44459</v>
      </c>
      <c r="C108" s="2">
        <v>0.82415509259259256</v>
      </c>
      <c r="D108" s="1">
        <v>44459</v>
      </c>
      <c r="E108" s="2">
        <v>0.91810185185185189</v>
      </c>
      <c r="F108">
        <v>0</v>
      </c>
      <c r="G108">
        <v>6</v>
      </c>
    </row>
    <row r="109" spans="1:7" x14ac:dyDescent="0.25">
      <c r="A109">
        <v>108</v>
      </c>
      <c r="B109" s="1">
        <v>44459</v>
      </c>
      <c r="C109" s="2">
        <v>0.97640046296296301</v>
      </c>
      <c r="D109" s="1">
        <v>44460</v>
      </c>
      <c r="E109" s="2">
        <v>5.7824074074074076E-2</v>
      </c>
      <c r="F109">
        <v>4</v>
      </c>
      <c r="G109">
        <v>15</v>
      </c>
    </row>
    <row r="110" spans="1:7" x14ac:dyDescent="0.25">
      <c r="A110">
        <v>109</v>
      </c>
      <c r="B110" s="1">
        <v>44460</v>
      </c>
      <c r="C110" s="2">
        <v>0.29172453703703705</v>
      </c>
      <c r="D110" s="1">
        <v>44460</v>
      </c>
      <c r="E110" s="2">
        <v>0.33641203703703704</v>
      </c>
      <c r="F110">
        <v>11</v>
      </c>
      <c r="G110">
        <v>0</v>
      </c>
    </row>
    <row r="111" spans="1:7" x14ac:dyDescent="0.25">
      <c r="A111">
        <v>110</v>
      </c>
      <c r="B111" s="1">
        <v>44460</v>
      </c>
      <c r="C111" s="2">
        <v>0.42815972222222221</v>
      </c>
      <c r="D111" s="1">
        <v>44460</v>
      </c>
      <c r="E111" s="2">
        <v>0.58225694444444442</v>
      </c>
      <c r="F111">
        <v>9</v>
      </c>
      <c r="G111">
        <v>4</v>
      </c>
    </row>
    <row r="112" spans="1:7" x14ac:dyDescent="0.25">
      <c r="A112">
        <v>111</v>
      </c>
      <c r="B112" s="1">
        <v>44460</v>
      </c>
      <c r="C112" s="2">
        <v>0.62174768518518519</v>
      </c>
      <c r="D112" s="1">
        <v>44460</v>
      </c>
      <c r="E112" s="2">
        <v>0.66903935185185182</v>
      </c>
      <c r="F112">
        <v>9</v>
      </c>
      <c r="G112">
        <v>28</v>
      </c>
    </row>
    <row r="113" spans="1:7" x14ac:dyDescent="0.25">
      <c r="A113">
        <v>112</v>
      </c>
      <c r="B113" s="1">
        <v>44460</v>
      </c>
      <c r="C113" s="2">
        <v>0.71136574074074077</v>
      </c>
      <c r="D113" s="1">
        <v>44460</v>
      </c>
      <c r="E113" s="2">
        <v>0.76173611111111106</v>
      </c>
      <c r="F113">
        <v>0</v>
      </c>
      <c r="G113">
        <v>10</v>
      </c>
    </row>
    <row r="114" spans="1:7" x14ac:dyDescent="0.25">
      <c r="A114">
        <v>113</v>
      </c>
      <c r="B114" s="1">
        <v>44460</v>
      </c>
      <c r="C114" s="2">
        <v>0.83270833333333338</v>
      </c>
      <c r="D114" s="1">
        <v>44460</v>
      </c>
      <c r="E114" s="2">
        <v>0.9375</v>
      </c>
      <c r="F114">
        <v>12</v>
      </c>
      <c r="G114">
        <v>6</v>
      </c>
    </row>
    <row r="115" spans="1:7" x14ac:dyDescent="0.25">
      <c r="A115">
        <v>114</v>
      </c>
      <c r="B115" s="1">
        <v>44461</v>
      </c>
      <c r="C115" s="2">
        <v>0.29829861111111111</v>
      </c>
      <c r="D115" s="1">
        <v>44461</v>
      </c>
      <c r="E115" s="2">
        <v>0.3449652777777778</v>
      </c>
      <c r="F115">
        <v>11</v>
      </c>
      <c r="G115">
        <v>5</v>
      </c>
    </row>
    <row r="116" spans="1:7" x14ac:dyDescent="0.25">
      <c r="A116">
        <v>115</v>
      </c>
      <c r="B116" s="1">
        <v>44461</v>
      </c>
      <c r="C116" s="2">
        <v>0.38718750000000002</v>
      </c>
      <c r="D116" s="1">
        <v>44461</v>
      </c>
      <c r="E116" s="2">
        <v>0.46149305555555553</v>
      </c>
      <c r="F116">
        <v>13</v>
      </c>
      <c r="G116">
        <v>9</v>
      </c>
    </row>
    <row r="117" spans="1:7" x14ac:dyDescent="0.25">
      <c r="A117">
        <v>116</v>
      </c>
      <c r="B117" s="1">
        <v>44461</v>
      </c>
      <c r="C117" s="2">
        <v>0.60652777777777778</v>
      </c>
      <c r="D117" s="1">
        <v>44461</v>
      </c>
      <c r="E117" s="2">
        <v>0.63285879629629627</v>
      </c>
      <c r="F117">
        <v>14</v>
      </c>
      <c r="G117">
        <v>11</v>
      </c>
    </row>
    <row r="118" spans="1:7" x14ac:dyDescent="0.25">
      <c r="A118">
        <v>117</v>
      </c>
      <c r="B118" s="1">
        <v>44461</v>
      </c>
      <c r="C118" s="2">
        <v>0.64589120370370368</v>
      </c>
      <c r="D118" s="1">
        <v>44461</v>
      </c>
      <c r="E118" s="2">
        <v>0.70006944444444441</v>
      </c>
      <c r="F118">
        <v>2</v>
      </c>
      <c r="G118">
        <v>0</v>
      </c>
    </row>
    <row r="119" spans="1:7" x14ac:dyDescent="0.25">
      <c r="A119">
        <v>118</v>
      </c>
      <c r="B119" s="1">
        <v>44461</v>
      </c>
      <c r="C119" s="2">
        <v>0.76406249999999998</v>
      </c>
      <c r="D119" s="1">
        <v>44461</v>
      </c>
      <c r="E119" s="2">
        <v>0.84799768518518515</v>
      </c>
      <c r="F119">
        <v>6</v>
      </c>
      <c r="G119">
        <v>0</v>
      </c>
    </row>
    <row r="120" spans="1:7" x14ac:dyDescent="0.25">
      <c r="A120">
        <v>119</v>
      </c>
      <c r="B120" s="1">
        <v>44461</v>
      </c>
      <c r="C120" s="2">
        <v>0.98342592592592593</v>
      </c>
      <c r="D120" s="1">
        <v>44462</v>
      </c>
      <c r="E120" s="2">
        <v>4.2638888888888886E-2</v>
      </c>
      <c r="F120">
        <v>4</v>
      </c>
      <c r="G120">
        <v>11</v>
      </c>
    </row>
    <row r="121" spans="1:7" x14ac:dyDescent="0.25">
      <c r="A121">
        <v>120</v>
      </c>
      <c r="B121" s="1">
        <v>44462</v>
      </c>
      <c r="C121" s="2">
        <v>0.29726851851851854</v>
      </c>
      <c r="D121" s="1">
        <v>44462</v>
      </c>
      <c r="E121" s="2">
        <v>0.39068287037037036</v>
      </c>
      <c r="F121">
        <v>19</v>
      </c>
      <c r="G121">
        <v>3</v>
      </c>
    </row>
    <row r="122" spans="1:7" x14ac:dyDescent="0.25">
      <c r="A122">
        <v>121</v>
      </c>
      <c r="B122" s="1">
        <v>44462</v>
      </c>
      <c r="C122" s="2">
        <v>0.43444444444444447</v>
      </c>
      <c r="D122" s="1">
        <v>44462</v>
      </c>
      <c r="E122" s="2">
        <v>0.51065972222222222</v>
      </c>
      <c r="F122">
        <v>3</v>
      </c>
      <c r="G122">
        <v>21</v>
      </c>
    </row>
    <row r="123" spans="1:7" x14ac:dyDescent="0.25">
      <c r="A123">
        <v>122</v>
      </c>
      <c r="B123" s="1">
        <v>44462</v>
      </c>
      <c r="C123" s="2">
        <v>0.54518518518518522</v>
      </c>
      <c r="D123" s="1">
        <v>44462</v>
      </c>
      <c r="E123" s="2">
        <v>0.58775462962962965</v>
      </c>
      <c r="F123">
        <v>19</v>
      </c>
      <c r="G123">
        <v>22</v>
      </c>
    </row>
    <row r="124" spans="1:7" x14ac:dyDescent="0.25">
      <c r="A124">
        <v>123</v>
      </c>
      <c r="B124" s="1">
        <v>44462</v>
      </c>
      <c r="C124" s="2">
        <v>0.63270833333333332</v>
      </c>
      <c r="D124" s="1">
        <v>44462</v>
      </c>
      <c r="E124" s="2">
        <v>0.74785879629629626</v>
      </c>
      <c r="F124">
        <v>13</v>
      </c>
      <c r="G124">
        <v>14</v>
      </c>
    </row>
    <row r="125" spans="1:7" x14ac:dyDescent="0.25">
      <c r="A125">
        <v>124</v>
      </c>
      <c r="B125" s="1">
        <v>44462</v>
      </c>
      <c r="C125" s="2">
        <v>0.78940972222222228</v>
      </c>
      <c r="D125" s="1">
        <v>44462</v>
      </c>
      <c r="E125" s="2">
        <v>0.88962962962962966</v>
      </c>
      <c r="F125">
        <v>19</v>
      </c>
      <c r="G125">
        <v>25</v>
      </c>
    </row>
    <row r="126" spans="1:7" x14ac:dyDescent="0.25">
      <c r="A126">
        <v>125</v>
      </c>
      <c r="B126" s="1">
        <v>44463</v>
      </c>
      <c r="C126" s="2">
        <v>0.174375</v>
      </c>
      <c r="D126" s="1">
        <v>44463</v>
      </c>
      <c r="E126" s="2">
        <v>0.30024305555555558</v>
      </c>
      <c r="F126">
        <v>19</v>
      </c>
      <c r="G126">
        <v>11</v>
      </c>
    </row>
    <row r="127" spans="1:7" x14ac:dyDescent="0.25">
      <c r="A127">
        <v>126</v>
      </c>
      <c r="B127" s="1">
        <v>44463</v>
      </c>
      <c r="C127" s="2">
        <v>0.45619212962962963</v>
      </c>
      <c r="D127" s="1">
        <v>44463</v>
      </c>
      <c r="E127" s="2">
        <v>0.59104166666666669</v>
      </c>
      <c r="F127">
        <v>13</v>
      </c>
      <c r="G127">
        <v>4</v>
      </c>
    </row>
    <row r="128" spans="1:7" x14ac:dyDescent="0.25">
      <c r="A128">
        <v>127</v>
      </c>
      <c r="B128" s="1">
        <v>44463</v>
      </c>
      <c r="C128" s="2">
        <v>0.72642361111111109</v>
      </c>
      <c r="D128" s="1">
        <v>44463</v>
      </c>
      <c r="E128" s="2">
        <v>0.78383101851851855</v>
      </c>
      <c r="F128">
        <v>13</v>
      </c>
      <c r="G128">
        <v>9</v>
      </c>
    </row>
    <row r="129" spans="1:7" x14ac:dyDescent="0.25">
      <c r="A129">
        <v>128</v>
      </c>
      <c r="B129" s="1">
        <v>44463</v>
      </c>
      <c r="C129" s="2">
        <v>0.8197106481481482</v>
      </c>
      <c r="D129" s="1">
        <v>44463</v>
      </c>
      <c r="E129" s="2">
        <v>0.88407407407407412</v>
      </c>
      <c r="F129">
        <v>10</v>
      </c>
      <c r="G129">
        <v>12</v>
      </c>
    </row>
    <row r="130" spans="1:7" x14ac:dyDescent="0.25">
      <c r="A130">
        <v>129</v>
      </c>
      <c r="B130" s="1">
        <v>44464</v>
      </c>
      <c r="C130" s="2">
        <v>0.29473379629629631</v>
      </c>
      <c r="D130" s="1">
        <v>44464</v>
      </c>
      <c r="E130" s="2">
        <v>0.3518634259259259</v>
      </c>
      <c r="F130">
        <v>9</v>
      </c>
      <c r="G130">
        <v>11</v>
      </c>
    </row>
    <row r="131" spans="1:7" x14ac:dyDescent="0.25">
      <c r="A131">
        <v>130</v>
      </c>
      <c r="B131" s="1">
        <v>44464</v>
      </c>
      <c r="C131" s="2">
        <v>0.42454861111111108</v>
      </c>
      <c r="D131" s="1">
        <v>44464</v>
      </c>
      <c r="E131" s="2">
        <v>0.50074074074074071</v>
      </c>
      <c r="F131">
        <v>14</v>
      </c>
      <c r="G131">
        <v>20</v>
      </c>
    </row>
    <row r="132" spans="1:7" x14ac:dyDescent="0.25">
      <c r="A132">
        <v>131</v>
      </c>
      <c r="B132" s="1">
        <v>44464</v>
      </c>
      <c r="C132" s="2">
        <v>0.54474537037037041</v>
      </c>
      <c r="D132" s="1">
        <v>44464</v>
      </c>
      <c r="E132" s="2">
        <v>0.57574074074074078</v>
      </c>
      <c r="F132">
        <v>1</v>
      </c>
      <c r="G132">
        <v>3</v>
      </c>
    </row>
    <row r="133" spans="1:7" x14ac:dyDescent="0.25">
      <c r="A133">
        <v>132</v>
      </c>
      <c r="B133" s="1">
        <v>44464</v>
      </c>
      <c r="C133" s="2">
        <v>0.63065972222222222</v>
      </c>
      <c r="D133" s="1">
        <v>44464</v>
      </c>
      <c r="E133" s="2">
        <v>0.66954861111111108</v>
      </c>
      <c r="F133">
        <v>5</v>
      </c>
      <c r="G133">
        <v>6</v>
      </c>
    </row>
    <row r="134" spans="1:7" x14ac:dyDescent="0.25">
      <c r="A134">
        <v>133</v>
      </c>
      <c r="B134" s="1">
        <v>44464</v>
      </c>
      <c r="C134" s="2">
        <v>0.71141203703703704</v>
      </c>
      <c r="D134" s="1">
        <v>44464</v>
      </c>
      <c r="E134" s="2">
        <v>0.75629629629629624</v>
      </c>
      <c r="F134">
        <v>12</v>
      </c>
      <c r="G134">
        <v>6</v>
      </c>
    </row>
    <row r="135" spans="1:7" x14ac:dyDescent="0.25">
      <c r="A135">
        <v>134</v>
      </c>
      <c r="B135" s="1">
        <v>44465</v>
      </c>
      <c r="C135" s="2">
        <v>0.26834490740740741</v>
      </c>
      <c r="D135" s="1">
        <v>44465</v>
      </c>
      <c r="E135" s="2">
        <v>0.33027777777777778</v>
      </c>
      <c r="F135">
        <v>13</v>
      </c>
      <c r="G135">
        <v>24</v>
      </c>
    </row>
    <row r="136" spans="1:7" x14ac:dyDescent="0.25">
      <c r="A136">
        <v>135</v>
      </c>
      <c r="B136" s="1">
        <v>44465</v>
      </c>
      <c r="C136" s="2">
        <v>0.38269675925925928</v>
      </c>
      <c r="D136" s="1">
        <v>44465</v>
      </c>
      <c r="E136" s="2">
        <v>0.4231597222222222</v>
      </c>
      <c r="F136">
        <v>9</v>
      </c>
      <c r="G136">
        <v>2</v>
      </c>
    </row>
    <row r="137" spans="1:7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>
        <v>0.49594907407407407</v>
      </c>
      <c r="F137">
        <v>11</v>
      </c>
      <c r="G137">
        <v>6</v>
      </c>
    </row>
    <row r="138" spans="1:7" x14ac:dyDescent="0.25">
      <c r="A138">
        <v>137</v>
      </c>
      <c r="B138" s="1">
        <v>44465</v>
      </c>
      <c r="C138" s="2">
        <v>0.54450231481481481</v>
      </c>
      <c r="D138" s="1">
        <v>44465</v>
      </c>
      <c r="E138" s="2">
        <v>0.58751157407407406</v>
      </c>
      <c r="F138">
        <v>11</v>
      </c>
      <c r="G138">
        <v>9</v>
      </c>
    </row>
    <row r="139" spans="1:7" x14ac:dyDescent="0.25">
      <c r="A139">
        <v>138</v>
      </c>
      <c r="B139" s="1">
        <v>44465</v>
      </c>
      <c r="C139" s="2">
        <v>0.67274305555555558</v>
      </c>
      <c r="D139" s="1">
        <v>44465</v>
      </c>
      <c r="E139" s="2">
        <v>0.74657407407407406</v>
      </c>
      <c r="F139">
        <v>13</v>
      </c>
      <c r="G139">
        <v>24</v>
      </c>
    </row>
    <row r="140" spans="1:7" x14ac:dyDescent="0.25">
      <c r="A140">
        <v>139</v>
      </c>
      <c r="B140" s="1">
        <v>44465</v>
      </c>
      <c r="C140" s="2">
        <v>0.79449074074074078</v>
      </c>
      <c r="D140" s="1">
        <v>44465</v>
      </c>
      <c r="E140" s="2">
        <v>0.85421296296296301</v>
      </c>
      <c r="F140">
        <v>15</v>
      </c>
      <c r="G140">
        <v>6</v>
      </c>
    </row>
    <row r="141" spans="1:7" x14ac:dyDescent="0.25">
      <c r="A141">
        <v>140</v>
      </c>
      <c r="B141" s="1">
        <v>44466</v>
      </c>
      <c r="C141" s="2">
        <v>0.25283564814814813</v>
      </c>
      <c r="D141" s="1">
        <v>44466</v>
      </c>
      <c r="E141" s="2">
        <v>0.33119212962962963</v>
      </c>
      <c r="F141">
        <v>15</v>
      </c>
      <c r="G141">
        <v>9</v>
      </c>
    </row>
    <row r="142" spans="1:7" x14ac:dyDescent="0.25">
      <c r="A142">
        <v>141</v>
      </c>
      <c r="B142" s="1">
        <v>44466</v>
      </c>
      <c r="C142" s="2">
        <v>0.38195601851851851</v>
      </c>
      <c r="D142" s="1">
        <v>44466</v>
      </c>
      <c r="E142" s="2">
        <v>0.42439814814814814</v>
      </c>
      <c r="F142">
        <v>10</v>
      </c>
      <c r="G142">
        <v>19</v>
      </c>
    </row>
    <row r="143" spans="1:7" x14ac:dyDescent="0.25">
      <c r="A143">
        <v>142</v>
      </c>
      <c r="B143" s="1">
        <v>44466</v>
      </c>
      <c r="C143" s="2">
        <v>0.54520833333333329</v>
      </c>
      <c r="D143" s="1">
        <v>44466</v>
      </c>
      <c r="E143" s="2">
        <v>0.62854166666666667</v>
      </c>
      <c r="F143">
        <v>1</v>
      </c>
      <c r="G143">
        <v>0</v>
      </c>
    </row>
    <row r="144" spans="1:7" x14ac:dyDescent="0.25">
      <c r="A144">
        <v>143</v>
      </c>
      <c r="B144" s="1">
        <v>44466</v>
      </c>
      <c r="C144" s="2">
        <v>0.71118055555555559</v>
      </c>
      <c r="D144" s="1">
        <v>44466</v>
      </c>
      <c r="E144" s="2">
        <v>0.79310185185185189</v>
      </c>
      <c r="F144">
        <v>3</v>
      </c>
      <c r="G144">
        <v>0</v>
      </c>
    </row>
    <row r="145" spans="1:7" x14ac:dyDescent="0.25">
      <c r="A145">
        <v>144</v>
      </c>
      <c r="B145" s="1">
        <v>44467</v>
      </c>
      <c r="C145" s="2">
        <v>0.41951388888888891</v>
      </c>
      <c r="D145" s="1">
        <v>44467</v>
      </c>
      <c r="E145" s="2">
        <v>0.4959027777777778</v>
      </c>
      <c r="F145">
        <v>9</v>
      </c>
      <c r="G145">
        <v>14</v>
      </c>
    </row>
    <row r="146" spans="1:7" x14ac:dyDescent="0.25">
      <c r="A146">
        <v>145</v>
      </c>
      <c r="B146" s="1">
        <v>44467</v>
      </c>
      <c r="C146" s="2">
        <v>0.54101851851851857</v>
      </c>
      <c r="D146" s="1">
        <v>44467</v>
      </c>
      <c r="E146" s="2">
        <v>0.62842592592592594</v>
      </c>
      <c r="F146">
        <v>11</v>
      </c>
      <c r="G146">
        <v>13</v>
      </c>
    </row>
    <row r="147" spans="1:7" x14ac:dyDescent="0.25">
      <c r="A147">
        <v>146</v>
      </c>
      <c r="B147" s="1">
        <v>44467</v>
      </c>
      <c r="C147" s="2">
        <v>0.71254629629629629</v>
      </c>
      <c r="D147" s="1">
        <v>44467</v>
      </c>
      <c r="E147" s="2">
        <v>0.75473379629629633</v>
      </c>
      <c r="F147">
        <v>12</v>
      </c>
      <c r="G147">
        <v>9</v>
      </c>
    </row>
    <row r="148" spans="1:7" x14ac:dyDescent="0.25">
      <c r="A148">
        <v>147</v>
      </c>
      <c r="B148" s="1">
        <v>44467</v>
      </c>
      <c r="C148" s="2">
        <v>0.79166666666666663</v>
      </c>
      <c r="D148" s="1">
        <v>44467</v>
      </c>
      <c r="E148" s="2">
        <v>0.87570601851851848</v>
      </c>
      <c r="F148">
        <v>14</v>
      </c>
      <c r="G148">
        <v>9</v>
      </c>
    </row>
    <row r="149" spans="1:7" x14ac:dyDescent="0.25">
      <c r="A149">
        <v>148</v>
      </c>
      <c r="B149" s="1">
        <v>44468</v>
      </c>
      <c r="C149" s="2">
        <v>0.29934027777777777</v>
      </c>
      <c r="D149" s="1">
        <v>44468</v>
      </c>
      <c r="E149" s="2">
        <v>0.37398148148148147</v>
      </c>
      <c r="F149">
        <v>12</v>
      </c>
      <c r="G149">
        <v>16</v>
      </c>
    </row>
    <row r="150" spans="1:7" x14ac:dyDescent="0.25">
      <c r="A150">
        <v>149</v>
      </c>
      <c r="B150" s="1">
        <v>44468</v>
      </c>
      <c r="C150" s="2">
        <v>0.41740740740740739</v>
      </c>
      <c r="D150" s="1">
        <v>44468</v>
      </c>
      <c r="E150" s="2">
        <v>0.50071759259259263</v>
      </c>
      <c r="F150">
        <v>9</v>
      </c>
      <c r="G150">
        <v>21</v>
      </c>
    </row>
    <row r="151" spans="1:7" x14ac:dyDescent="0.25">
      <c r="A151">
        <v>150</v>
      </c>
      <c r="B151" s="1">
        <v>44468</v>
      </c>
      <c r="C151" s="2">
        <v>0.55636574074074074</v>
      </c>
      <c r="D151" s="1">
        <v>44468</v>
      </c>
      <c r="E151" s="2">
        <v>0.61332175925925925</v>
      </c>
      <c r="F151">
        <v>15</v>
      </c>
      <c r="G151">
        <v>9</v>
      </c>
    </row>
    <row r="152" spans="1:7" x14ac:dyDescent="0.25">
      <c r="A152">
        <v>151</v>
      </c>
      <c r="B152" s="1">
        <v>44468</v>
      </c>
      <c r="C152" s="2">
        <v>0.67305555555555552</v>
      </c>
      <c r="D152" s="1">
        <v>44468</v>
      </c>
      <c r="E152" s="2">
        <v>0.73208333333333331</v>
      </c>
      <c r="F152">
        <v>14</v>
      </c>
      <c r="G152">
        <v>8</v>
      </c>
    </row>
    <row r="153" spans="1:7" x14ac:dyDescent="0.25">
      <c r="A153">
        <v>152</v>
      </c>
      <c r="B153" s="1">
        <v>44468</v>
      </c>
      <c r="C153" s="2">
        <v>0.79931712962962964</v>
      </c>
      <c r="D153" s="1">
        <v>44468</v>
      </c>
      <c r="E153" s="2">
        <v>0.84817129629629628</v>
      </c>
      <c r="F153">
        <v>16</v>
      </c>
      <c r="G153">
        <v>21</v>
      </c>
    </row>
    <row r="154" spans="1:7" x14ac:dyDescent="0.25">
      <c r="A154">
        <v>153</v>
      </c>
      <c r="B154" s="1">
        <v>44468</v>
      </c>
      <c r="C154" s="2">
        <v>0.9611574074074074</v>
      </c>
      <c r="D154" s="1">
        <v>44469</v>
      </c>
      <c r="E154" s="2">
        <v>3.9629629629629633E-2</v>
      </c>
      <c r="F154">
        <v>14</v>
      </c>
      <c r="G154">
        <v>9</v>
      </c>
    </row>
    <row r="155" spans="1:7" x14ac:dyDescent="0.25">
      <c r="A155">
        <v>154</v>
      </c>
      <c r="B155" s="1">
        <v>44469</v>
      </c>
      <c r="C155" s="2">
        <v>0.3125</v>
      </c>
      <c r="D155" s="1">
        <v>44469</v>
      </c>
      <c r="E155" s="2">
        <v>0.33385416666666667</v>
      </c>
      <c r="F155">
        <v>17</v>
      </c>
      <c r="G155">
        <v>3</v>
      </c>
    </row>
    <row r="156" spans="1:7" x14ac:dyDescent="0.25">
      <c r="A156">
        <v>155</v>
      </c>
      <c r="B156" s="1">
        <v>44469</v>
      </c>
      <c r="C156" s="2">
        <v>0.44229166666666669</v>
      </c>
      <c r="D156" s="1">
        <v>44469</v>
      </c>
      <c r="E156" s="2">
        <v>0.50074074074074071</v>
      </c>
      <c r="F156">
        <v>0</v>
      </c>
      <c r="G156">
        <v>9</v>
      </c>
    </row>
    <row r="157" spans="1:7" x14ac:dyDescent="0.25">
      <c r="A157">
        <v>156</v>
      </c>
      <c r="B157" s="1">
        <v>44469</v>
      </c>
      <c r="C157" s="2">
        <v>0.59045138888888893</v>
      </c>
      <c r="D157" s="1">
        <v>44469</v>
      </c>
      <c r="E157" s="2">
        <v>0.63065972222222222</v>
      </c>
      <c r="F157">
        <v>14</v>
      </c>
      <c r="G157">
        <v>8</v>
      </c>
    </row>
    <row r="158" spans="1:7" x14ac:dyDescent="0.25">
      <c r="A158">
        <v>157</v>
      </c>
      <c r="B158" s="1">
        <v>44469</v>
      </c>
      <c r="C158" s="2">
        <v>0.7142708333333333</v>
      </c>
      <c r="D158" s="1">
        <v>44469</v>
      </c>
      <c r="E158" s="2">
        <v>0.789525462962963</v>
      </c>
      <c r="F158">
        <v>6</v>
      </c>
      <c r="G158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69C0-A846-4846-B57E-06A09FDC72A2}">
  <dimension ref="A1:P158"/>
  <sheetViews>
    <sheetView workbookViewId="0">
      <pane ySplit="1" topLeftCell="A2" activePane="bottomLeft" state="frozen"/>
      <selection pane="bottomLeft" activeCell="P25" sqref="P25"/>
    </sheetView>
  </sheetViews>
  <sheetFormatPr defaultRowHeight="15" x14ac:dyDescent="0.25"/>
  <cols>
    <col min="2" max="2" width="11.42578125" bestFit="1" customWidth="1"/>
    <col min="4" max="4" width="12.5703125" bestFit="1" customWidth="1"/>
    <col min="6" max="6" width="15.5703125" bestFit="1" customWidth="1"/>
    <col min="7" max="8" width="16.28515625" bestFit="1" customWidth="1"/>
    <col min="9" max="9" width="17.28515625" bestFit="1" customWidth="1"/>
    <col min="11" max="11" width="18.28515625" bestFit="1" customWidth="1"/>
    <col min="12" max="12" width="20.28515625" bestFit="1" customWidth="1"/>
    <col min="13" max="13" width="11.85546875" bestFit="1" customWidth="1"/>
    <col min="15" max="15" width="15.28515625" bestFit="1" customWidth="1"/>
    <col min="16" max="16" width="10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24</v>
      </c>
      <c r="K1" t="s">
        <v>31</v>
      </c>
      <c r="L1" t="s">
        <v>32</v>
      </c>
      <c r="M1" t="s">
        <v>30</v>
      </c>
      <c r="N1" t="s">
        <v>33</v>
      </c>
    </row>
    <row r="2" spans="1:16" x14ac:dyDescent="0.25">
      <c r="A2">
        <v>1</v>
      </c>
      <c r="B2" s="1">
        <v>44440</v>
      </c>
      <c r="C2" s="2">
        <v>0.33333333333333331</v>
      </c>
      <c r="D2" s="1">
        <v>44440</v>
      </c>
      <c r="E2" s="2">
        <v>0.38513888888888886</v>
      </c>
      <c r="F2">
        <v>12</v>
      </c>
      <c r="G2">
        <v>0</v>
      </c>
      <c r="H2">
        <f>F2*1500</f>
        <v>18000</v>
      </c>
      <c r="I2">
        <f>G2*1500</f>
        <v>0</v>
      </c>
      <c r="J2">
        <f>F2*IF(F2&lt;10,6000,IF(F2&lt;20,5500,IF(F2&lt;30,5000,4000)))</f>
        <v>66000</v>
      </c>
      <c r="K2">
        <f>J2-H2-IF(D2=B2,I2,0)</f>
        <v>48000</v>
      </c>
      <c r="L2">
        <f>-IF(D2&lt;&gt;B2,I2,0)</f>
        <v>0</v>
      </c>
      <c r="M2">
        <f>K2</f>
        <v>48000</v>
      </c>
      <c r="N2">
        <f>IF(J2-I2-H2&gt;0,0,1)</f>
        <v>0</v>
      </c>
    </row>
    <row r="3" spans="1:16" x14ac:dyDescent="0.25">
      <c r="A3">
        <v>2</v>
      </c>
      <c r="B3" s="1">
        <v>44440</v>
      </c>
      <c r="C3" s="2">
        <v>0.42430555555555555</v>
      </c>
      <c r="D3" s="1">
        <v>44440</v>
      </c>
      <c r="E3" s="2">
        <v>0.55934027777777773</v>
      </c>
      <c r="F3">
        <v>11</v>
      </c>
      <c r="G3">
        <v>16</v>
      </c>
      <c r="H3">
        <f t="shared" ref="H3:I66" si="0">F3*1500</f>
        <v>16500</v>
      </c>
      <c r="I3">
        <f t="shared" si="0"/>
        <v>24000</v>
      </c>
      <c r="J3">
        <f t="shared" ref="J3:J66" si="1">F3*IF(F3&lt;10,6000,IF(F3&lt;20,5500,IF(F3&lt;30,5000,4000)))</f>
        <v>60500</v>
      </c>
      <c r="K3">
        <f>J3-H3-IF(D3=B3,I3,0)+L2</f>
        <v>20000</v>
      </c>
      <c r="L3">
        <f>-IF(D3&lt;&gt;B3,I3,0)</f>
        <v>0</v>
      </c>
      <c r="M3">
        <f>IF(B3&lt;&gt;B2,K3,K3+M2)</f>
        <v>68000</v>
      </c>
      <c r="N3">
        <f t="shared" ref="N3:N66" si="2">IF(J3-I3-H3&gt;0,0,1)</f>
        <v>0</v>
      </c>
      <c r="O3" t="s">
        <v>27</v>
      </c>
    </row>
    <row r="4" spans="1:16" x14ac:dyDescent="0.25">
      <c r="A4">
        <v>3</v>
      </c>
      <c r="B4" s="1">
        <v>44440</v>
      </c>
      <c r="C4" s="2">
        <v>0.64613425925925927</v>
      </c>
      <c r="D4" s="1">
        <v>44440</v>
      </c>
      <c r="E4" s="2">
        <v>0.71621527777777783</v>
      </c>
      <c r="F4">
        <v>9</v>
      </c>
      <c r="G4">
        <v>0</v>
      </c>
      <c r="H4">
        <f t="shared" si="0"/>
        <v>13500</v>
      </c>
      <c r="I4">
        <f t="shared" si="0"/>
        <v>0</v>
      </c>
      <c r="J4">
        <f t="shared" si="1"/>
        <v>54000</v>
      </c>
      <c r="K4">
        <f>J4-H4-IF(D4=B4,I4,0)+L3</f>
        <v>40500</v>
      </c>
      <c r="L4">
        <f>-IF(D4&lt;&gt;B4,I4,0)</f>
        <v>0</v>
      </c>
      <c r="M4">
        <f>IF(B4&lt;&gt;B3,K4,K4+M3)</f>
        <v>108500</v>
      </c>
      <c r="N4">
        <f>IF(J4-I4-H4&gt;=0,0,1)</f>
        <v>0</v>
      </c>
      <c r="O4" s="9" t="s">
        <v>25</v>
      </c>
      <c r="P4" s="9" t="s">
        <v>19</v>
      </c>
    </row>
    <row r="5" spans="1:16" x14ac:dyDescent="0.25">
      <c r="A5">
        <v>4</v>
      </c>
      <c r="B5" s="1">
        <v>44440</v>
      </c>
      <c r="C5" s="2">
        <v>0.76347222222222222</v>
      </c>
      <c r="D5" s="1">
        <v>44440</v>
      </c>
      <c r="E5" s="2">
        <v>0.91402777777777777</v>
      </c>
      <c r="F5">
        <v>14</v>
      </c>
      <c r="G5">
        <v>11</v>
      </c>
      <c r="H5">
        <f t="shared" si="0"/>
        <v>21000</v>
      </c>
      <c r="I5">
        <f t="shared" si="0"/>
        <v>16500</v>
      </c>
      <c r="J5">
        <f t="shared" si="1"/>
        <v>77000</v>
      </c>
      <c r="K5">
        <f>J5-H5-IF(D5=B5,I5,0)+L4</f>
        <v>39500</v>
      </c>
      <c r="L5">
        <f>-IF(D5&lt;&gt;B5,I5,0)</f>
        <v>0</v>
      </c>
      <c r="M5">
        <f>IF(B5&lt;&gt;B4,K5,K5+M4)</f>
        <v>148000</v>
      </c>
      <c r="N5">
        <f t="shared" ref="N5:N68" si="3">IF(J5-I5-H5&gt;=0,0,1)</f>
        <v>0</v>
      </c>
      <c r="O5" s="9">
        <f>MAX(M2:M158)</f>
        <v>255500</v>
      </c>
      <c r="P5" s="10">
        <v>44462</v>
      </c>
    </row>
    <row r="6" spans="1:16" x14ac:dyDescent="0.25">
      <c r="A6">
        <v>5</v>
      </c>
      <c r="B6" s="1">
        <v>44441</v>
      </c>
      <c r="C6" s="2">
        <v>0.17721064814814816</v>
      </c>
      <c r="D6" s="1">
        <v>44441</v>
      </c>
      <c r="E6" s="2">
        <v>0.27315972222222223</v>
      </c>
      <c r="F6">
        <v>21</v>
      </c>
      <c r="G6">
        <v>15</v>
      </c>
      <c r="H6">
        <f t="shared" si="0"/>
        <v>31500</v>
      </c>
      <c r="I6">
        <f t="shared" si="0"/>
        <v>22500</v>
      </c>
      <c r="J6">
        <f t="shared" si="1"/>
        <v>105000</v>
      </c>
      <c r="K6">
        <f>J6-H6-IF(D6=B6,I6,0)+L5</f>
        <v>51000</v>
      </c>
      <c r="L6">
        <f>-IF(D6&lt;&gt;B6,I6,0)</f>
        <v>0</v>
      </c>
      <c r="M6">
        <f>IF(B6&lt;&gt;B5,K6,K6+M5)</f>
        <v>51000</v>
      </c>
      <c r="N6">
        <f t="shared" si="3"/>
        <v>0</v>
      </c>
    </row>
    <row r="7" spans="1:16" x14ac:dyDescent="0.25">
      <c r="A7">
        <v>6</v>
      </c>
      <c r="B7" s="1">
        <v>44441</v>
      </c>
      <c r="C7" s="2">
        <v>0.34736111111111112</v>
      </c>
      <c r="D7" s="1">
        <v>44441</v>
      </c>
      <c r="E7" s="2">
        <v>0.4246064814814815</v>
      </c>
      <c r="F7">
        <v>11</v>
      </c>
      <c r="G7">
        <v>24</v>
      </c>
      <c r="H7">
        <f t="shared" si="0"/>
        <v>16500</v>
      </c>
      <c r="I7">
        <f t="shared" si="0"/>
        <v>36000</v>
      </c>
      <c r="J7">
        <f t="shared" si="1"/>
        <v>60500</v>
      </c>
      <c r="K7">
        <f>J7-H7-IF(D7=B7,I7,0)+L6</f>
        <v>8000</v>
      </c>
      <c r="L7">
        <f>-IF(D7&lt;&gt;B7,I7,0)</f>
        <v>0</v>
      </c>
      <c r="M7">
        <f>IF(B7&lt;&gt;B6,K7,K7+M6)</f>
        <v>59000</v>
      </c>
      <c r="N7">
        <f t="shared" si="3"/>
        <v>0</v>
      </c>
      <c r="O7" s="12" t="s">
        <v>26</v>
      </c>
    </row>
    <row r="8" spans="1:16" x14ac:dyDescent="0.25">
      <c r="A8">
        <v>7</v>
      </c>
      <c r="B8" s="1">
        <v>44441</v>
      </c>
      <c r="C8" s="2">
        <v>0.48079861111111111</v>
      </c>
      <c r="D8" s="1">
        <v>44441</v>
      </c>
      <c r="E8" s="2">
        <v>0.57214120370370369</v>
      </c>
      <c r="F8">
        <v>19</v>
      </c>
      <c r="G8">
        <v>10</v>
      </c>
      <c r="H8">
        <f t="shared" si="0"/>
        <v>28500</v>
      </c>
      <c r="I8">
        <f t="shared" si="0"/>
        <v>15000</v>
      </c>
      <c r="J8">
        <f t="shared" si="1"/>
        <v>104500</v>
      </c>
      <c r="K8">
        <f>J8-H8-IF(D8=B8,I8,0)+L7</f>
        <v>61000</v>
      </c>
      <c r="L8">
        <f>-IF(D8&lt;&gt;B8,I8,0)</f>
        <v>0</v>
      </c>
      <c r="M8">
        <f>IF(B8&lt;&gt;B7,K8,K8+M7)</f>
        <v>120000</v>
      </c>
      <c r="N8">
        <f t="shared" si="3"/>
        <v>0</v>
      </c>
      <c r="O8" s="12">
        <f>SUM(K2:K158)</f>
        <v>4529000</v>
      </c>
    </row>
    <row r="9" spans="1:16" x14ac:dyDescent="0.25">
      <c r="A9">
        <v>8</v>
      </c>
      <c r="B9" s="1">
        <v>44441</v>
      </c>
      <c r="C9" s="2">
        <v>0.63290509259259264</v>
      </c>
      <c r="D9" s="1">
        <v>44441</v>
      </c>
      <c r="E9" s="2">
        <v>0.72944444444444445</v>
      </c>
      <c r="F9">
        <v>9</v>
      </c>
      <c r="G9">
        <v>11</v>
      </c>
      <c r="H9">
        <f t="shared" si="0"/>
        <v>13500</v>
      </c>
      <c r="I9">
        <f t="shared" si="0"/>
        <v>16500</v>
      </c>
      <c r="J9">
        <f t="shared" si="1"/>
        <v>54000</v>
      </c>
      <c r="K9">
        <f>J9-H9-IF(D9=B9,I9,0)+L8</f>
        <v>24000</v>
      </c>
      <c r="L9">
        <f>-IF(D9&lt;&gt;B9,I9,0)</f>
        <v>0</v>
      </c>
      <c r="M9">
        <f>IF(B9&lt;&gt;B8,K9,K9+M8)</f>
        <v>144000</v>
      </c>
      <c r="N9">
        <f t="shared" si="3"/>
        <v>0</v>
      </c>
    </row>
    <row r="10" spans="1:16" x14ac:dyDescent="0.25">
      <c r="A10">
        <v>9</v>
      </c>
      <c r="B10" s="1">
        <v>44441</v>
      </c>
      <c r="C10" s="2">
        <v>0.80592592592592593</v>
      </c>
      <c r="D10" s="1">
        <v>44441</v>
      </c>
      <c r="E10" s="2">
        <v>0.89690972222222221</v>
      </c>
      <c r="F10">
        <v>12</v>
      </c>
      <c r="G10">
        <v>15</v>
      </c>
      <c r="H10">
        <f t="shared" si="0"/>
        <v>18000</v>
      </c>
      <c r="I10">
        <f t="shared" si="0"/>
        <v>22500</v>
      </c>
      <c r="J10">
        <f t="shared" si="1"/>
        <v>66000</v>
      </c>
      <c r="K10">
        <f>J10-H10-IF(D10=B10,I10,0)+L9</f>
        <v>25500</v>
      </c>
      <c r="L10">
        <f>-IF(D10&lt;&gt;B10,I10,0)</f>
        <v>0</v>
      </c>
      <c r="M10">
        <f>IF(B10&lt;&gt;B9,K10,K10+M9)</f>
        <v>169500</v>
      </c>
      <c r="N10">
        <f t="shared" si="3"/>
        <v>0</v>
      </c>
    </row>
    <row r="11" spans="1:16" x14ac:dyDescent="0.25">
      <c r="A11">
        <v>10</v>
      </c>
      <c r="B11" s="1">
        <v>44442</v>
      </c>
      <c r="C11" s="2">
        <v>0.13548611111111111</v>
      </c>
      <c r="D11" s="1">
        <v>44442</v>
      </c>
      <c r="E11" s="2">
        <v>0.31579861111111113</v>
      </c>
      <c r="F11">
        <v>17</v>
      </c>
      <c r="G11">
        <v>22</v>
      </c>
      <c r="H11">
        <f t="shared" si="0"/>
        <v>25500</v>
      </c>
      <c r="I11">
        <f t="shared" si="0"/>
        <v>33000</v>
      </c>
      <c r="J11">
        <f t="shared" si="1"/>
        <v>93500</v>
      </c>
      <c r="K11">
        <f>J11-H11-IF(D11=B11,I11,0)+L10</f>
        <v>35000</v>
      </c>
      <c r="L11">
        <f>-IF(D11&lt;&gt;B11,I11,0)</f>
        <v>0</v>
      </c>
      <c r="M11">
        <f>IF(B11&lt;&gt;B10,K11,K11+M10)</f>
        <v>35000</v>
      </c>
      <c r="N11">
        <f t="shared" si="3"/>
        <v>0</v>
      </c>
      <c r="O11" s="13" t="s">
        <v>28</v>
      </c>
    </row>
    <row r="12" spans="1:16" x14ac:dyDescent="0.25">
      <c r="A12">
        <v>11</v>
      </c>
      <c r="B12" s="1">
        <v>44442</v>
      </c>
      <c r="C12" s="2">
        <v>0.37784722222222222</v>
      </c>
      <c r="D12" s="1">
        <v>44442</v>
      </c>
      <c r="E12" s="2">
        <v>0.46140046296296294</v>
      </c>
      <c r="F12">
        <v>14</v>
      </c>
      <c r="G12">
        <v>10</v>
      </c>
      <c r="H12">
        <f t="shared" si="0"/>
        <v>21000</v>
      </c>
      <c r="I12">
        <f t="shared" si="0"/>
        <v>15000</v>
      </c>
      <c r="J12">
        <f t="shared" si="1"/>
        <v>77000</v>
      </c>
      <c r="K12">
        <f>J12-H12-IF(D12=B12,I12,0)+L11</f>
        <v>41000</v>
      </c>
      <c r="L12">
        <f>-IF(D12&lt;&gt;B12,I12,0)</f>
        <v>0</v>
      </c>
      <c r="M12">
        <f>IF(B12&lt;&gt;B11,K12,K12+M11)</f>
        <v>76000</v>
      </c>
      <c r="N12">
        <f t="shared" si="3"/>
        <v>0</v>
      </c>
      <c r="O12" s="13">
        <f>SUM(N2:N158)</f>
        <v>12</v>
      </c>
    </row>
    <row r="13" spans="1:16" x14ac:dyDescent="0.25">
      <c r="A13">
        <v>12</v>
      </c>
      <c r="B13" s="1">
        <v>44442</v>
      </c>
      <c r="C13" s="2">
        <v>0.50086805555555558</v>
      </c>
      <c r="D13" s="1">
        <v>44442</v>
      </c>
      <c r="E13" s="2">
        <v>0.63633101851851848</v>
      </c>
      <c r="F13">
        <v>24</v>
      </c>
      <c r="G13">
        <v>19</v>
      </c>
      <c r="H13">
        <f t="shared" si="0"/>
        <v>36000</v>
      </c>
      <c r="I13">
        <f t="shared" si="0"/>
        <v>28500</v>
      </c>
      <c r="J13">
        <f t="shared" si="1"/>
        <v>120000</v>
      </c>
      <c r="K13">
        <f>J13-H13-IF(D13=B13,I13,0)+L12</f>
        <v>55500</v>
      </c>
      <c r="L13">
        <f>-IF(D13&lt;&gt;B13,I13,0)</f>
        <v>0</v>
      </c>
      <c r="M13">
        <f>IF(B13&lt;&gt;B12,K13,K13+M12)</f>
        <v>131500</v>
      </c>
      <c r="N13">
        <f t="shared" si="3"/>
        <v>0</v>
      </c>
    </row>
    <row r="14" spans="1:16" x14ac:dyDescent="0.25">
      <c r="A14">
        <v>13</v>
      </c>
      <c r="B14" s="1">
        <v>44442</v>
      </c>
      <c r="C14" s="2">
        <v>0.7049305555555555</v>
      </c>
      <c r="D14" s="1">
        <v>44442</v>
      </c>
      <c r="E14" s="2">
        <v>0.76827546296296301</v>
      </c>
      <c r="F14">
        <v>16</v>
      </c>
      <c r="G14">
        <v>11</v>
      </c>
      <c r="H14">
        <f t="shared" si="0"/>
        <v>24000</v>
      </c>
      <c r="I14">
        <f t="shared" si="0"/>
        <v>16500</v>
      </c>
      <c r="J14">
        <f t="shared" si="1"/>
        <v>88000</v>
      </c>
      <c r="K14">
        <f>J14-H14-IF(D14=B14,I14,0)+L13</f>
        <v>47500</v>
      </c>
      <c r="L14">
        <f>-IF(D14&lt;&gt;B14,I14,0)</f>
        <v>0</v>
      </c>
      <c r="M14">
        <f>IF(B14&lt;&gt;B13,K14,K14+M13)</f>
        <v>179000</v>
      </c>
      <c r="N14">
        <f t="shared" si="3"/>
        <v>0</v>
      </c>
    </row>
    <row r="15" spans="1:16" x14ac:dyDescent="0.25">
      <c r="A15">
        <v>14</v>
      </c>
      <c r="B15" s="1">
        <v>44442</v>
      </c>
      <c r="C15" s="2">
        <v>0.80994212962962964</v>
      </c>
      <c r="D15" s="1">
        <v>44442</v>
      </c>
      <c r="E15" s="2">
        <v>0.92829861111111112</v>
      </c>
      <c r="F15">
        <v>15</v>
      </c>
      <c r="G15">
        <v>9</v>
      </c>
      <c r="H15">
        <f t="shared" si="0"/>
        <v>22500</v>
      </c>
      <c r="I15">
        <f t="shared" si="0"/>
        <v>13500</v>
      </c>
      <c r="J15">
        <f t="shared" si="1"/>
        <v>82500</v>
      </c>
      <c r="K15">
        <f>J15-H15-IF(D15=B15,I15,0)+L14</f>
        <v>46500</v>
      </c>
      <c r="L15">
        <f>-IF(D15&lt;&gt;B15,I15,0)</f>
        <v>0</v>
      </c>
      <c r="M15">
        <f>IF(B15&lt;&gt;B14,K15,K15+M14)</f>
        <v>225500</v>
      </c>
      <c r="N15">
        <f t="shared" si="3"/>
        <v>0</v>
      </c>
    </row>
    <row r="16" spans="1:16" x14ac:dyDescent="0.25">
      <c r="A16">
        <v>15</v>
      </c>
      <c r="B16" s="1">
        <v>44443</v>
      </c>
      <c r="C16" s="2">
        <v>0.17093749999999999</v>
      </c>
      <c r="D16" s="1">
        <v>44443</v>
      </c>
      <c r="E16" s="2">
        <v>0.25318287037037035</v>
      </c>
      <c r="F16">
        <v>7</v>
      </c>
      <c r="G16">
        <v>16</v>
      </c>
      <c r="H16">
        <f t="shared" si="0"/>
        <v>10500</v>
      </c>
      <c r="I16">
        <f t="shared" si="0"/>
        <v>24000</v>
      </c>
      <c r="J16">
        <f t="shared" si="1"/>
        <v>42000</v>
      </c>
      <c r="K16">
        <f>J16-H16-IF(D16=B16,I16,0)+L15</f>
        <v>7500</v>
      </c>
      <c r="L16">
        <f>-IF(D16&lt;&gt;B16,I16,0)</f>
        <v>0</v>
      </c>
      <c r="M16">
        <f>IF(B16&lt;&gt;B15,K16,K16+M15)</f>
        <v>7500</v>
      </c>
      <c r="N16">
        <f t="shared" si="3"/>
        <v>0</v>
      </c>
    </row>
    <row r="17" spans="1:14" x14ac:dyDescent="0.25">
      <c r="A17">
        <v>16</v>
      </c>
      <c r="B17" s="1">
        <v>44443</v>
      </c>
      <c r="C17" s="2">
        <v>0.29620370370370369</v>
      </c>
      <c r="D17" s="1">
        <v>44443</v>
      </c>
      <c r="E17" s="2">
        <v>0.34704861111111113</v>
      </c>
      <c r="F17">
        <v>9</v>
      </c>
      <c r="G17">
        <v>11</v>
      </c>
      <c r="H17">
        <f t="shared" si="0"/>
        <v>13500</v>
      </c>
      <c r="I17">
        <f t="shared" si="0"/>
        <v>16500</v>
      </c>
      <c r="J17">
        <f t="shared" si="1"/>
        <v>54000</v>
      </c>
      <c r="K17">
        <f>J17-H17-IF(D17=B17,I17,0)+L16</f>
        <v>24000</v>
      </c>
      <c r="L17">
        <f>-IF(D17&lt;&gt;B17,I17,0)</f>
        <v>0</v>
      </c>
      <c r="M17">
        <f>IF(B17&lt;&gt;B16,K17,K17+M16)</f>
        <v>31500</v>
      </c>
      <c r="N17">
        <f t="shared" si="3"/>
        <v>0</v>
      </c>
    </row>
    <row r="18" spans="1:14" x14ac:dyDescent="0.25">
      <c r="A18">
        <v>17</v>
      </c>
      <c r="B18" s="1">
        <v>44443</v>
      </c>
      <c r="C18" s="2">
        <v>0.3578587962962963</v>
      </c>
      <c r="D18" s="1">
        <v>44443</v>
      </c>
      <c r="E18" s="2">
        <v>0.42055555555555557</v>
      </c>
      <c r="F18">
        <v>13</v>
      </c>
      <c r="G18">
        <v>18</v>
      </c>
      <c r="H18">
        <f t="shared" si="0"/>
        <v>19500</v>
      </c>
      <c r="I18">
        <f t="shared" si="0"/>
        <v>27000</v>
      </c>
      <c r="J18">
        <f t="shared" si="1"/>
        <v>71500</v>
      </c>
      <c r="K18">
        <f>J18-H18-IF(D18=B18,I18,0)+L17</f>
        <v>25000</v>
      </c>
      <c r="L18">
        <f>-IF(D18&lt;&gt;B18,I18,0)</f>
        <v>0</v>
      </c>
      <c r="M18">
        <f>IF(B18&lt;&gt;B17,K18,K18+M17)</f>
        <v>56500</v>
      </c>
      <c r="N18">
        <f t="shared" si="3"/>
        <v>0</v>
      </c>
    </row>
    <row r="19" spans="1:14" x14ac:dyDescent="0.25">
      <c r="A19">
        <v>18</v>
      </c>
      <c r="B19" s="1">
        <v>44443</v>
      </c>
      <c r="C19" s="2">
        <v>0.48564814814814816</v>
      </c>
      <c r="D19" s="1">
        <v>44443</v>
      </c>
      <c r="E19" s="2">
        <v>0.53831018518518514</v>
      </c>
      <c r="F19">
        <v>22</v>
      </c>
      <c r="G19">
        <v>5</v>
      </c>
      <c r="H19">
        <f t="shared" si="0"/>
        <v>33000</v>
      </c>
      <c r="I19">
        <f t="shared" si="0"/>
        <v>7500</v>
      </c>
      <c r="J19">
        <f t="shared" si="1"/>
        <v>110000</v>
      </c>
      <c r="K19">
        <f>J19-H19-IF(D19=B19,I19,0)+L18</f>
        <v>69500</v>
      </c>
      <c r="L19">
        <f>-IF(D19&lt;&gt;B19,I19,0)</f>
        <v>0</v>
      </c>
      <c r="M19">
        <f>IF(B19&lt;&gt;B18,K19,K19+M18)</f>
        <v>126000</v>
      </c>
      <c r="N19">
        <f t="shared" si="3"/>
        <v>0</v>
      </c>
    </row>
    <row r="20" spans="1:14" x14ac:dyDescent="0.25">
      <c r="A20">
        <v>19</v>
      </c>
      <c r="B20" s="1">
        <v>44443</v>
      </c>
      <c r="C20" s="2">
        <v>0.70219907407407411</v>
      </c>
      <c r="D20" s="1">
        <v>44443</v>
      </c>
      <c r="E20" s="2">
        <v>0.7736574074074074</v>
      </c>
      <c r="F20">
        <v>8</v>
      </c>
      <c r="G20">
        <v>23</v>
      </c>
      <c r="H20">
        <f t="shared" si="0"/>
        <v>12000</v>
      </c>
      <c r="I20">
        <f t="shared" si="0"/>
        <v>34500</v>
      </c>
      <c r="J20">
        <f t="shared" si="1"/>
        <v>48000</v>
      </c>
      <c r="K20">
        <f>J20-H20-IF(D20=B20,I20,0)+L19</f>
        <v>1500</v>
      </c>
      <c r="L20">
        <f>-IF(D20&lt;&gt;B20,I20,0)</f>
        <v>0</v>
      </c>
      <c r="M20">
        <f>IF(B20&lt;&gt;B19,K20,K20+M19)</f>
        <v>127500</v>
      </c>
      <c r="N20">
        <f t="shared" si="3"/>
        <v>0</v>
      </c>
    </row>
    <row r="21" spans="1:14" x14ac:dyDescent="0.25">
      <c r="A21">
        <v>20</v>
      </c>
      <c r="B21" s="1">
        <v>44443</v>
      </c>
      <c r="C21" s="2">
        <v>0.80978009259259254</v>
      </c>
      <c r="D21" s="1">
        <v>44443</v>
      </c>
      <c r="E21" s="2">
        <v>0.96615740740740741</v>
      </c>
      <c r="F21">
        <v>11</v>
      </c>
      <c r="G21">
        <v>14</v>
      </c>
      <c r="H21">
        <f t="shared" si="0"/>
        <v>16500</v>
      </c>
      <c r="I21">
        <f t="shared" si="0"/>
        <v>21000</v>
      </c>
      <c r="J21">
        <f t="shared" si="1"/>
        <v>60500</v>
      </c>
      <c r="K21">
        <f>J21-H21-IF(D21=B21,I21,0)+L20</f>
        <v>23000</v>
      </c>
      <c r="L21">
        <f>-IF(D21&lt;&gt;B21,I21,0)</f>
        <v>0</v>
      </c>
      <c r="M21">
        <f>IF(B21&lt;&gt;B20,K21,K21+M20)</f>
        <v>150500</v>
      </c>
      <c r="N21">
        <f t="shared" si="3"/>
        <v>0</v>
      </c>
    </row>
    <row r="22" spans="1:14" x14ac:dyDescent="0.25">
      <c r="A22">
        <v>21</v>
      </c>
      <c r="B22" s="1">
        <v>44444</v>
      </c>
      <c r="C22" s="2">
        <v>0.30270833333333336</v>
      </c>
      <c r="D22" s="1">
        <v>44444</v>
      </c>
      <c r="E22" s="2">
        <v>0.3762152777777778</v>
      </c>
      <c r="F22">
        <v>17</v>
      </c>
      <c r="G22">
        <v>23</v>
      </c>
      <c r="H22">
        <f t="shared" si="0"/>
        <v>25500</v>
      </c>
      <c r="I22">
        <f t="shared" si="0"/>
        <v>34500</v>
      </c>
      <c r="J22">
        <f t="shared" si="1"/>
        <v>93500</v>
      </c>
      <c r="K22">
        <f>J22-H22-IF(D22=B22,I22,0)+L21</f>
        <v>33500</v>
      </c>
      <c r="L22">
        <f>-IF(D22&lt;&gt;B22,I22,0)</f>
        <v>0</v>
      </c>
      <c r="M22">
        <f>IF(B22&lt;&gt;B21,K22,K22+M21)</f>
        <v>33500</v>
      </c>
      <c r="N22">
        <f t="shared" si="3"/>
        <v>0</v>
      </c>
    </row>
    <row r="23" spans="1:14" x14ac:dyDescent="0.25">
      <c r="A23">
        <v>22</v>
      </c>
      <c r="B23" s="1">
        <v>44444</v>
      </c>
      <c r="C23" s="2">
        <v>0.43002314814814813</v>
      </c>
      <c r="D23" s="1">
        <v>44444</v>
      </c>
      <c r="E23" s="2">
        <v>0.51140046296296293</v>
      </c>
      <c r="F23">
        <v>15</v>
      </c>
      <c r="G23">
        <v>11</v>
      </c>
      <c r="H23">
        <f t="shared" si="0"/>
        <v>22500</v>
      </c>
      <c r="I23">
        <f t="shared" si="0"/>
        <v>16500</v>
      </c>
      <c r="J23">
        <f t="shared" si="1"/>
        <v>82500</v>
      </c>
      <c r="K23">
        <f>J23-H23-IF(D23=B23,I23,0)+L22</f>
        <v>43500</v>
      </c>
      <c r="L23">
        <f>-IF(D23&lt;&gt;B23,I23,0)</f>
        <v>0</v>
      </c>
      <c r="M23">
        <f>IF(B23&lt;&gt;B22,K23,K23+M22)</f>
        <v>77000</v>
      </c>
      <c r="N23">
        <f t="shared" si="3"/>
        <v>0</v>
      </c>
    </row>
    <row r="24" spans="1:14" x14ac:dyDescent="0.25">
      <c r="A24">
        <v>23</v>
      </c>
      <c r="B24" s="1">
        <v>44444</v>
      </c>
      <c r="C24" s="2">
        <v>0.55909722222222225</v>
      </c>
      <c r="D24" s="1">
        <v>44444</v>
      </c>
      <c r="E24" s="2">
        <v>0.64327546296296301</v>
      </c>
      <c r="F24">
        <v>19</v>
      </c>
      <c r="G24">
        <v>21</v>
      </c>
      <c r="H24">
        <f t="shared" si="0"/>
        <v>28500</v>
      </c>
      <c r="I24">
        <f t="shared" si="0"/>
        <v>31500</v>
      </c>
      <c r="J24">
        <f t="shared" si="1"/>
        <v>104500</v>
      </c>
      <c r="K24">
        <f>J24-H24-IF(D24=B24,I24,0)+L23</f>
        <v>44500</v>
      </c>
      <c r="L24">
        <f>-IF(D24&lt;&gt;B24,I24,0)</f>
        <v>0</v>
      </c>
      <c r="M24">
        <f>IF(B24&lt;&gt;B23,K24,K24+M23)</f>
        <v>121500</v>
      </c>
      <c r="N24">
        <f t="shared" si="3"/>
        <v>0</v>
      </c>
    </row>
    <row r="25" spans="1:14" x14ac:dyDescent="0.25">
      <c r="A25">
        <v>24</v>
      </c>
      <c r="B25" s="1">
        <v>44444</v>
      </c>
      <c r="C25" s="2">
        <v>0.69188657407407406</v>
      </c>
      <c r="D25" s="1">
        <v>44444</v>
      </c>
      <c r="E25" s="2">
        <v>0.73365740740740737</v>
      </c>
      <c r="F25">
        <v>11</v>
      </c>
      <c r="G25">
        <v>9</v>
      </c>
      <c r="H25">
        <f t="shared" si="0"/>
        <v>16500</v>
      </c>
      <c r="I25">
        <f t="shared" si="0"/>
        <v>13500</v>
      </c>
      <c r="J25">
        <f t="shared" si="1"/>
        <v>60500</v>
      </c>
      <c r="K25">
        <f>J25-H25-IF(D25=B25,I25,0)+L24</f>
        <v>30500</v>
      </c>
      <c r="L25">
        <f>-IF(D25&lt;&gt;B25,I25,0)</f>
        <v>0</v>
      </c>
      <c r="M25">
        <f>IF(B25&lt;&gt;B24,K25,K25+M24)</f>
        <v>152000</v>
      </c>
      <c r="N25">
        <f t="shared" si="3"/>
        <v>0</v>
      </c>
    </row>
    <row r="26" spans="1:14" x14ac:dyDescent="0.25">
      <c r="A26">
        <v>25</v>
      </c>
      <c r="B26" s="1">
        <v>44444</v>
      </c>
      <c r="C26" s="2">
        <v>0.77118055555555554</v>
      </c>
      <c r="D26" s="1">
        <v>44444</v>
      </c>
      <c r="E26" s="2">
        <v>0.82657407407407413</v>
      </c>
      <c r="F26">
        <v>15</v>
      </c>
      <c r="G26">
        <v>11</v>
      </c>
      <c r="H26">
        <f t="shared" si="0"/>
        <v>22500</v>
      </c>
      <c r="I26">
        <f t="shared" si="0"/>
        <v>16500</v>
      </c>
      <c r="J26">
        <f t="shared" si="1"/>
        <v>82500</v>
      </c>
      <c r="K26">
        <f>J26-H26-IF(D26=B26,I26,0)+L25</f>
        <v>43500</v>
      </c>
      <c r="L26">
        <f>-IF(D26&lt;&gt;B26,I26,0)</f>
        <v>0</v>
      </c>
      <c r="M26">
        <f>IF(B26&lt;&gt;B25,K26,K26+M25)</f>
        <v>195500</v>
      </c>
      <c r="N26">
        <f t="shared" si="3"/>
        <v>0</v>
      </c>
    </row>
    <row r="27" spans="1:14" x14ac:dyDescent="0.25">
      <c r="A27">
        <v>26</v>
      </c>
      <c r="B27" s="1">
        <v>44444</v>
      </c>
      <c r="C27" s="2">
        <v>0.875</v>
      </c>
      <c r="D27" s="1">
        <v>44445</v>
      </c>
      <c r="E27" s="2">
        <v>1.3495370370370371E-2</v>
      </c>
      <c r="F27">
        <v>15</v>
      </c>
      <c r="G27">
        <v>17</v>
      </c>
      <c r="H27">
        <f t="shared" si="0"/>
        <v>22500</v>
      </c>
      <c r="I27">
        <f t="shared" si="0"/>
        <v>25500</v>
      </c>
      <c r="J27">
        <f t="shared" si="1"/>
        <v>82500</v>
      </c>
      <c r="K27">
        <f>J27-H27-IF(D27=B27,I27,0)+L26</f>
        <v>60000</v>
      </c>
      <c r="L27">
        <f>-IF(D27&lt;&gt;B27,I27,0)</f>
        <v>-25500</v>
      </c>
      <c r="M27">
        <f>IF(B27&lt;&gt;B26,K27,K27+M26)</f>
        <v>255500</v>
      </c>
      <c r="N27">
        <f t="shared" si="3"/>
        <v>0</v>
      </c>
    </row>
    <row r="28" spans="1:14" x14ac:dyDescent="0.25">
      <c r="A28">
        <v>27</v>
      </c>
      <c r="B28" s="1">
        <v>44445</v>
      </c>
      <c r="C28" s="2">
        <v>0.21719907407407407</v>
      </c>
      <c r="D28" s="1">
        <v>44445</v>
      </c>
      <c r="E28" s="2">
        <v>0.2976388888888889</v>
      </c>
      <c r="F28">
        <v>9</v>
      </c>
      <c r="G28">
        <v>6</v>
      </c>
      <c r="H28">
        <f t="shared" si="0"/>
        <v>13500</v>
      </c>
      <c r="I28">
        <f t="shared" si="0"/>
        <v>9000</v>
      </c>
      <c r="J28">
        <f t="shared" si="1"/>
        <v>54000</v>
      </c>
      <c r="K28">
        <f>J28-H28-IF(D28=B28,I28,0)+L27</f>
        <v>6000</v>
      </c>
      <c r="L28">
        <f>-IF(D28&lt;&gt;B28,I28,0)</f>
        <v>0</v>
      </c>
      <c r="M28">
        <f>IF(B28&lt;&gt;B27,K28,K28+M27)</f>
        <v>6000</v>
      </c>
      <c r="N28">
        <f t="shared" si="3"/>
        <v>0</v>
      </c>
    </row>
    <row r="29" spans="1:14" x14ac:dyDescent="0.25">
      <c r="A29">
        <v>28</v>
      </c>
      <c r="B29" s="1">
        <v>44445</v>
      </c>
      <c r="C29" s="2">
        <v>0.38305555555555554</v>
      </c>
      <c r="D29" s="1">
        <v>44445</v>
      </c>
      <c r="E29" s="2">
        <v>0.52521990740740743</v>
      </c>
      <c r="F29">
        <v>14</v>
      </c>
      <c r="G29">
        <v>22</v>
      </c>
      <c r="H29">
        <f t="shared" si="0"/>
        <v>21000</v>
      </c>
      <c r="I29">
        <f t="shared" si="0"/>
        <v>33000</v>
      </c>
      <c r="J29">
        <f t="shared" si="1"/>
        <v>77000</v>
      </c>
      <c r="K29">
        <f>J29-H29-IF(D29=B29,I29,0)+L28</f>
        <v>23000</v>
      </c>
      <c r="L29">
        <f>-IF(D29&lt;&gt;B29,I29,0)</f>
        <v>0</v>
      </c>
      <c r="M29">
        <f>IF(B29&lt;&gt;B28,K29,K29+M28)</f>
        <v>29000</v>
      </c>
      <c r="N29">
        <f t="shared" si="3"/>
        <v>0</v>
      </c>
    </row>
    <row r="30" spans="1:14" x14ac:dyDescent="0.25">
      <c r="A30">
        <v>29</v>
      </c>
      <c r="B30" s="1">
        <v>44445</v>
      </c>
      <c r="C30" s="2">
        <v>0.55920138888888893</v>
      </c>
      <c r="D30" s="1">
        <v>44445</v>
      </c>
      <c r="E30" s="2">
        <v>0.62586805555555558</v>
      </c>
      <c r="F30">
        <v>14</v>
      </c>
      <c r="G30">
        <v>3</v>
      </c>
      <c r="H30">
        <f t="shared" si="0"/>
        <v>21000</v>
      </c>
      <c r="I30">
        <f t="shared" si="0"/>
        <v>4500</v>
      </c>
      <c r="J30">
        <f t="shared" si="1"/>
        <v>77000</v>
      </c>
      <c r="K30">
        <f>J30-H30-IF(D30=B30,I30,0)+L29</f>
        <v>51500</v>
      </c>
      <c r="L30">
        <f>-IF(D30&lt;&gt;B30,I30,0)</f>
        <v>0</v>
      </c>
      <c r="M30">
        <f>IF(B30&lt;&gt;B29,K30,K30+M29)</f>
        <v>80500</v>
      </c>
      <c r="N30">
        <f t="shared" si="3"/>
        <v>0</v>
      </c>
    </row>
    <row r="31" spans="1:14" x14ac:dyDescent="0.25">
      <c r="A31">
        <v>30</v>
      </c>
      <c r="B31" s="1">
        <v>44445</v>
      </c>
      <c r="C31" s="2">
        <v>0.7160185185185185</v>
      </c>
      <c r="D31" s="1">
        <v>44445</v>
      </c>
      <c r="E31" s="2">
        <v>0.7631944444444444</v>
      </c>
      <c r="F31">
        <v>18</v>
      </c>
      <c r="G31">
        <v>14</v>
      </c>
      <c r="H31">
        <f t="shared" si="0"/>
        <v>27000</v>
      </c>
      <c r="I31">
        <f t="shared" si="0"/>
        <v>21000</v>
      </c>
      <c r="J31">
        <f t="shared" si="1"/>
        <v>99000</v>
      </c>
      <c r="K31">
        <f>J31-H31-IF(D31=B31,I31,0)+L30</f>
        <v>51000</v>
      </c>
      <c r="L31">
        <f>-IF(D31&lt;&gt;B31,I31,0)</f>
        <v>0</v>
      </c>
      <c r="M31">
        <f>IF(B31&lt;&gt;B30,K31,K31+M30)</f>
        <v>131500</v>
      </c>
      <c r="N31">
        <f t="shared" si="3"/>
        <v>0</v>
      </c>
    </row>
    <row r="32" spans="1:14" x14ac:dyDescent="0.25">
      <c r="A32">
        <v>31</v>
      </c>
      <c r="B32" s="1">
        <v>44445</v>
      </c>
      <c r="C32" s="2">
        <v>0.82097222222222221</v>
      </c>
      <c r="D32" s="1">
        <v>44445</v>
      </c>
      <c r="E32" s="2">
        <v>0.89042824074074078</v>
      </c>
      <c r="F32">
        <v>16</v>
      </c>
      <c r="G32">
        <v>21</v>
      </c>
      <c r="H32">
        <f t="shared" si="0"/>
        <v>24000</v>
      </c>
      <c r="I32">
        <f t="shared" si="0"/>
        <v>31500</v>
      </c>
      <c r="J32">
        <f t="shared" si="1"/>
        <v>88000</v>
      </c>
      <c r="K32">
        <f>J32-H32-IF(D32=B32,I32,0)+L31</f>
        <v>32500</v>
      </c>
      <c r="L32">
        <f>-IF(D32&lt;&gt;B32,I32,0)</f>
        <v>0</v>
      </c>
      <c r="M32">
        <f>IF(B32&lt;&gt;B31,K32,K32+M31)</f>
        <v>164000</v>
      </c>
      <c r="N32">
        <f t="shared" si="3"/>
        <v>0</v>
      </c>
    </row>
    <row r="33" spans="1:14" x14ac:dyDescent="0.25">
      <c r="A33">
        <v>32</v>
      </c>
      <c r="B33" s="1">
        <v>44446</v>
      </c>
      <c r="C33" s="2">
        <v>0.32383101851851853</v>
      </c>
      <c r="D33" s="1">
        <v>44446</v>
      </c>
      <c r="E33" s="2">
        <v>0.40016203703703701</v>
      </c>
      <c r="F33">
        <v>15</v>
      </c>
      <c r="G33">
        <v>14</v>
      </c>
      <c r="H33">
        <f t="shared" si="0"/>
        <v>22500</v>
      </c>
      <c r="I33">
        <f t="shared" si="0"/>
        <v>21000</v>
      </c>
      <c r="J33">
        <f t="shared" si="1"/>
        <v>82500</v>
      </c>
      <c r="K33">
        <f>J33-H33-IF(D33=B33,I33,0)+L32</f>
        <v>39000</v>
      </c>
      <c r="L33">
        <f>-IF(D33&lt;&gt;B33,I33,0)</f>
        <v>0</v>
      </c>
      <c r="M33">
        <f>IF(B33&lt;&gt;B32,K33,K33+M32)</f>
        <v>39000</v>
      </c>
      <c r="N33">
        <f t="shared" si="3"/>
        <v>0</v>
      </c>
    </row>
    <row r="34" spans="1:14" x14ac:dyDescent="0.25">
      <c r="A34">
        <v>33</v>
      </c>
      <c r="B34" s="1">
        <v>44446</v>
      </c>
      <c r="C34" s="2">
        <v>0.46467592592592594</v>
      </c>
      <c r="D34" s="1">
        <v>44446</v>
      </c>
      <c r="E34" s="2">
        <v>0.52171296296296299</v>
      </c>
      <c r="F34">
        <v>12</v>
      </c>
      <c r="G34">
        <v>23</v>
      </c>
      <c r="H34">
        <f t="shared" si="0"/>
        <v>18000</v>
      </c>
      <c r="I34">
        <f t="shared" si="0"/>
        <v>34500</v>
      </c>
      <c r="J34">
        <f t="shared" si="1"/>
        <v>66000</v>
      </c>
      <c r="K34">
        <f>J34-H34-IF(D34=B34,I34,0)+L33</f>
        <v>13500</v>
      </c>
      <c r="L34">
        <f>-IF(D34&lt;&gt;B34,I34,0)</f>
        <v>0</v>
      </c>
      <c r="M34">
        <f>IF(B34&lt;&gt;B33,K34,K34+M33)</f>
        <v>52500</v>
      </c>
      <c r="N34">
        <f t="shared" si="3"/>
        <v>0</v>
      </c>
    </row>
    <row r="35" spans="1:14" x14ac:dyDescent="0.25">
      <c r="A35">
        <v>34</v>
      </c>
      <c r="B35" s="1">
        <v>44446</v>
      </c>
      <c r="C35" s="2">
        <v>0.57347222222222227</v>
      </c>
      <c r="D35" s="1">
        <v>44446</v>
      </c>
      <c r="E35" s="2">
        <v>0.64879629629629632</v>
      </c>
      <c r="F35">
        <v>17</v>
      </c>
      <c r="G35">
        <v>6</v>
      </c>
      <c r="H35">
        <f t="shared" si="0"/>
        <v>25500</v>
      </c>
      <c r="I35">
        <f t="shared" si="0"/>
        <v>9000</v>
      </c>
      <c r="J35">
        <f t="shared" si="1"/>
        <v>93500</v>
      </c>
      <c r="K35">
        <f>J35-H35-IF(D35=B35,I35,0)+L34</f>
        <v>59000</v>
      </c>
      <c r="L35">
        <f>-IF(D35&lt;&gt;B35,I35,0)</f>
        <v>0</v>
      </c>
      <c r="M35">
        <f>IF(B35&lt;&gt;B34,K35,K35+M34)</f>
        <v>111500</v>
      </c>
      <c r="N35">
        <f t="shared" si="3"/>
        <v>0</v>
      </c>
    </row>
    <row r="36" spans="1:14" x14ac:dyDescent="0.25">
      <c r="A36">
        <v>35</v>
      </c>
      <c r="B36" s="1">
        <v>44446</v>
      </c>
      <c r="C36" s="2">
        <v>0.70577546296296301</v>
      </c>
      <c r="D36" s="1">
        <v>44446</v>
      </c>
      <c r="E36" s="2">
        <v>0.7917939814814815</v>
      </c>
      <c r="F36">
        <v>19</v>
      </c>
      <c r="G36">
        <v>16</v>
      </c>
      <c r="H36">
        <f t="shared" si="0"/>
        <v>28500</v>
      </c>
      <c r="I36">
        <f t="shared" si="0"/>
        <v>24000</v>
      </c>
      <c r="J36">
        <f t="shared" si="1"/>
        <v>104500</v>
      </c>
      <c r="K36">
        <f>J36-H36-IF(D36=B36,I36,0)+L35</f>
        <v>52000</v>
      </c>
      <c r="L36">
        <f>-IF(D36&lt;&gt;B36,I36,0)</f>
        <v>0</v>
      </c>
      <c r="M36">
        <f>IF(B36&lt;&gt;B35,K36,K36+M35)</f>
        <v>163500</v>
      </c>
      <c r="N36">
        <f t="shared" si="3"/>
        <v>0</v>
      </c>
    </row>
    <row r="37" spans="1:14" x14ac:dyDescent="0.25">
      <c r="A37">
        <v>36</v>
      </c>
      <c r="B37" s="1">
        <v>44446</v>
      </c>
      <c r="C37" s="2">
        <v>0.84167824074074071</v>
      </c>
      <c r="D37" s="1">
        <v>44446</v>
      </c>
      <c r="E37" s="2">
        <v>0.9406944444444445</v>
      </c>
      <c r="F37">
        <v>11</v>
      </c>
      <c r="G37">
        <v>14</v>
      </c>
      <c r="H37">
        <f t="shared" si="0"/>
        <v>16500</v>
      </c>
      <c r="I37">
        <f t="shared" si="0"/>
        <v>21000</v>
      </c>
      <c r="J37">
        <f t="shared" si="1"/>
        <v>60500</v>
      </c>
      <c r="K37">
        <f>J37-H37-IF(D37=B37,I37,0)+L36</f>
        <v>23000</v>
      </c>
      <c r="L37">
        <f>-IF(D37&lt;&gt;B37,I37,0)</f>
        <v>0</v>
      </c>
      <c r="M37">
        <f>IF(B37&lt;&gt;B36,K37,K37+M36)</f>
        <v>186500</v>
      </c>
      <c r="N37">
        <f t="shared" si="3"/>
        <v>0</v>
      </c>
    </row>
    <row r="38" spans="1:14" x14ac:dyDescent="0.25">
      <c r="A38">
        <v>37</v>
      </c>
      <c r="B38" s="1">
        <v>44447</v>
      </c>
      <c r="C38" s="2">
        <v>0.13560185185185186</v>
      </c>
      <c r="D38" s="1">
        <v>44447</v>
      </c>
      <c r="E38" s="2">
        <v>0.44449074074074074</v>
      </c>
      <c r="F38">
        <v>13</v>
      </c>
      <c r="G38">
        <v>22</v>
      </c>
      <c r="H38">
        <f t="shared" si="0"/>
        <v>19500</v>
      </c>
      <c r="I38">
        <f t="shared" si="0"/>
        <v>33000</v>
      </c>
      <c r="J38">
        <f t="shared" si="1"/>
        <v>71500</v>
      </c>
      <c r="K38">
        <f>J38-H38-IF(D38=B38,I38,0)+L37</f>
        <v>19000</v>
      </c>
      <c r="L38">
        <f>-IF(D38&lt;&gt;B38,I38,0)</f>
        <v>0</v>
      </c>
      <c r="M38">
        <f>IF(B38&lt;&gt;B37,K38,K38+M37)</f>
        <v>19000</v>
      </c>
      <c r="N38">
        <f t="shared" si="3"/>
        <v>0</v>
      </c>
    </row>
    <row r="39" spans="1:14" x14ac:dyDescent="0.25">
      <c r="A39">
        <v>38</v>
      </c>
      <c r="B39" s="1">
        <v>44447</v>
      </c>
      <c r="C39" s="2">
        <v>0.32587962962962963</v>
      </c>
      <c r="D39" s="1">
        <v>44447</v>
      </c>
      <c r="E39" s="2">
        <v>0.39796296296296296</v>
      </c>
      <c r="F39">
        <v>11</v>
      </c>
      <c r="G39">
        <v>4</v>
      </c>
      <c r="H39">
        <f t="shared" si="0"/>
        <v>16500</v>
      </c>
      <c r="I39">
        <f t="shared" si="0"/>
        <v>6000</v>
      </c>
      <c r="J39">
        <f t="shared" si="1"/>
        <v>60500</v>
      </c>
      <c r="K39">
        <f>J39-H39-IF(D39=B39,I39,0)+L38</f>
        <v>38000</v>
      </c>
      <c r="L39">
        <f>-IF(D39&lt;&gt;B39,I39,0)</f>
        <v>0</v>
      </c>
      <c r="M39">
        <f>IF(B39&lt;&gt;B38,K39,K39+M38)</f>
        <v>57000</v>
      </c>
      <c r="N39">
        <f t="shared" si="3"/>
        <v>0</v>
      </c>
    </row>
    <row r="40" spans="1:14" x14ac:dyDescent="0.25">
      <c r="A40">
        <v>39</v>
      </c>
      <c r="B40" s="1">
        <v>44447</v>
      </c>
      <c r="C40" s="2">
        <v>0.41761574074074076</v>
      </c>
      <c r="D40" s="1">
        <v>44447</v>
      </c>
      <c r="E40" s="2">
        <v>0.52447916666666672</v>
      </c>
      <c r="F40">
        <v>14</v>
      </c>
      <c r="G40">
        <v>21</v>
      </c>
      <c r="H40">
        <f t="shared" si="0"/>
        <v>21000</v>
      </c>
      <c r="I40">
        <f t="shared" si="0"/>
        <v>31500</v>
      </c>
      <c r="J40">
        <f t="shared" si="1"/>
        <v>77000</v>
      </c>
      <c r="K40">
        <f>J40-H40-IF(D40=B40,I40,0)+L39</f>
        <v>24500</v>
      </c>
      <c r="L40">
        <f>-IF(D40&lt;&gt;B40,I40,0)</f>
        <v>0</v>
      </c>
      <c r="M40">
        <f>IF(B40&lt;&gt;B39,K40,K40+M39)</f>
        <v>81500</v>
      </c>
      <c r="N40">
        <f t="shared" si="3"/>
        <v>0</v>
      </c>
    </row>
    <row r="41" spans="1:14" x14ac:dyDescent="0.25">
      <c r="A41">
        <v>40</v>
      </c>
      <c r="B41" s="1">
        <v>44447</v>
      </c>
      <c r="C41" s="2">
        <v>0.59138888888888885</v>
      </c>
      <c r="D41" s="1">
        <v>44447</v>
      </c>
      <c r="E41" s="2">
        <v>0.68494212962962964</v>
      </c>
      <c r="F41">
        <v>16</v>
      </c>
      <c r="G41">
        <v>9</v>
      </c>
      <c r="H41">
        <f t="shared" si="0"/>
        <v>24000</v>
      </c>
      <c r="I41">
        <f t="shared" si="0"/>
        <v>13500</v>
      </c>
      <c r="J41">
        <f t="shared" si="1"/>
        <v>88000</v>
      </c>
      <c r="K41">
        <f>J41-H41-IF(D41=B41,I41,0)+L40</f>
        <v>50500</v>
      </c>
      <c r="L41">
        <f>-IF(D41&lt;&gt;B41,I41,0)</f>
        <v>0</v>
      </c>
      <c r="M41">
        <f>IF(B41&lt;&gt;B40,K41,K41+M40)</f>
        <v>132000</v>
      </c>
      <c r="N41">
        <f t="shared" si="3"/>
        <v>0</v>
      </c>
    </row>
    <row r="42" spans="1:14" x14ac:dyDescent="0.25">
      <c r="A42">
        <v>41</v>
      </c>
      <c r="B42" s="1">
        <v>44447</v>
      </c>
      <c r="C42" s="2">
        <v>0.7338541666666667</v>
      </c>
      <c r="D42" s="1">
        <v>44447</v>
      </c>
      <c r="E42" s="2">
        <v>0.77248842592592593</v>
      </c>
      <c r="F42">
        <v>12</v>
      </c>
      <c r="G42">
        <v>24</v>
      </c>
      <c r="H42">
        <f t="shared" si="0"/>
        <v>18000</v>
      </c>
      <c r="I42">
        <f t="shared" si="0"/>
        <v>36000</v>
      </c>
      <c r="J42">
        <f t="shared" si="1"/>
        <v>66000</v>
      </c>
      <c r="K42">
        <f>J42-H42-IF(D42=B42,I42,0)+L41</f>
        <v>12000</v>
      </c>
      <c r="L42">
        <f>-IF(D42&lt;&gt;B42,I42,0)</f>
        <v>0</v>
      </c>
      <c r="M42">
        <f>IF(B42&lt;&gt;B41,K42,K42+M41)</f>
        <v>144000</v>
      </c>
      <c r="N42">
        <f t="shared" si="3"/>
        <v>0</v>
      </c>
    </row>
    <row r="43" spans="1:14" x14ac:dyDescent="0.25">
      <c r="A43">
        <v>42</v>
      </c>
      <c r="B43" s="1">
        <v>44447</v>
      </c>
      <c r="C43" s="2">
        <v>0.83333333333333337</v>
      </c>
      <c r="D43" s="1">
        <v>44447</v>
      </c>
      <c r="E43" s="2">
        <v>0.89694444444444443</v>
      </c>
      <c r="F43">
        <v>9</v>
      </c>
      <c r="G43">
        <v>2</v>
      </c>
      <c r="H43">
        <f t="shared" si="0"/>
        <v>13500</v>
      </c>
      <c r="I43">
        <f t="shared" si="0"/>
        <v>3000</v>
      </c>
      <c r="J43">
        <f t="shared" si="1"/>
        <v>54000</v>
      </c>
      <c r="K43">
        <f>J43-H43-IF(D43=B43,I43,0)+L42</f>
        <v>37500</v>
      </c>
      <c r="L43">
        <f>-IF(D43&lt;&gt;B43,I43,0)</f>
        <v>0</v>
      </c>
      <c r="M43">
        <f>IF(B43&lt;&gt;B42,K43,K43+M42)</f>
        <v>181500</v>
      </c>
      <c r="N43">
        <f t="shared" si="3"/>
        <v>0</v>
      </c>
    </row>
    <row r="44" spans="1:14" x14ac:dyDescent="0.25">
      <c r="A44">
        <v>43</v>
      </c>
      <c r="B44" s="1">
        <v>44448</v>
      </c>
      <c r="C44" s="2">
        <v>0.25793981481481482</v>
      </c>
      <c r="D44" s="1">
        <v>44448</v>
      </c>
      <c r="E44" s="2">
        <v>0.32356481481481481</v>
      </c>
      <c r="F44">
        <v>9</v>
      </c>
      <c r="G44">
        <v>4</v>
      </c>
      <c r="H44">
        <f t="shared" si="0"/>
        <v>13500</v>
      </c>
      <c r="I44">
        <f t="shared" si="0"/>
        <v>6000</v>
      </c>
      <c r="J44">
        <f t="shared" si="1"/>
        <v>54000</v>
      </c>
      <c r="K44">
        <f>J44-H44-IF(D44=B44,I44,0)+L43</f>
        <v>34500</v>
      </c>
      <c r="L44">
        <f>-IF(D44&lt;&gt;B44,I44,0)</f>
        <v>0</v>
      </c>
      <c r="M44">
        <f>IF(B44&lt;&gt;B43,K44,K44+M43)</f>
        <v>34500</v>
      </c>
      <c r="N44">
        <f t="shared" si="3"/>
        <v>0</v>
      </c>
    </row>
    <row r="45" spans="1:14" x14ac:dyDescent="0.25">
      <c r="A45">
        <v>44</v>
      </c>
      <c r="B45" s="1">
        <v>44448</v>
      </c>
      <c r="C45" s="2">
        <v>0.41349537037037037</v>
      </c>
      <c r="D45" s="1">
        <v>44448</v>
      </c>
      <c r="E45" s="2">
        <v>0.45501157407407405</v>
      </c>
      <c r="F45">
        <v>9</v>
      </c>
      <c r="G45">
        <v>14</v>
      </c>
      <c r="H45">
        <f t="shared" si="0"/>
        <v>13500</v>
      </c>
      <c r="I45">
        <f t="shared" si="0"/>
        <v>21000</v>
      </c>
      <c r="J45">
        <f t="shared" si="1"/>
        <v>54000</v>
      </c>
      <c r="K45">
        <f>J45-H45-IF(D45=B45,I45,0)+L44</f>
        <v>19500</v>
      </c>
      <c r="L45">
        <f>-IF(D45&lt;&gt;B45,I45,0)</f>
        <v>0</v>
      </c>
      <c r="M45">
        <f>IF(B45&lt;&gt;B44,K45,K45+M44)</f>
        <v>54000</v>
      </c>
      <c r="N45">
        <f t="shared" si="3"/>
        <v>0</v>
      </c>
    </row>
    <row r="46" spans="1:14" x14ac:dyDescent="0.25">
      <c r="A46">
        <v>45</v>
      </c>
      <c r="B46" s="1">
        <v>44448</v>
      </c>
      <c r="C46" s="2">
        <v>0.50607638888888884</v>
      </c>
      <c r="D46" s="1">
        <v>44448</v>
      </c>
      <c r="E46" s="2">
        <v>0.59107638888888892</v>
      </c>
      <c r="F46">
        <v>12</v>
      </c>
      <c r="G46">
        <v>10</v>
      </c>
      <c r="H46">
        <f t="shared" si="0"/>
        <v>18000</v>
      </c>
      <c r="I46">
        <f t="shared" si="0"/>
        <v>15000</v>
      </c>
      <c r="J46">
        <f t="shared" si="1"/>
        <v>66000</v>
      </c>
      <c r="K46">
        <f>J46-H46-IF(D46=B46,I46,0)+L45</f>
        <v>33000</v>
      </c>
      <c r="L46">
        <f>-IF(D46&lt;&gt;B46,I46,0)</f>
        <v>0</v>
      </c>
      <c r="M46">
        <f>IF(B46&lt;&gt;B45,K46,K46+M45)</f>
        <v>87000</v>
      </c>
      <c r="N46">
        <f t="shared" si="3"/>
        <v>0</v>
      </c>
    </row>
    <row r="47" spans="1:14" x14ac:dyDescent="0.25">
      <c r="A47">
        <v>46</v>
      </c>
      <c r="B47" s="1">
        <v>44448</v>
      </c>
      <c r="C47" s="2">
        <v>0.68482638888888892</v>
      </c>
      <c r="D47" s="1">
        <v>44448</v>
      </c>
      <c r="E47" s="2">
        <v>0.77111111111111108</v>
      </c>
      <c r="F47">
        <v>16</v>
      </c>
      <c r="G47">
        <v>11</v>
      </c>
      <c r="H47">
        <f t="shared" si="0"/>
        <v>24000</v>
      </c>
      <c r="I47">
        <f t="shared" si="0"/>
        <v>16500</v>
      </c>
      <c r="J47">
        <f t="shared" si="1"/>
        <v>88000</v>
      </c>
      <c r="K47">
        <f>J47-H47-IF(D47=B47,I47,0)+L46</f>
        <v>47500</v>
      </c>
      <c r="L47">
        <f>-IF(D47&lt;&gt;B47,I47,0)</f>
        <v>0</v>
      </c>
      <c r="M47">
        <f>IF(B47&lt;&gt;B46,K47,K47+M46)</f>
        <v>134500</v>
      </c>
      <c r="N47">
        <f t="shared" si="3"/>
        <v>0</v>
      </c>
    </row>
    <row r="48" spans="1:14" x14ac:dyDescent="0.25">
      <c r="A48">
        <v>47</v>
      </c>
      <c r="B48" s="1">
        <v>44448</v>
      </c>
      <c r="C48" s="2">
        <v>0.85435185185185181</v>
      </c>
      <c r="D48" s="1">
        <v>44448</v>
      </c>
      <c r="E48" s="2">
        <v>0.89</v>
      </c>
      <c r="F48">
        <v>13</v>
      </c>
      <c r="G48">
        <v>21</v>
      </c>
      <c r="H48">
        <f t="shared" si="0"/>
        <v>19500</v>
      </c>
      <c r="I48">
        <f t="shared" si="0"/>
        <v>31500</v>
      </c>
      <c r="J48">
        <f t="shared" si="1"/>
        <v>71500</v>
      </c>
      <c r="K48">
        <f>J48-H48-IF(D48=B48,I48,0)+L47</f>
        <v>20500</v>
      </c>
      <c r="L48">
        <f>-IF(D48&lt;&gt;B48,I48,0)</f>
        <v>0</v>
      </c>
      <c r="M48">
        <f>IF(B48&lt;&gt;B47,K48,K48+M47)</f>
        <v>155000</v>
      </c>
      <c r="N48">
        <f t="shared" si="3"/>
        <v>0</v>
      </c>
    </row>
    <row r="49" spans="1:14" x14ac:dyDescent="0.25">
      <c r="A49">
        <v>48</v>
      </c>
      <c r="B49" s="1">
        <v>44449</v>
      </c>
      <c r="C49" s="2">
        <v>0.21634259259259259</v>
      </c>
      <c r="D49" s="1">
        <v>44449</v>
      </c>
      <c r="E49" s="2">
        <v>0.30988425925925928</v>
      </c>
      <c r="F49">
        <v>7</v>
      </c>
      <c r="G49">
        <v>15</v>
      </c>
      <c r="H49">
        <f t="shared" si="0"/>
        <v>10500</v>
      </c>
      <c r="I49">
        <f t="shared" si="0"/>
        <v>22500</v>
      </c>
      <c r="J49">
        <f t="shared" si="1"/>
        <v>42000</v>
      </c>
      <c r="K49">
        <f>J49-H49-IF(D49=B49,I49,0)+L48</f>
        <v>9000</v>
      </c>
      <c r="L49">
        <f>-IF(D49&lt;&gt;B49,I49,0)</f>
        <v>0</v>
      </c>
      <c r="M49">
        <f>IF(B49&lt;&gt;B48,K49,K49+M48)</f>
        <v>9000</v>
      </c>
      <c r="N49">
        <f t="shared" si="3"/>
        <v>0</v>
      </c>
    </row>
    <row r="50" spans="1:14" x14ac:dyDescent="0.25">
      <c r="A50">
        <v>49</v>
      </c>
      <c r="B50" s="1">
        <v>44449</v>
      </c>
      <c r="C50" s="2">
        <v>0.38201388888888888</v>
      </c>
      <c r="D50" s="1">
        <v>44449</v>
      </c>
      <c r="E50" s="2">
        <v>0.44449074074074074</v>
      </c>
      <c r="F50">
        <v>7</v>
      </c>
      <c r="G50">
        <v>0</v>
      </c>
      <c r="H50">
        <f t="shared" si="0"/>
        <v>10500</v>
      </c>
      <c r="I50">
        <f t="shared" si="0"/>
        <v>0</v>
      </c>
      <c r="J50">
        <f t="shared" si="1"/>
        <v>42000</v>
      </c>
      <c r="K50">
        <f>J50-H50-IF(D50=B50,I50,0)+L49</f>
        <v>31500</v>
      </c>
      <c r="L50">
        <f>-IF(D50&lt;&gt;B50,I50,0)</f>
        <v>0</v>
      </c>
      <c r="M50">
        <f>IF(B50&lt;&gt;B49,K50,K50+M49)</f>
        <v>40500</v>
      </c>
      <c r="N50">
        <f t="shared" si="3"/>
        <v>0</v>
      </c>
    </row>
    <row r="51" spans="1:14" x14ac:dyDescent="0.25">
      <c r="A51">
        <v>50</v>
      </c>
      <c r="B51" s="1">
        <v>44449</v>
      </c>
      <c r="C51" s="2">
        <v>0.49995370370370368</v>
      </c>
      <c r="D51" s="1">
        <v>44449</v>
      </c>
      <c r="E51" s="2">
        <v>0.59361111111111109</v>
      </c>
      <c r="F51">
        <v>7</v>
      </c>
      <c r="G51">
        <v>1</v>
      </c>
      <c r="H51">
        <f t="shared" si="0"/>
        <v>10500</v>
      </c>
      <c r="I51">
        <f t="shared" si="0"/>
        <v>1500</v>
      </c>
      <c r="J51">
        <f t="shared" si="1"/>
        <v>42000</v>
      </c>
      <c r="K51">
        <f>J51-H51-IF(D51=B51,I51,0)+L50</f>
        <v>30000</v>
      </c>
      <c r="L51">
        <f>-IF(D51&lt;&gt;B51,I51,0)</f>
        <v>0</v>
      </c>
      <c r="M51">
        <f>IF(B51&lt;&gt;B50,K51,K51+M50)</f>
        <v>70500</v>
      </c>
      <c r="N51">
        <f t="shared" si="3"/>
        <v>0</v>
      </c>
    </row>
    <row r="52" spans="1:14" x14ac:dyDescent="0.25">
      <c r="A52">
        <v>51</v>
      </c>
      <c r="B52" s="1">
        <v>44449</v>
      </c>
      <c r="C52" s="2">
        <v>0.64993055555555557</v>
      </c>
      <c r="D52" s="1">
        <v>44449</v>
      </c>
      <c r="E52" s="2">
        <v>0.70430555555555552</v>
      </c>
      <c r="F52">
        <v>13</v>
      </c>
      <c r="G52">
        <v>20</v>
      </c>
      <c r="H52">
        <f t="shared" si="0"/>
        <v>19500</v>
      </c>
      <c r="I52">
        <f t="shared" si="0"/>
        <v>30000</v>
      </c>
      <c r="J52">
        <f t="shared" si="1"/>
        <v>71500</v>
      </c>
      <c r="K52">
        <f>J52-H52-IF(D52=B52,I52,0)+L51</f>
        <v>22000</v>
      </c>
      <c r="L52">
        <f>-IF(D52&lt;&gt;B52,I52,0)</f>
        <v>0</v>
      </c>
      <c r="M52">
        <f>IF(B52&lt;&gt;B51,K52,K52+M51)</f>
        <v>92500</v>
      </c>
      <c r="N52">
        <f t="shared" si="3"/>
        <v>0</v>
      </c>
    </row>
    <row r="53" spans="1:14" x14ac:dyDescent="0.25">
      <c r="A53">
        <v>52</v>
      </c>
      <c r="B53" s="1">
        <v>44449</v>
      </c>
      <c r="C53" s="2">
        <v>0.79276620370370365</v>
      </c>
      <c r="D53" s="1">
        <v>44449</v>
      </c>
      <c r="E53" s="2">
        <v>0.82553240740740741</v>
      </c>
      <c r="F53">
        <v>12</v>
      </c>
      <c r="G53">
        <v>4</v>
      </c>
      <c r="H53">
        <f t="shared" si="0"/>
        <v>18000</v>
      </c>
      <c r="I53">
        <f t="shared" si="0"/>
        <v>6000</v>
      </c>
      <c r="J53">
        <f t="shared" si="1"/>
        <v>66000</v>
      </c>
      <c r="K53">
        <f>J53-H53-IF(D53=B53,I53,0)+L52</f>
        <v>42000</v>
      </c>
      <c r="L53">
        <f>-IF(D53&lt;&gt;B53,I53,0)</f>
        <v>0</v>
      </c>
      <c r="M53">
        <f>IF(B53&lt;&gt;B52,K53,K53+M52)</f>
        <v>134500</v>
      </c>
      <c r="N53">
        <f t="shared" si="3"/>
        <v>0</v>
      </c>
    </row>
    <row r="54" spans="1:14" x14ac:dyDescent="0.25">
      <c r="A54">
        <v>53</v>
      </c>
      <c r="B54" s="1">
        <v>44449</v>
      </c>
      <c r="C54" s="2">
        <v>0.87574074074074071</v>
      </c>
      <c r="D54" s="1">
        <v>44450</v>
      </c>
      <c r="E54" s="2">
        <v>3.7708333333333337E-2</v>
      </c>
      <c r="F54">
        <v>11</v>
      </c>
      <c r="G54">
        <v>9</v>
      </c>
      <c r="H54">
        <f t="shared" si="0"/>
        <v>16500</v>
      </c>
      <c r="I54">
        <f t="shared" si="0"/>
        <v>13500</v>
      </c>
      <c r="J54">
        <f t="shared" si="1"/>
        <v>60500</v>
      </c>
      <c r="K54">
        <f>J54-H54-IF(D54=B54,I54,0)+L53</f>
        <v>44000</v>
      </c>
      <c r="L54">
        <f>-IF(D54&lt;&gt;B54,I54,0)</f>
        <v>-13500</v>
      </c>
      <c r="M54">
        <f>IF(B54&lt;&gt;B53,K54,K54+M53)</f>
        <v>178500</v>
      </c>
      <c r="N54">
        <f t="shared" si="3"/>
        <v>0</v>
      </c>
    </row>
    <row r="55" spans="1:14" x14ac:dyDescent="0.25">
      <c r="A55">
        <v>54</v>
      </c>
      <c r="B55" s="1">
        <v>44450</v>
      </c>
      <c r="C55" s="2">
        <v>0.26106481481481481</v>
      </c>
      <c r="D55" s="1">
        <v>44450</v>
      </c>
      <c r="E55" s="2">
        <v>0.38315972222222222</v>
      </c>
      <c r="F55">
        <v>12</v>
      </c>
      <c r="G55">
        <v>21</v>
      </c>
      <c r="H55">
        <f t="shared" si="0"/>
        <v>18000</v>
      </c>
      <c r="I55">
        <f t="shared" si="0"/>
        <v>31500</v>
      </c>
      <c r="J55">
        <f t="shared" si="1"/>
        <v>66000</v>
      </c>
      <c r="K55">
        <f>J55-H55-IF(D55=B55,I55,0)+L54</f>
        <v>3000</v>
      </c>
      <c r="L55">
        <f>-IF(D55&lt;&gt;B55,I55,0)</f>
        <v>0</v>
      </c>
      <c r="M55">
        <f>IF(B55&lt;&gt;B54,K55,K55+M54)</f>
        <v>3000</v>
      </c>
      <c r="N55">
        <f t="shared" si="3"/>
        <v>0</v>
      </c>
    </row>
    <row r="56" spans="1:14" x14ac:dyDescent="0.25">
      <c r="A56">
        <v>55</v>
      </c>
      <c r="B56" s="1">
        <v>44450</v>
      </c>
      <c r="C56" s="2">
        <v>0.46128472222222222</v>
      </c>
      <c r="D56" s="1">
        <v>44450</v>
      </c>
      <c r="E56" s="2">
        <v>0.50633101851851847</v>
      </c>
      <c r="F56">
        <v>14</v>
      </c>
      <c r="G56">
        <v>2</v>
      </c>
      <c r="H56">
        <f t="shared" si="0"/>
        <v>21000</v>
      </c>
      <c r="I56">
        <f t="shared" si="0"/>
        <v>3000</v>
      </c>
      <c r="J56">
        <f t="shared" si="1"/>
        <v>77000</v>
      </c>
      <c r="K56">
        <f>J56-H56-IF(D56=B56,I56,0)+L55</f>
        <v>53000</v>
      </c>
      <c r="L56">
        <f>-IF(D56&lt;&gt;B56,I56,0)</f>
        <v>0</v>
      </c>
      <c r="M56">
        <f>IF(B56&lt;&gt;B55,K56,K56+M55)</f>
        <v>56000</v>
      </c>
      <c r="N56">
        <f t="shared" si="3"/>
        <v>0</v>
      </c>
    </row>
    <row r="57" spans="1:14" x14ac:dyDescent="0.25">
      <c r="A57">
        <v>56</v>
      </c>
      <c r="B57" s="1">
        <v>44450</v>
      </c>
      <c r="C57" s="2">
        <v>0.56730324074074079</v>
      </c>
      <c r="D57" s="1">
        <v>44450</v>
      </c>
      <c r="E57" s="2">
        <v>0.60193287037037035</v>
      </c>
      <c r="F57">
        <v>17</v>
      </c>
      <c r="G57">
        <v>9</v>
      </c>
      <c r="H57">
        <f t="shared" si="0"/>
        <v>25500</v>
      </c>
      <c r="I57">
        <f t="shared" si="0"/>
        <v>13500</v>
      </c>
      <c r="J57">
        <f t="shared" si="1"/>
        <v>93500</v>
      </c>
      <c r="K57">
        <f>J57-H57-IF(D57=B57,I57,0)+L56</f>
        <v>54500</v>
      </c>
      <c r="L57">
        <f>-IF(D57&lt;&gt;B57,I57,0)</f>
        <v>0</v>
      </c>
      <c r="M57">
        <f>IF(B57&lt;&gt;B56,K57,K57+M56)</f>
        <v>110500</v>
      </c>
      <c r="N57">
        <f t="shared" si="3"/>
        <v>0</v>
      </c>
    </row>
    <row r="58" spans="1:14" x14ac:dyDescent="0.25">
      <c r="A58">
        <v>57</v>
      </c>
      <c r="B58" s="1">
        <v>44450</v>
      </c>
      <c r="C58" s="2">
        <v>0.66475694444444444</v>
      </c>
      <c r="D58" s="1">
        <v>44450</v>
      </c>
      <c r="E58" s="2">
        <v>0.71930555555555553</v>
      </c>
      <c r="F58">
        <v>3</v>
      </c>
      <c r="G58">
        <v>9</v>
      </c>
      <c r="H58">
        <f t="shared" si="0"/>
        <v>4500</v>
      </c>
      <c r="I58">
        <f t="shared" si="0"/>
        <v>13500</v>
      </c>
      <c r="J58">
        <f t="shared" si="1"/>
        <v>18000</v>
      </c>
      <c r="K58">
        <f>J58-H58-IF(D58=B58,I58,0)+L57</f>
        <v>0</v>
      </c>
      <c r="L58">
        <f>-IF(D58&lt;&gt;B58,I58,0)</f>
        <v>0</v>
      </c>
      <c r="M58">
        <f>IF(B58&lt;&gt;B57,K58,K58+M57)</f>
        <v>110500</v>
      </c>
      <c r="N58">
        <f t="shared" si="3"/>
        <v>0</v>
      </c>
    </row>
    <row r="59" spans="1:14" x14ac:dyDescent="0.25">
      <c r="A59">
        <v>58</v>
      </c>
      <c r="B59" s="1">
        <v>44450</v>
      </c>
      <c r="C59" s="2">
        <v>0.79238425925925926</v>
      </c>
      <c r="D59" s="1">
        <v>44450</v>
      </c>
      <c r="E59" s="2">
        <v>0.88265046296296301</v>
      </c>
      <c r="F59">
        <v>11</v>
      </c>
      <c r="G59">
        <v>3</v>
      </c>
      <c r="H59">
        <f t="shared" si="0"/>
        <v>16500</v>
      </c>
      <c r="I59">
        <f t="shared" si="0"/>
        <v>4500</v>
      </c>
      <c r="J59">
        <f t="shared" si="1"/>
        <v>60500</v>
      </c>
      <c r="K59">
        <f>J59-H59-IF(D59=B59,I59,0)+L58</f>
        <v>39500</v>
      </c>
      <c r="L59">
        <f>-IF(D59&lt;&gt;B59,I59,0)</f>
        <v>0</v>
      </c>
      <c r="M59">
        <f>IF(B59&lt;&gt;B58,K59,K59+M58)</f>
        <v>150000</v>
      </c>
      <c r="N59">
        <f t="shared" si="3"/>
        <v>0</v>
      </c>
    </row>
    <row r="60" spans="1:14" x14ac:dyDescent="0.25">
      <c r="A60">
        <v>59</v>
      </c>
      <c r="B60" s="1">
        <v>44451</v>
      </c>
      <c r="C60" s="2">
        <v>0.16666666666666666</v>
      </c>
      <c r="D60" s="1">
        <v>44451</v>
      </c>
      <c r="E60" s="2">
        <v>0.23270833333333332</v>
      </c>
      <c r="F60">
        <v>8</v>
      </c>
      <c r="G60">
        <v>4</v>
      </c>
      <c r="H60">
        <f t="shared" si="0"/>
        <v>12000</v>
      </c>
      <c r="I60">
        <f t="shared" si="0"/>
        <v>6000</v>
      </c>
      <c r="J60">
        <f t="shared" si="1"/>
        <v>48000</v>
      </c>
      <c r="K60">
        <f>J60-H60-IF(D60=B60,I60,0)+L59</f>
        <v>30000</v>
      </c>
      <c r="L60">
        <f>-IF(D60&lt;&gt;B60,I60,0)</f>
        <v>0</v>
      </c>
      <c r="M60">
        <f>IF(B60&lt;&gt;B59,K60,K60+M59)</f>
        <v>30000</v>
      </c>
      <c r="N60">
        <f t="shared" si="3"/>
        <v>0</v>
      </c>
    </row>
    <row r="61" spans="1:14" x14ac:dyDescent="0.25">
      <c r="A61">
        <v>60</v>
      </c>
      <c r="B61" s="1">
        <v>44451</v>
      </c>
      <c r="C61" s="2">
        <v>0.34324074074074074</v>
      </c>
      <c r="D61" s="1">
        <v>44451</v>
      </c>
      <c r="E61" s="2">
        <v>0.42799768518518516</v>
      </c>
      <c r="F61">
        <v>1</v>
      </c>
      <c r="G61">
        <v>6</v>
      </c>
      <c r="H61">
        <f t="shared" si="0"/>
        <v>1500</v>
      </c>
      <c r="I61">
        <f t="shared" si="0"/>
        <v>9000</v>
      </c>
      <c r="J61">
        <f t="shared" si="1"/>
        <v>6000</v>
      </c>
      <c r="K61">
        <f>J61-H61-IF(D61=B61,I61,0)+L60</f>
        <v>-4500</v>
      </c>
      <c r="L61">
        <f>-IF(D61&lt;&gt;B61,I61,0)</f>
        <v>0</v>
      </c>
      <c r="M61">
        <f>IF(B61&lt;&gt;B60,K61,K61+M60)</f>
        <v>25500</v>
      </c>
      <c r="N61">
        <f t="shared" si="3"/>
        <v>1</v>
      </c>
    </row>
    <row r="62" spans="1:14" x14ac:dyDescent="0.25">
      <c r="A62">
        <v>61</v>
      </c>
      <c r="B62" s="1">
        <v>44451</v>
      </c>
      <c r="C62" s="2">
        <v>0.52084490740740741</v>
      </c>
      <c r="D62" s="1">
        <v>44451</v>
      </c>
      <c r="E62" s="2">
        <v>0.59403935185185186</v>
      </c>
      <c r="F62">
        <v>4</v>
      </c>
      <c r="G62">
        <v>21</v>
      </c>
      <c r="H62">
        <f t="shared" si="0"/>
        <v>6000</v>
      </c>
      <c r="I62">
        <f t="shared" si="0"/>
        <v>31500</v>
      </c>
      <c r="J62">
        <f t="shared" si="1"/>
        <v>24000</v>
      </c>
      <c r="K62">
        <f>J62-H62-IF(D62=B62,I62,0)+L61</f>
        <v>-13500</v>
      </c>
      <c r="L62">
        <f>-IF(D62&lt;&gt;B62,I62,0)</f>
        <v>0</v>
      </c>
      <c r="M62">
        <f>IF(B62&lt;&gt;B61,K62,K62+M61)</f>
        <v>12000</v>
      </c>
      <c r="N62">
        <f t="shared" si="3"/>
        <v>1</v>
      </c>
    </row>
    <row r="63" spans="1:14" x14ac:dyDescent="0.25">
      <c r="A63">
        <v>62</v>
      </c>
      <c r="B63" s="1">
        <v>44451</v>
      </c>
      <c r="C63" s="2">
        <v>0.73968750000000005</v>
      </c>
      <c r="D63" s="1">
        <v>44451</v>
      </c>
      <c r="E63" s="2">
        <v>0.7986226851851852</v>
      </c>
      <c r="F63">
        <v>9</v>
      </c>
      <c r="G63">
        <v>11</v>
      </c>
      <c r="H63">
        <f t="shared" si="0"/>
        <v>13500</v>
      </c>
      <c r="I63">
        <f t="shared" si="0"/>
        <v>16500</v>
      </c>
      <c r="J63">
        <f t="shared" si="1"/>
        <v>54000</v>
      </c>
      <c r="K63">
        <f>J63-H63-IF(D63=B63,I63,0)+L62</f>
        <v>24000</v>
      </c>
      <c r="L63">
        <f>-IF(D63&lt;&gt;B63,I63,0)</f>
        <v>0</v>
      </c>
      <c r="M63">
        <f>IF(B63&lt;&gt;B62,K63,K63+M62)</f>
        <v>36000</v>
      </c>
      <c r="N63">
        <f t="shared" si="3"/>
        <v>0</v>
      </c>
    </row>
    <row r="64" spans="1:14" x14ac:dyDescent="0.25">
      <c r="A64">
        <v>63</v>
      </c>
      <c r="B64" s="1">
        <v>44452</v>
      </c>
      <c r="C64" s="2">
        <v>0.21440972222222221</v>
      </c>
      <c r="D64" s="1">
        <v>44452</v>
      </c>
      <c r="E64" s="2">
        <v>0.38071759259259258</v>
      </c>
      <c r="F64">
        <v>12</v>
      </c>
      <c r="G64">
        <v>7</v>
      </c>
      <c r="H64">
        <f t="shared" si="0"/>
        <v>18000</v>
      </c>
      <c r="I64">
        <f t="shared" si="0"/>
        <v>10500</v>
      </c>
      <c r="J64">
        <f t="shared" si="1"/>
        <v>66000</v>
      </c>
      <c r="K64">
        <f>J64-H64-IF(D64=B64,I64,0)+L63</f>
        <v>37500</v>
      </c>
      <c r="L64">
        <f>-IF(D64&lt;&gt;B64,I64,0)</f>
        <v>0</v>
      </c>
      <c r="M64">
        <f>IF(B64&lt;&gt;B63,K64,K64+M63)</f>
        <v>37500</v>
      </c>
      <c r="N64">
        <f t="shared" si="3"/>
        <v>0</v>
      </c>
    </row>
    <row r="65" spans="1:14" x14ac:dyDescent="0.25">
      <c r="A65">
        <v>64</v>
      </c>
      <c r="B65" s="1">
        <v>44452</v>
      </c>
      <c r="C65" s="2">
        <v>0.46302083333333333</v>
      </c>
      <c r="D65" s="1">
        <v>44452</v>
      </c>
      <c r="E65" s="2">
        <v>0.53340277777777778</v>
      </c>
      <c r="F65">
        <v>11</v>
      </c>
      <c r="G65">
        <v>13</v>
      </c>
      <c r="H65">
        <f t="shared" si="0"/>
        <v>16500</v>
      </c>
      <c r="I65">
        <f t="shared" si="0"/>
        <v>19500</v>
      </c>
      <c r="J65">
        <f t="shared" si="1"/>
        <v>60500</v>
      </c>
      <c r="K65">
        <f>J65-H65-IF(D65=B65,I65,0)+L64</f>
        <v>24500</v>
      </c>
      <c r="L65">
        <f>-IF(D65&lt;&gt;B65,I65,0)</f>
        <v>0</v>
      </c>
      <c r="M65">
        <f>IF(B65&lt;&gt;B64,K65,K65+M64)</f>
        <v>62000</v>
      </c>
      <c r="N65">
        <f t="shared" si="3"/>
        <v>0</v>
      </c>
    </row>
    <row r="66" spans="1:14" x14ac:dyDescent="0.25">
      <c r="A66">
        <v>65</v>
      </c>
      <c r="B66" s="1">
        <v>44452</v>
      </c>
      <c r="C66" s="2">
        <v>0.55218750000000005</v>
      </c>
      <c r="D66" s="1">
        <v>44452</v>
      </c>
      <c r="E66" s="2">
        <v>0.62197916666666664</v>
      </c>
      <c r="F66">
        <v>16</v>
      </c>
      <c r="G66">
        <v>21</v>
      </c>
      <c r="H66">
        <f t="shared" si="0"/>
        <v>24000</v>
      </c>
      <c r="I66">
        <f t="shared" si="0"/>
        <v>31500</v>
      </c>
      <c r="J66">
        <f t="shared" si="1"/>
        <v>88000</v>
      </c>
      <c r="K66">
        <f>J66-H66-IF(D66=B66,I66,0)+L65</f>
        <v>32500</v>
      </c>
      <c r="L66">
        <f>-IF(D66&lt;&gt;B66,I66,0)</f>
        <v>0</v>
      </c>
      <c r="M66">
        <f>IF(B66&lt;&gt;B65,K66,K66+M65)</f>
        <v>94500</v>
      </c>
      <c r="N66">
        <f t="shared" si="3"/>
        <v>0</v>
      </c>
    </row>
    <row r="67" spans="1:14" x14ac:dyDescent="0.25">
      <c r="A67">
        <v>66</v>
      </c>
      <c r="B67" s="1">
        <v>44452</v>
      </c>
      <c r="C67" s="2">
        <v>0.66996527777777781</v>
      </c>
      <c r="D67" s="1">
        <v>44452</v>
      </c>
      <c r="E67" s="2">
        <v>0.75</v>
      </c>
      <c r="F67">
        <v>19</v>
      </c>
      <c r="G67">
        <v>10</v>
      </c>
      <c r="H67">
        <f t="shared" ref="H67:I130" si="4">F67*1500</f>
        <v>28500</v>
      </c>
      <c r="I67">
        <f t="shared" si="4"/>
        <v>15000</v>
      </c>
      <c r="J67">
        <f t="shared" ref="J67:J130" si="5">F67*IF(F67&lt;10,6000,IF(F67&lt;20,5500,IF(F67&lt;30,5000,4000)))</f>
        <v>104500</v>
      </c>
      <c r="K67">
        <f>J67-H67-IF(D67=B67,I67,0)+L66</f>
        <v>61000</v>
      </c>
      <c r="L67">
        <f>-IF(D67&lt;&gt;B67,I67,0)</f>
        <v>0</v>
      </c>
      <c r="M67">
        <f>IF(B67&lt;&gt;B66,K67,K67+M66)</f>
        <v>155500</v>
      </c>
      <c r="N67">
        <f t="shared" si="3"/>
        <v>0</v>
      </c>
    </row>
    <row r="68" spans="1:14" x14ac:dyDescent="0.25">
      <c r="A68">
        <v>67</v>
      </c>
      <c r="B68" s="1">
        <v>44452</v>
      </c>
      <c r="C68" s="2">
        <v>0.83971064814814811</v>
      </c>
      <c r="D68" s="1">
        <v>44452</v>
      </c>
      <c r="E68" s="2">
        <v>0.9196643518518518</v>
      </c>
      <c r="F68">
        <v>3</v>
      </c>
      <c r="G68">
        <v>0</v>
      </c>
      <c r="H68">
        <f t="shared" si="4"/>
        <v>4500</v>
      </c>
      <c r="I68">
        <f t="shared" si="4"/>
        <v>0</v>
      </c>
      <c r="J68">
        <f t="shared" si="5"/>
        <v>18000</v>
      </c>
      <c r="K68">
        <f>J68-H68-IF(D68=B68,I68,0)+L67</f>
        <v>13500</v>
      </c>
      <c r="L68">
        <f>-IF(D68&lt;&gt;B68,I68,0)</f>
        <v>0</v>
      </c>
      <c r="M68">
        <f>IF(B68&lt;&gt;B67,K68,K68+M67)</f>
        <v>169000</v>
      </c>
      <c r="N68">
        <f t="shared" si="3"/>
        <v>0</v>
      </c>
    </row>
    <row r="69" spans="1:14" x14ac:dyDescent="0.25">
      <c r="A69">
        <v>68</v>
      </c>
      <c r="B69" s="1">
        <v>44453</v>
      </c>
      <c r="C69" s="2">
        <v>0.17733796296296298</v>
      </c>
      <c r="D69" s="1">
        <v>44453</v>
      </c>
      <c r="E69" s="2">
        <v>0.26</v>
      </c>
      <c r="F69">
        <v>12</v>
      </c>
      <c r="G69">
        <v>21</v>
      </c>
      <c r="H69">
        <f t="shared" si="4"/>
        <v>18000</v>
      </c>
      <c r="I69">
        <f t="shared" si="4"/>
        <v>31500</v>
      </c>
      <c r="J69">
        <f t="shared" si="5"/>
        <v>66000</v>
      </c>
      <c r="K69">
        <f>J69-H69-IF(D69=B69,I69,0)+L68</f>
        <v>16500</v>
      </c>
      <c r="L69">
        <f>-IF(D69&lt;&gt;B69,I69,0)</f>
        <v>0</v>
      </c>
      <c r="M69">
        <f>IF(B69&lt;&gt;B68,K69,K69+M68)</f>
        <v>16500</v>
      </c>
      <c r="N69">
        <f t="shared" ref="N69:N132" si="6">IF(J69-I69-H69&gt;=0,0,1)</f>
        <v>0</v>
      </c>
    </row>
    <row r="70" spans="1:14" x14ac:dyDescent="0.25">
      <c r="A70">
        <v>69</v>
      </c>
      <c r="B70" s="1">
        <v>44453</v>
      </c>
      <c r="C70" s="2">
        <v>0.34437499999999999</v>
      </c>
      <c r="D70" s="1">
        <v>44453</v>
      </c>
      <c r="E70" s="2">
        <v>0.42008101851851853</v>
      </c>
      <c r="F70">
        <v>17</v>
      </c>
      <c r="G70">
        <v>20</v>
      </c>
      <c r="H70">
        <f t="shared" si="4"/>
        <v>25500</v>
      </c>
      <c r="I70">
        <f t="shared" si="4"/>
        <v>30000</v>
      </c>
      <c r="J70">
        <f t="shared" si="5"/>
        <v>93500</v>
      </c>
      <c r="K70">
        <f>J70-H70-IF(D70=B70,I70,0)+L69</f>
        <v>38000</v>
      </c>
      <c r="L70">
        <f>-IF(D70&lt;&gt;B70,I70,0)</f>
        <v>0</v>
      </c>
      <c r="M70">
        <f>IF(B70&lt;&gt;B69,K70,K70+M69)</f>
        <v>54500</v>
      </c>
      <c r="N70">
        <f t="shared" si="6"/>
        <v>0</v>
      </c>
    </row>
    <row r="71" spans="1:14" x14ac:dyDescent="0.25">
      <c r="A71">
        <v>70</v>
      </c>
      <c r="B71" s="1">
        <v>44453</v>
      </c>
      <c r="C71" s="2">
        <v>0.5</v>
      </c>
      <c r="D71" s="1">
        <v>44453</v>
      </c>
      <c r="E71" s="2">
        <v>0.58119212962962963</v>
      </c>
      <c r="F71">
        <v>11</v>
      </c>
      <c r="G71">
        <v>22</v>
      </c>
      <c r="H71">
        <f t="shared" si="4"/>
        <v>16500</v>
      </c>
      <c r="I71">
        <f t="shared" si="4"/>
        <v>33000</v>
      </c>
      <c r="J71">
        <f t="shared" si="5"/>
        <v>60500</v>
      </c>
      <c r="K71">
        <f>J71-H71-IF(D71=B71,I71,0)+L70</f>
        <v>11000</v>
      </c>
      <c r="L71">
        <f>-IF(D71&lt;&gt;B71,I71,0)</f>
        <v>0</v>
      </c>
      <c r="M71">
        <f>IF(B71&lt;&gt;B70,K71,K71+M70)</f>
        <v>65500</v>
      </c>
      <c r="N71">
        <f t="shared" si="6"/>
        <v>0</v>
      </c>
    </row>
    <row r="72" spans="1:14" x14ac:dyDescent="0.25">
      <c r="A72">
        <v>71</v>
      </c>
      <c r="B72" s="1">
        <v>44453</v>
      </c>
      <c r="C72" s="2">
        <v>0.64340277777777777</v>
      </c>
      <c r="D72" s="1">
        <v>44453</v>
      </c>
      <c r="E72" s="2">
        <v>0.7085069444444444</v>
      </c>
      <c r="F72">
        <v>7</v>
      </c>
      <c r="G72">
        <v>2</v>
      </c>
      <c r="H72">
        <f t="shared" si="4"/>
        <v>10500</v>
      </c>
      <c r="I72">
        <f t="shared" si="4"/>
        <v>3000</v>
      </c>
      <c r="J72">
        <f t="shared" si="5"/>
        <v>42000</v>
      </c>
      <c r="K72">
        <f>J72-H72-IF(D72=B72,I72,0)+L71</f>
        <v>28500</v>
      </c>
      <c r="L72">
        <f>-IF(D72&lt;&gt;B72,I72,0)</f>
        <v>0</v>
      </c>
      <c r="M72">
        <f>IF(B72&lt;&gt;B71,K72,K72+M71)</f>
        <v>94000</v>
      </c>
      <c r="N72">
        <f t="shared" si="6"/>
        <v>0</v>
      </c>
    </row>
    <row r="73" spans="1:14" x14ac:dyDescent="0.25">
      <c r="A73">
        <v>72</v>
      </c>
      <c r="B73" s="1">
        <v>44453</v>
      </c>
      <c r="C73" s="2">
        <v>0.77552083333333333</v>
      </c>
      <c r="D73" s="1">
        <v>44453</v>
      </c>
      <c r="E73" s="2">
        <v>0.80270833333333336</v>
      </c>
      <c r="F73">
        <v>8</v>
      </c>
      <c r="G73">
        <v>7</v>
      </c>
      <c r="H73">
        <f t="shared" si="4"/>
        <v>12000</v>
      </c>
      <c r="I73">
        <f t="shared" si="4"/>
        <v>10500</v>
      </c>
      <c r="J73">
        <f t="shared" si="5"/>
        <v>48000</v>
      </c>
      <c r="K73">
        <f>J73-H73-IF(D73=B73,I73,0)+L72</f>
        <v>25500</v>
      </c>
      <c r="L73">
        <f>-IF(D73&lt;&gt;B73,I73,0)</f>
        <v>0</v>
      </c>
      <c r="M73">
        <f>IF(B73&lt;&gt;B72,K73,K73+M72)</f>
        <v>119500</v>
      </c>
      <c r="N73">
        <f t="shared" si="6"/>
        <v>0</v>
      </c>
    </row>
    <row r="74" spans="1:14" x14ac:dyDescent="0.25">
      <c r="A74">
        <v>73</v>
      </c>
      <c r="B74" s="1">
        <v>44453</v>
      </c>
      <c r="C74" s="2">
        <v>0.87285879629629626</v>
      </c>
      <c r="D74" s="1">
        <v>44453</v>
      </c>
      <c r="E74" s="2">
        <v>0.91951388888888885</v>
      </c>
      <c r="F74">
        <v>6</v>
      </c>
      <c r="G74">
        <v>1</v>
      </c>
      <c r="H74">
        <f t="shared" si="4"/>
        <v>9000</v>
      </c>
      <c r="I74">
        <f t="shared" si="4"/>
        <v>1500</v>
      </c>
      <c r="J74">
        <f t="shared" si="5"/>
        <v>36000</v>
      </c>
      <c r="K74">
        <f>J74-H74-IF(D74=B74,I74,0)+L73</f>
        <v>25500</v>
      </c>
      <c r="L74">
        <f>-IF(D74&lt;&gt;B74,I74,0)</f>
        <v>0</v>
      </c>
      <c r="M74">
        <f>IF(B74&lt;&gt;B73,K74,K74+M73)</f>
        <v>145000</v>
      </c>
      <c r="N74">
        <f t="shared" si="6"/>
        <v>0</v>
      </c>
    </row>
    <row r="75" spans="1:14" x14ac:dyDescent="0.25">
      <c r="A75">
        <v>74</v>
      </c>
      <c r="B75" s="1">
        <v>44454</v>
      </c>
      <c r="C75" s="2">
        <v>4.2361111111111113E-2</v>
      </c>
      <c r="D75" s="1">
        <v>44454</v>
      </c>
      <c r="E75" s="2">
        <v>0.17298611111111112</v>
      </c>
      <c r="F75">
        <v>0</v>
      </c>
      <c r="G75">
        <v>6</v>
      </c>
      <c r="H75">
        <f t="shared" si="4"/>
        <v>0</v>
      </c>
      <c r="I75">
        <f t="shared" si="4"/>
        <v>9000</v>
      </c>
      <c r="J75">
        <f t="shared" si="5"/>
        <v>0</v>
      </c>
      <c r="K75">
        <f>J75-H75-IF(D75=B75,I75,0)+L74</f>
        <v>-9000</v>
      </c>
      <c r="L75">
        <f>-IF(D75&lt;&gt;B75,I75,0)</f>
        <v>0</v>
      </c>
      <c r="M75">
        <f>IF(B75&lt;&gt;B74,K75,K75+M74)</f>
        <v>-9000</v>
      </c>
      <c r="N75">
        <f t="shared" si="6"/>
        <v>1</v>
      </c>
    </row>
    <row r="76" spans="1:14" x14ac:dyDescent="0.25">
      <c r="A76">
        <v>75</v>
      </c>
      <c r="B76" s="1">
        <v>44454</v>
      </c>
      <c r="C76" s="2">
        <v>0.28885416666666669</v>
      </c>
      <c r="D76" s="1">
        <v>44454</v>
      </c>
      <c r="E76" s="2">
        <v>0.34437499999999999</v>
      </c>
      <c r="F76">
        <v>0</v>
      </c>
      <c r="G76">
        <v>5</v>
      </c>
      <c r="H76">
        <f t="shared" si="4"/>
        <v>0</v>
      </c>
      <c r="I76">
        <f t="shared" si="4"/>
        <v>7500</v>
      </c>
      <c r="J76">
        <f t="shared" si="5"/>
        <v>0</v>
      </c>
      <c r="K76">
        <f>J76-H76-IF(D76=B76,I76,0)+L75</f>
        <v>-7500</v>
      </c>
      <c r="L76">
        <f>-IF(D76&lt;&gt;B76,I76,0)</f>
        <v>0</v>
      </c>
      <c r="M76">
        <f>IF(B76&lt;&gt;B75,K76,K76+M75)</f>
        <v>-16500</v>
      </c>
      <c r="N76">
        <f t="shared" si="6"/>
        <v>1</v>
      </c>
    </row>
    <row r="77" spans="1:14" x14ac:dyDescent="0.25">
      <c r="A77">
        <v>76</v>
      </c>
      <c r="B77" s="1">
        <v>44454</v>
      </c>
      <c r="C77" s="2">
        <v>0.42424768518518519</v>
      </c>
      <c r="D77" s="1">
        <v>44454</v>
      </c>
      <c r="E77" s="2">
        <v>0.53179398148148149</v>
      </c>
      <c r="F77">
        <v>10</v>
      </c>
      <c r="G77">
        <v>1</v>
      </c>
      <c r="H77">
        <f t="shared" si="4"/>
        <v>15000</v>
      </c>
      <c r="I77">
        <f t="shared" si="4"/>
        <v>1500</v>
      </c>
      <c r="J77">
        <f t="shared" si="5"/>
        <v>55000</v>
      </c>
      <c r="K77">
        <f>J77-H77-IF(D77=B77,I77,0)+L76</f>
        <v>38500</v>
      </c>
      <c r="L77">
        <f>-IF(D77&lt;&gt;B77,I77,0)</f>
        <v>0</v>
      </c>
      <c r="M77">
        <f>IF(B77&lt;&gt;B76,K77,K77+M76)</f>
        <v>22000</v>
      </c>
      <c r="N77">
        <f t="shared" si="6"/>
        <v>0</v>
      </c>
    </row>
    <row r="78" spans="1:14" x14ac:dyDescent="0.25">
      <c r="A78">
        <v>77</v>
      </c>
      <c r="B78" s="1">
        <v>44454</v>
      </c>
      <c r="C78" s="2">
        <v>0.5991319444444444</v>
      </c>
      <c r="D78" s="1">
        <v>44454</v>
      </c>
      <c r="E78" s="2">
        <v>0.63361111111111112</v>
      </c>
      <c r="F78">
        <v>14</v>
      </c>
      <c r="G78">
        <v>21</v>
      </c>
      <c r="H78">
        <f t="shared" si="4"/>
        <v>21000</v>
      </c>
      <c r="I78">
        <f t="shared" si="4"/>
        <v>31500</v>
      </c>
      <c r="J78">
        <f t="shared" si="5"/>
        <v>77000</v>
      </c>
      <c r="K78">
        <f>J78-H78-IF(D78=B78,I78,0)+L77</f>
        <v>24500</v>
      </c>
      <c r="L78">
        <f>-IF(D78&lt;&gt;B78,I78,0)</f>
        <v>0</v>
      </c>
      <c r="M78">
        <f>IF(B78&lt;&gt;B77,K78,K78+M77)</f>
        <v>46500</v>
      </c>
      <c r="N78">
        <f t="shared" si="6"/>
        <v>0</v>
      </c>
    </row>
    <row r="79" spans="1:14" x14ac:dyDescent="0.25">
      <c r="A79">
        <v>78</v>
      </c>
      <c r="B79" s="1">
        <v>44454</v>
      </c>
      <c r="C79" s="2">
        <v>0.7228472222222222</v>
      </c>
      <c r="D79" s="1">
        <v>44454</v>
      </c>
      <c r="E79" s="2">
        <v>0.77552083333333333</v>
      </c>
      <c r="F79">
        <v>4</v>
      </c>
      <c r="G79">
        <v>1</v>
      </c>
      <c r="H79">
        <f t="shared" si="4"/>
        <v>6000</v>
      </c>
      <c r="I79">
        <f t="shared" si="4"/>
        <v>1500</v>
      </c>
      <c r="J79">
        <f t="shared" si="5"/>
        <v>24000</v>
      </c>
      <c r="K79">
        <f>J79-H79-IF(D79=B79,I79,0)+L78</f>
        <v>16500</v>
      </c>
      <c r="L79">
        <f>-IF(D79&lt;&gt;B79,I79,0)</f>
        <v>0</v>
      </c>
      <c r="M79">
        <f>IF(B79&lt;&gt;B78,K79,K79+M78)</f>
        <v>63000</v>
      </c>
      <c r="N79">
        <f t="shared" si="6"/>
        <v>0</v>
      </c>
    </row>
    <row r="80" spans="1:14" x14ac:dyDescent="0.25">
      <c r="A80">
        <v>79</v>
      </c>
      <c r="B80" s="1">
        <v>44454</v>
      </c>
      <c r="C80" s="2">
        <v>0.86644675925925929</v>
      </c>
      <c r="D80" s="1">
        <v>44454</v>
      </c>
      <c r="E80" s="2">
        <v>0.90680555555555553</v>
      </c>
      <c r="F80">
        <v>7</v>
      </c>
      <c r="G80">
        <v>2</v>
      </c>
      <c r="H80">
        <f t="shared" si="4"/>
        <v>10500</v>
      </c>
      <c r="I80">
        <f t="shared" si="4"/>
        <v>3000</v>
      </c>
      <c r="J80">
        <f t="shared" si="5"/>
        <v>42000</v>
      </c>
      <c r="K80">
        <f>J80-H80-IF(D80=B80,I80,0)+L79</f>
        <v>28500</v>
      </c>
      <c r="L80">
        <f>-IF(D80&lt;&gt;B80,I80,0)</f>
        <v>0</v>
      </c>
      <c r="M80">
        <f>IF(B80&lt;&gt;B79,K80,K80+M79)</f>
        <v>91500</v>
      </c>
      <c r="N80">
        <f t="shared" si="6"/>
        <v>0</v>
      </c>
    </row>
    <row r="81" spans="1:14" x14ac:dyDescent="0.25">
      <c r="A81">
        <v>80</v>
      </c>
      <c r="B81" s="1">
        <v>44455</v>
      </c>
      <c r="C81" s="2">
        <v>0.13571759259259258</v>
      </c>
      <c r="D81" s="1">
        <v>44455</v>
      </c>
      <c r="E81" s="2">
        <v>0.25288194444444445</v>
      </c>
      <c r="F81">
        <v>13</v>
      </c>
      <c r="G81">
        <v>5</v>
      </c>
      <c r="H81">
        <f t="shared" si="4"/>
        <v>19500</v>
      </c>
      <c r="I81">
        <f t="shared" si="4"/>
        <v>7500</v>
      </c>
      <c r="J81">
        <f t="shared" si="5"/>
        <v>71500</v>
      </c>
      <c r="K81">
        <f>J81-H81-IF(D81=B81,I81,0)+L80</f>
        <v>44500</v>
      </c>
      <c r="L81">
        <f>-IF(D81&lt;&gt;B81,I81,0)</f>
        <v>0</v>
      </c>
      <c r="M81">
        <f>IF(B81&lt;&gt;B80,K81,K81+M80)</f>
        <v>44500</v>
      </c>
      <c r="N81">
        <f t="shared" si="6"/>
        <v>0</v>
      </c>
    </row>
    <row r="82" spans="1:14" x14ac:dyDescent="0.25">
      <c r="A82">
        <v>81</v>
      </c>
      <c r="B82" s="1">
        <v>44455</v>
      </c>
      <c r="C82" s="2">
        <v>0.2996064814814815</v>
      </c>
      <c r="D82" s="1">
        <v>44455</v>
      </c>
      <c r="E82" s="2">
        <v>0.37712962962962965</v>
      </c>
      <c r="F82">
        <v>13</v>
      </c>
      <c r="G82">
        <v>11</v>
      </c>
      <c r="H82">
        <f t="shared" si="4"/>
        <v>19500</v>
      </c>
      <c r="I82">
        <f t="shared" si="4"/>
        <v>16500</v>
      </c>
      <c r="J82">
        <f t="shared" si="5"/>
        <v>71500</v>
      </c>
      <c r="K82">
        <f>J82-H82-IF(D82=B82,I82,0)+L81</f>
        <v>35500</v>
      </c>
      <c r="L82">
        <f>-IF(D82&lt;&gt;B82,I82,0)</f>
        <v>0</v>
      </c>
      <c r="M82">
        <f>IF(B82&lt;&gt;B81,K82,K82+M81)</f>
        <v>80000</v>
      </c>
      <c r="N82">
        <f t="shared" si="6"/>
        <v>0</v>
      </c>
    </row>
    <row r="83" spans="1:14" x14ac:dyDescent="0.25">
      <c r="A83">
        <v>82</v>
      </c>
      <c r="B83" s="1">
        <v>44455</v>
      </c>
      <c r="C83" s="2">
        <v>0.46118055555555554</v>
      </c>
      <c r="D83" s="1">
        <v>44455</v>
      </c>
      <c r="E83" s="2">
        <v>0.5005208333333333</v>
      </c>
      <c r="F83">
        <v>14</v>
      </c>
      <c r="G83">
        <v>9</v>
      </c>
      <c r="H83">
        <f t="shared" si="4"/>
        <v>21000</v>
      </c>
      <c r="I83">
        <f t="shared" si="4"/>
        <v>13500</v>
      </c>
      <c r="J83">
        <f t="shared" si="5"/>
        <v>77000</v>
      </c>
      <c r="K83">
        <f>J83-H83-IF(D83=B83,I83,0)+L82</f>
        <v>42500</v>
      </c>
      <c r="L83">
        <f>-IF(D83&lt;&gt;B83,I83,0)</f>
        <v>0</v>
      </c>
      <c r="M83">
        <f>IF(B83&lt;&gt;B82,K83,K83+M82)</f>
        <v>122500</v>
      </c>
      <c r="N83">
        <f t="shared" si="6"/>
        <v>0</v>
      </c>
    </row>
    <row r="84" spans="1:14" x14ac:dyDescent="0.25">
      <c r="A84">
        <v>83</v>
      </c>
      <c r="B84" s="1">
        <v>44455</v>
      </c>
      <c r="C84" s="2">
        <v>0.57986111111111116</v>
      </c>
      <c r="D84" s="1">
        <v>44455</v>
      </c>
      <c r="E84" s="2">
        <v>0.61469907407407409</v>
      </c>
      <c r="F84">
        <v>14</v>
      </c>
      <c r="G84">
        <v>9</v>
      </c>
      <c r="H84">
        <f t="shared" si="4"/>
        <v>21000</v>
      </c>
      <c r="I84">
        <f t="shared" si="4"/>
        <v>13500</v>
      </c>
      <c r="J84">
        <f t="shared" si="5"/>
        <v>77000</v>
      </c>
      <c r="K84">
        <f>J84-H84-IF(D84=B84,I84,0)+L83</f>
        <v>42500</v>
      </c>
      <c r="L84">
        <f>-IF(D84&lt;&gt;B84,I84,0)</f>
        <v>0</v>
      </c>
      <c r="M84">
        <f>IF(B84&lt;&gt;B83,K84,K84+M83)</f>
        <v>165000</v>
      </c>
      <c r="N84">
        <f t="shared" si="6"/>
        <v>0</v>
      </c>
    </row>
    <row r="85" spans="1:14" x14ac:dyDescent="0.25">
      <c r="A85">
        <v>84</v>
      </c>
      <c r="B85" s="1">
        <v>44455</v>
      </c>
      <c r="C85" s="2">
        <v>0.6744444444444444</v>
      </c>
      <c r="D85" s="1">
        <v>44455</v>
      </c>
      <c r="E85" s="2">
        <v>0.72362268518518513</v>
      </c>
      <c r="F85">
        <v>12</v>
      </c>
      <c r="G85">
        <v>7</v>
      </c>
      <c r="H85">
        <f t="shared" si="4"/>
        <v>18000</v>
      </c>
      <c r="I85">
        <f t="shared" si="4"/>
        <v>10500</v>
      </c>
      <c r="J85">
        <f t="shared" si="5"/>
        <v>66000</v>
      </c>
      <c r="K85">
        <f>J85-H85-IF(D85=B85,I85,0)+L84</f>
        <v>37500</v>
      </c>
      <c r="L85">
        <f>-IF(D85&lt;&gt;B85,I85,0)</f>
        <v>0</v>
      </c>
      <c r="M85">
        <f>IF(B85&lt;&gt;B84,K85,K85+M84)</f>
        <v>202500</v>
      </c>
      <c r="N85">
        <f t="shared" si="6"/>
        <v>0</v>
      </c>
    </row>
    <row r="86" spans="1:14" x14ac:dyDescent="0.25">
      <c r="A86">
        <v>85</v>
      </c>
      <c r="B86" s="1">
        <v>44455</v>
      </c>
      <c r="C86" s="2">
        <v>0.7926157407407407</v>
      </c>
      <c r="D86" s="1">
        <v>44455</v>
      </c>
      <c r="E86" s="2">
        <v>0.86523148148148143</v>
      </c>
      <c r="F86">
        <v>2</v>
      </c>
      <c r="G86">
        <v>19</v>
      </c>
      <c r="H86">
        <f t="shared" si="4"/>
        <v>3000</v>
      </c>
      <c r="I86">
        <f t="shared" si="4"/>
        <v>28500</v>
      </c>
      <c r="J86">
        <f t="shared" si="5"/>
        <v>12000</v>
      </c>
      <c r="K86">
        <f>J86-H86-IF(D86=B86,I86,0)+L85</f>
        <v>-19500</v>
      </c>
      <c r="L86">
        <f>-IF(D86&lt;&gt;B86,I86,0)</f>
        <v>0</v>
      </c>
      <c r="M86">
        <f>IF(B86&lt;&gt;B85,K86,K86+M85)</f>
        <v>183000</v>
      </c>
      <c r="N86">
        <f t="shared" si="6"/>
        <v>1</v>
      </c>
    </row>
    <row r="87" spans="1:14" x14ac:dyDescent="0.25">
      <c r="A87">
        <v>86</v>
      </c>
      <c r="B87" s="1">
        <v>44456</v>
      </c>
      <c r="C87" s="2">
        <v>0.28914351851851849</v>
      </c>
      <c r="D87" s="1">
        <v>44456</v>
      </c>
      <c r="E87" s="2">
        <v>0.33407407407407408</v>
      </c>
      <c r="F87">
        <v>4</v>
      </c>
      <c r="G87">
        <v>11</v>
      </c>
      <c r="H87">
        <f t="shared" si="4"/>
        <v>6000</v>
      </c>
      <c r="I87">
        <f t="shared" si="4"/>
        <v>16500</v>
      </c>
      <c r="J87">
        <f t="shared" si="5"/>
        <v>24000</v>
      </c>
      <c r="K87">
        <f>J87-H87-IF(D87=B87,I87,0)+L86</f>
        <v>1500</v>
      </c>
      <c r="L87">
        <f>-IF(D87&lt;&gt;B87,I87,0)</f>
        <v>0</v>
      </c>
      <c r="M87">
        <f>IF(B87&lt;&gt;B86,K87,K87+M86)</f>
        <v>1500</v>
      </c>
      <c r="N87">
        <f t="shared" si="6"/>
        <v>0</v>
      </c>
    </row>
    <row r="88" spans="1:14" x14ac:dyDescent="0.25">
      <c r="A88">
        <v>87</v>
      </c>
      <c r="B88" s="1">
        <v>44456</v>
      </c>
      <c r="C88" s="2">
        <v>0.45840277777777777</v>
      </c>
      <c r="D88" s="1">
        <v>44456</v>
      </c>
      <c r="E88" s="2">
        <v>0.47927083333333331</v>
      </c>
      <c r="F88">
        <v>21</v>
      </c>
      <c r="G88">
        <v>15</v>
      </c>
      <c r="H88">
        <f t="shared" si="4"/>
        <v>31500</v>
      </c>
      <c r="I88">
        <f t="shared" si="4"/>
        <v>22500</v>
      </c>
      <c r="J88">
        <f t="shared" si="5"/>
        <v>105000</v>
      </c>
      <c r="K88">
        <f>J88-H88-IF(D88=B88,I88,0)+L87</f>
        <v>51000</v>
      </c>
      <c r="L88">
        <f>-IF(D88&lt;&gt;B88,I88,0)</f>
        <v>0</v>
      </c>
      <c r="M88">
        <f>IF(B88&lt;&gt;B87,K88,K88+M87)</f>
        <v>52500</v>
      </c>
      <c r="N88">
        <f t="shared" si="6"/>
        <v>0</v>
      </c>
    </row>
    <row r="89" spans="1:14" x14ac:dyDescent="0.25">
      <c r="A89">
        <v>88</v>
      </c>
      <c r="B89" s="1">
        <v>44456</v>
      </c>
      <c r="C89" s="2">
        <v>0.55218750000000005</v>
      </c>
      <c r="D89" s="1">
        <v>44456</v>
      </c>
      <c r="E89" s="2">
        <v>0.62156250000000002</v>
      </c>
      <c r="F89">
        <v>7</v>
      </c>
      <c r="G89">
        <v>13</v>
      </c>
      <c r="H89">
        <f t="shared" si="4"/>
        <v>10500</v>
      </c>
      <c r="I89">
        <f t="shared" si="4"/>
        <v>19500</v>
      </c>
      <c r="J89">
        <f t="shared" si="5"/>
        <v>42000</v>
      </c>
      <c r="K89">
        <f>J89-H89-IF(D89=B89,I89,0)+L88</f>
        <v>12000</v>
      </c>
      <c r="L89">
        <f>-IF(D89&lt;&gt;B89,I89,0)</f>
        <v>0</v>
      </c>
      <c r="M89">
        <f>IF(B89&lt;&gt;B88,K89,K89+M88)</f>
        <v>64500</v>
      </c>
      <c r="N89">
        <f t="shared" si="6"/>
        <v>0</v>
      </c>
    </row>
    <row r="90" spans="1:14" x14ac:dyDescent="0.25">
      <c r="A90">
        <v>89</v>
      </c>
      <c r="B90" s="1">
        <v>44456</v>
      </c>
      <c r="C90" s="2">
        <v>0.64994212962962961</v>
      </c>
      <c r="D90" s="1">
        <v>44456</v>
      </c>
      <c r="E90" s="2">
        <v>0.71797453703703706</v>
      </c>
      <c r="F90">
        <v>14</v>
      </c>
      <c r="G90">
        <v>16</v>
      </c>
      <c r="H90">
        <f t="shared" si="4"/>
        <v>21000</v>
      </c>
      <c r="I90">
        <f t="shared" si="4"/>
        <v>24000</v>
      </c>
      <c r="J90">
        <f t="shared" si="5"/>
        <v>77000</v>
      </c>
      <c r="K90">
        <f>J90-H90-IF(D90=B90,I90,0)+L89</f>
        <v>32000</v>
      </c>
      <c r="L90">
        <f>-IF(D90&lt;&gt;B90,I90,0)</f>
        <v>0</v>
      </c>
      <c r="M90">
        <f>IF(B90&lt;&gt;B89,K90,K90+M89)</f>
        <v>96500</v>
      </c>
      <c r="N90">
        <f t="shared" si="6"/>
        <v>0</v>
      </c>
    </row>
    <row r="91" spans="1:14" x14ac:dyDescent="0.25">
      <c r="A91">
        <v>90</v>
      </c>
      <c r="B91" s="1">
        <v>44456</v>
      </c>
      <c r="C91" s="2">
        <v>0.80049768518518516</v>
      </c>
      <c r="D91" s="1">
        <v>44456</v>
      </c>
      <c r="E91" s="2">
        <v>0.86509259259259264</v>
      </c>
      <c r="F91">
        <v>7</v>
      </c>
      <c r="G91">
        <v>0</v>
      </c>
      <c r="H91">
        <f t="shared" si="4"/>
        <v>10500</v>
      </c>
      <c r="I91">
        <f t="shared" si="4"/>
        <v>0</v>
      </c>
      <c r="J91">
        <f t="shared" si="5"/>
        <v>42000</v>
      </c>
      <c r="K91">
        <f>J91-H91-IF(D91=B91,I91,0)+L90</f>
        <v>31500</v>
      </c>
      <c r="L91">
        <f>-IF(D91&lt;&gt;B91,I91,0)</f>
        <v>0</v>
      </c>
      <c r="M91">
        <f>IF(B91&lt;&gt;B90,K91,K91+M90)</f>
        <v>128000</v>
      </c>
      <c r="N91">
        <f t="shared" si="6"/>
        <v>0</v>
      </c>
    </row>
    <row r="92" spans="1:14" x14ac:dyDescent="0.25">
      <c r="A92">
        <v>91</v>
      </c>
      <c r="B92" s="1">
        <v>44457</v>
      </c>
      <c r="C92" s="2">
        <v>0.21187500000000001</v>
      </c>
      <c r="D92" s="1">
        <v>44457</v>
      </c>
      <c r="E92" s="2">
        <v>0.26673611111111112</v>
      </c>
      <c r="F92">
        <v>17</v>
      </c>
      <c r="G92">
        <v>15</v>
      </c>
      <c r="H92">
        <f t="shared" si="4"/>
        <v>25500</v>
      </c>
      <c r="I92">
        <f t="shared" si="4"/>
        <v>22500</v>
      </c>
      <c r="J92">
        <f t="shared" si="5"/>
        <v>93500</v>
      </c>
      <c r="K92">
        <f>J92-H92-IF(D92=B92,I92,0)+L91</f>
        <v>45500</v>
      </c>
      <c r="L92">
        <f>-IF(D92&lt;&gt;B92,I92,0)</f>
        <v>0</v>
      </c>
      <c r="M92">
        <f>IF(B92&lt;&gt;B91,K92,K92+M91)</f>
        <v>45500</v>
      </c>
      <c r="N92">
        <f t="shared" si="6"/>
        <v>0</v>
      </c>
    </row>
    <row r="93" spans="1:14" x14ac:dyDescent="0.25">
      <c r="A93">
        <v>92</v>
      </c>
      <c r="B93" s="1">
        <v>44457</v>
      </c>
      <c r="C93" s="2">
        <v>0.38490740740740742</v>
      </c>
      <c r="D93" s="1">
        <v>44457</v>
      </c>
      <c r="E93" s="2">
        <v>0.4167939814814815</v>
      </c>
      <c r="F93">
        <v>5</v>
      </c>
      <c r="G93">
        <v>8</v>
      </c>
      <c r="H93">
        <f t="shared" si="4"/>
        <v>7500</v>
      </c>
      <c r="I93">
        <f t="shared" si="4"/>
        <v>12000</v>
      </c>
      <c r="J93">
        <f t="shared" si="5"/>
        <v>30000</v>
      </c>
      <c r="K93">
        <f>J93-H93-IF(D93=B93,I93,0)+L92</f>
        <v>10500</v>
      </c>
      <c r="L93">
        <f>-IF(D93&lt;&gt;B93,I93,0)</f>
        <v>0</v>
      </c>
      <c r="M93">
        <f>IF(B93&lt;&gt;B92,K93,K93+M92)</f>
        <v>56000</v>
      </c>
      <c r="N93">
        <f t="shared" si="6"/>
        <v>0</v>
      </c>
    </row>
    <row r="94" spans="1:14" x14ac:dyDescent="0.25">
      <c r="A94">
        <v>93</v>
      </c>
      <c r="B94" s="1">
        <v>44457</v>
      </c>
      <c r="C94" s="2">
        <v>0.47458333333333336</v>
      </c>
      <c r="D94" s="1">
        <v>44457</v>
      </c>
      <c r="E94" s="2">
        <v>0.5599884259259259</v>
      </c>
      <c r="F94">
        <v>14</v>
      </c>
      <c r="G94">
        <v>9</v>
      </c>
      <c r="H94">
        <f t="shared" si="4"/>
        <v>21000</v>
      </c>
      <c r="I94">
        <f t="shared" si="4"/>
        <v>13500</v>
      </c>
      <c r="J94">
        <f t="shared" si="5"/>
        <v>77000</v>
      </c>
      <c r="K94">
        <f>J94-H94-IF(D94=B94,I94,0)+L93</f>
        <v>42500</v>
      </c>
      <c r="L94">
        <f>-IF(D94&lt;&gt;B94,I94,0)</f>
        <v>0</v>
      </c>
      <c r="M94">
        <f>IF(B94&lt;&gt;B93,K94,K94+M93)</f>
        <v>98500</v>
      </c>
      <c r="N94">
        <f t="shared" si="6"/>
        <v>0</v>
      </c>
    </row>
    <row r="95" spans="1:14" x14ac:dyDescent="0.25">
      <c r="A95">
        <v>94</v>
      </c>
      <c r="B95" s="1">
        <v>44457</v>
      </c>
      <c r="C95" s="2">
        <v>0.62175925925925923</v>
      </c>
      <c r="D95" s="1">
        <v>44457</v>
      </c>
      <c r="E95" s="2">
        <v>0.64258101851851857</v>
      </c>
      <c r="F95">
        <v>11</v>
      </c>
      <c r="G95">
        <v>17</v>
      </c>
      <c r="H95">
        <f t="shared" si="4"/>
        <v>16500</v>
      </c>
      <c r="I95">
        <f t="shared" si="4"/>
        <v>25500</v>
      </c>
      <c r="J95">
        <f t="shared" si="5"/>
        <v>60500</v>
      </c>
      <c r="K95">
        <f>J95-H95-IF(D95=B95,I95,0)+L94</f>
        <v>18500</v>
      </c>
      <c r="L95">
        <f>-IF(D95&lt;&gt;B95,I95,0)</f>
        <v>0</v>
      </c>
      <c r="M95">
        <f>IF(B95&lt;&gt;B94,K95,K95+M94)</f>
        <v>117000</v>
      </c>
      <c r="N95">
        <f t="shared" si="6"/>
        <v>0</v>
      </c>
    </row>
    <row r="96" spans="1:14" x14ac:dyDescent="0.25">
      <c r="A96">
        <v>95</v>
      </c>
      <c r="B96" s="1">
        <v>44457</v>
      </c>
      <c r="C96" s="2">
        <v>0.72517361111111112</v>
      </c>
      <c r="D96" s="1">
        <v>44457</v>
      </c>
      <c r="E96" s="2">
        <v>0.78138888888888891</v>
      </c>
      <c r="F96">
        <v>7</v>
      </c>
      <c r="G96">
        <v>16</v>
      </c>
      <c r="H96">
        <f t="shared" si="4"/>
        <v>10500</v>
      </c>
      <c r="I96">
        <f t="shared" si="4"/>
        <v>24000</v>
      </c>
      <c r="J96">
        <f t="shared" si="5"/>
        <v>42000</v>
      </c>
      <c r="K96">
        <f>J96-H96-IF(D96=B96,I96,0)+L95</f>
        <v>7500</v>
      </c>
      <c r="L96">
        <f>-IF(D96&lt;&gt;B96,I96,0)</f>
        <v>0</v>
      </c>
      <c r="M96">
        <f>IF(B96&lt;&gt;B95,K96,K96+M95)</f>
        <v>124500</v>
      </c>
      <c r="N96">
        <f t="shared" si="6"/>
        <v>0</v>
      </c>
    </row>
    <row r="97" spans="1:14" x14ac:dyDescent="0.25">
      <c r="A97">
        <v>96</v>
      </c>
      <c r="B97" s="1">
        <v>44458</v>
      </c>
      <c r="C97" s="2">
        <v>0.37921296296296297</v>
      </c>
      <c r="D97" s="1">
        <v>44458</v>
      </c>
      <c r="E97" s="2">
        <v>0.44873842592592594</v>
      </c>
      <c r="F97">
        <v>5</v>
      </c>
      <c r="G97">
        <v>1</v>
      </c>
      <c r="H97">
        <f t="shared" si="4"/>
        <v>7500</v>
      </c>
      <c r="I97">
        <f t="shared" si="4"/>
        <v>1500</v>
      </c>
      <c r="J97">
        <f t="shared" si="5"/>
        <v>30000</v>
      </c>
      <c r="K97">
        <f>J97-H97-IF(D97=B97,I97,0)+L96</f>
        <v>21000</v>
      </c>
      <c r="L97">
        <f>-IF(D97&lt;&gt;B97,I97,0)</f>
        <v>0</v>
      </c>
      <c r="M97">
        <f>IF(B97&lt;&gt;B96,K97,K97+M96)</f>
        <v>21000</v>
      </c>
      <c r="N97">
        <f t="shared" si="6"/>
        <v>0</v>
      </c>
    </row>
    <row r="98" spans="1:14" x14ac:dyDescent="0.25">
      <c r="A98">
        <v>97</v>
      </c>
      <c r="B98" s="1">
        <v>44458</v>
      </c>
      <c r="C98" s="2">
        <v>0.58005787037037038</v>
      </c>
      <c r="D98" s="1">
        <v>44458</v>
      </c>
      <c r="E98" s="2">
        <v>0.62572916666666667</v>
      </c>
      <c r="F98">
        <v>14</v>
      </c>
      <c r="G98">
        <v>7</v>
      </c>
      <c r="H98">
        <f t="shared" si="4"/>
        <v>21000</v>
      </c>
      <c r="I98">
        <f t="shared" si="4"/>
        <v>10500</v>
      </c>
      <c r="J98">
        <f t="shared" si="5"/>
        <v>77000</v>
      </c>
      <c r="K98">
        <f>J98-H98-IF(D98=B98,I98,0)+L97</f>
        <v>45500</v>
      </c>
      <c r="L98">
        <f>-IF(D98&lt;&gt;B98,I98,0)</f>
        <v>0</v>
      </c>
      <c r="M98">
        <f>IF(B98&lt;&gt;B97,K98,K98+M97)</f>
        <v>66500</v>
      </c>
      <c r="N98">
        <f t="shared" si="6"/>
        <v>0</v>
      </c>
    </row>
    <row r="99" spans="1:14" x14ac:dyDescent="0.25">
      <c r="A99">
        <v>98</v>
      </c>
      <c r="B99" s="1">
        <v>44458</v>
      </c>
      <c r="C99" s="2">
        <v>0.67716435185185186</v>
      </c>
      <c r="D99" s="1">
        <v>44458</v>
      </c>
      <c r="E99" s="2">
        <v>0.73178240740740741</v>
      </c>
      <c r="F99">
        <v>12</v>
      </c>
      <c r="G99">
        <v>9</v>
      </c>
      <c r="H99">
        <f t="shared" si="4"/>
        <v>18000</v>
      </c>
      <c r="I99">
        <f t="shared" si="4"/>
        <v>13500</v>
      </c>
      <c r="J99">
        <f t="shared" si="5"/>
        <v>66000</v>
      </c>
      <c r="K99">
        <f>J99-H99-IF(D99=B99,I99,0)+L98</f>
        <v>34500</v>
      </c>
      <c r="L99">
        <f>-IF(D99&lt;&gt;B99,I99,0)</f>
        <v>0</v>
      </c>
      <c r="M99">
        <f>IF(B99&lt;&gt;B98,K99,K99+M98)</f>
        <v>101000</v>
      </c>
      <c r="N99">
        <f t="shared" si="6"/>
        <v>0</v>
      </c>
    </row>
    <row r="100" spans="1:14" x14ac:dyDescent="0.25">
      <c r="A100">
        <v>99</v>
      </c>
      <c r="B100" s="1">
        <v>44458</v>
      </c>
      <c r="C100" s="2">
        <v>0.81361111111111106</v>
      </c>
      <c r="D100" s="1">
        <v>44458</v>
      </c>
      <c r="E100" s="2">
        <v>0.84862268518518513</v>
      </c>
      <c r="F100">
        <v>11</v>
      </c>
      <c r="G100">
        <v>9</v>
      </c>
      <c r="H100">
        <f t="shared" si="4"/>
        <v>16500</v>
      </c>
      <c r="I100">
        <f t="shared" si="4"/>
        <v>13500</v>
      </c>
      <c r="J100">
        <f t="shared" si="5"/>
        <v>60500</v>
      </c>
      <c r="K100">
        <f>J100-H100-IF(D100=B100,I100,0)+L99</f>
        <v>30500</v>
      </c>
      <c r="L100">
        <f>-IF(D100&lt;&gt;B100,I100,0)</f>
        <v>0</v>
      </c>
      <c r="M100">
        <f>IF(B100&lt;&gt;B99,K100,K100+M99)</f>
        <v>131500</v>
      </c>
      <c r="N100">
        <f t="shared" si="6"/>
        <v>0</v>
      </c>
    </row>
    <row r="101" spans="1:14" x14ac:dyDescent="0.25">
      <c r="A101">
        <v>100</v>
      </c>
      <c r="B101" s="1">
        <v>44458</v>
      </c>
      <c r="C101" s="2">
        <v>0.95554398148148145</v>
      </c>
      <c r="D101" s="1">
        <v>44459</v>
      </c>
      <c r="E101" s="2">
        <v>5.0520833333333334E-2</v>
      </c>
      <c r="F101">
        <v>11</v>
      </c>
      <c r="G101">
        <v>8</v>
      </c>
      <c r="H101">
        <f t="shared" si="4"/>
        <v>16500</v>
      </c>
      <c r="I101">
        <f t="shared" si="4"/>
        <v>12000</v>
      </c>
      <c r="J101">
        <f t="shared" si="5"/>
        <v>60500</v>
      </c>
      <c r="K101">
        <f>J101-H101-IF(D101=B101,I101,0)+L100</f>
        <v>44000</v>
      </c>
      <c r="L101">
        <f>-IF(D101&lt;&gt;B101,I101,0)</f>
        <v>-12000</v>
      </c>
      <c r="M101">
        <f>IF(B101&lt;&gt;B100,K101,K101+M100)</f>
        <v>175500</v>
      </c>
      <c r="N101">
        <f t="shared" si="6"/>
        <v>0</v>
      </c>
    </row>
    <row r="102" spans="1:14" x14ac:dyDescent="0.25">
      <c r="A102">
        <v>101</v>
      </c>
      <c r="B102" s="1">
        <v>44459</v>
      </c>
      <c r="C102" s="2">
        <v>0.3830324074074074</v>
      </c>
      <c r="D102" s="1">
        <v>44459</v>
      </c>
      <c r="E102" s="2">
        <v>0.44746527777777778</v>
      </c>
      <c r="F102">
        <v>12</v>
      </c>
      <c r="G102">
        <v>3</v>
      </c>
      <c r="H102">
        <f t="shared" si="4"/>
        <v>18000</v>
      </c>
      <c r="I102">
        <f t="shared" si="4"/>
        <v>4500</v>
      </c>
      <c r="J102">
        <f t="shared" si="5"/>
        <v>66000</v>
      </c>
      <c r="K102">
        <f>J102-H102-IF(D102=B102,I102,0)+L101</f>
        <v>31500</v>
      </c>
      <c r="L102">
        <f>-IF(D102&lt;&gt;B102,I102,0)</f>
        <v>0</v>
      </c>
      <c r="M102">
        <f>IF(B102&lt;&gt;B101,K102,K102+M101)</f>
        <v>31500</v>
      </c>
      <c r="N102">
        <f t="shared" si="6"/>
        <v>0</v>
      </c>
    </row>
    <row r="103" spans="1:14" x14ac:dyDescent="0.25">
      <c r="A103">
        <v>102</v>
      </c>
      <c r="B103" s="1">
        <v>44459</v>
      </c>
      <c r="C103" s="2">
        <v>0.47513888888888889</v>
      </c>
      <c r="D103" s="1">
        <v>44459</v>
      </c>
      <c r="E103" s="2">
        <v>0.52998842592592588</v>
      </c>
      <c r="F103">
        <v>7</v>
      </c>
      <c r="G103">
        <v>12</v>
      </c>
      <c r="H103">
        <f t="shared" si="4"/>
        <v>10500</v>
      </c>
      <c r="I103">
        <f t="shared" si="4"/>
        <v>18000</v>
      </c>
      <c r="J103">
        <f t="shared" si="5"/>
        <v>42000</v>
      </c>
      <c r="K103">
        <f>J103-H103-IF(D103=B103,I103,0)+L102</f>
        <v>13500</v>
      </c>
      <c r="L103">
        <f>-IF(D103&lt;&gt;B103,I103,0)</f>
        <v>0</v>
      </c>
      <c r="M103">
        <f>IF(B103&lt;&gt;B102,K103,K103+M102)</f>
        <v>45000</v>
      </c>
      <c r="N103">
        <f t="shared" si="6"/>
        <v>0</v>
      </c>
    </row>
    <row r="104" spans="1:14" x14ac:dyDescent="0.25">
      <c r="A104">
        <v>103</v>
      </c>
      <c r="B104" s="1">
        <v>44459</v>
      </c>
      <c r="C104" s="2">
        <v>0.54886574074074079</v>
      </c>
      <c r="D104" s="1">
        <v>44459</v>
      </c>
      <c r="E104" s="2">
        <v>0.59329861111111115</v>
      </c>
      <c r="F104">
        <v>9</v>
      </c>
      <c r="G104">
        <v>14</v>
      </c>
      <c r="H104">
        <f t="shared" si="4"/>
        <v>13500</v>
      </c>
      <c r="I104">
        <f t="shared" si="4"/>
        <v>21000</v>
      </c>
      <c r="J104">
        <f t="shared" si="5"/>
        <v>54000</v>
      </c>
      <c r="K104">
        <f>J104-H104-IF(D104=B104,I104,0)+L103</f>
        <v>19500</v>
      </c>
      <c r="L104">
        <f>-IF(D104&lt;&gt;B104,I104,0)</f>
        <v>0</v>
      </c>
      <c r="M104">
        <f>IF(B104&lt;&gt;B103,K104,K104+M103)</f>
        <v>64500</v>
      </c>
      <c r="N104">
        <f t="shared" si="6"/>
        <v>0</v>
      </c>
    </row>
    <row r="105" spans="1:14" x14ac:dyDescent="0.25">
      <c r="A105">
        <v>104</v>
      </c>
      <c r="B105" s="1">
        <v>44459</v>
      </c>
      <c r="C105" s="2">
        <v>0.63266203703703705</v>
      </c>
      <c r="D105" s="1">
        <v>44459</v>
      </c>
      <c r="E105" s="2">
        <v>0.67504629629629631</v>
      </c>
      <c r="F105">
        <v>8</v>
      </c>
      <c r="G105">
        <v>19</v>
      </c>
      <c r="H105">
        <f t="shared" si="4"/>
        <v>12000</v>
      </c>
      <c r="I105">
        <f t="shared" si="4"/>
        <v>28500</v>
      </c>
      <c r="J105">
        <f t="shared" si="5"/>
        <v>48000</v>
      </c>
      <c r="K105">
        <f>J105-H105-IF(D105=B105,I105,0)+L104</f>
        <v>7500</v>
      </c>
      <c r="L105">
        <f>-IF(D105&lt;&gt;B105,I105,0)</f>
        <v>0</v>
      </c>
      <c r="M105">
        <f>IF(B105&lt;&gt;B104,K105,K105+M104)</f>
        <v>72000</v>
      </c>
      <c r="N105">
        <f t="shared" si="6"/>
        <v>0</v>
      </c>
    </row>
    <row r="106" spans="1:14" x14ac:dyDescent="0.25">
      <c r="A106">
        <v>105</v>
      </c>
      <c r="B106" s="1">
        <v>44459</v>
      </c>
      <c r="C106" s="2">
        <v>0.70928240740740744</v>
      </c>
      <c r="D106" s="1">
        <v>44459</v>
      </c>
      <c r="E106" s="2">
        <v>0.72917824074074078</v>
      </c>
      <c r="F106">
        <v>23</v>
      </c>
      <c r="G106">
        <v>14</v>
      </c>
      <c r="H106">
        <f t="shared" si="4"/>
        <v>34500</v>
      </c>
      <c r="I106">
        <f t="shared" si="4"/>
        <v>21000</v>
      </c>
      <c r="J106">
        <f t="shared" si="5"/>
        <v>115000</v>
      </c>
      <c r="K106">
        <f>J106-H106-IF(D106=B106,I106,0)+L105</f>
        <v>59500</v>
      </c>
      <c r="L106">
        <f>-IF(D106&lt;&gt;B106,I106,0)</f>
        <v>0</v>
      </c>
      <c r="M106">
        <f>IF(B106&lt;&gt;B105,K106,K106+M105)</f>
        <v>131500</v>
      </c>
      <c r="N106">
        <f t="shared" si="6"/>
        <v>0</v>
      </c>
    </row>
    <row r="107" spans="1:14" x14ac:dyDescent="0.25">
      <c r="A107">
        <v>106</v>
      </c>
      <c r="B107" s="1">
        <v>44459</v>
      </c>
      <c r="C107" s="2">
        <v>0.74663194444444447</v>
      </c>
      <c r="D107" s="1">
        <v>44459</v>
      </c>
      <c r="E107" s="2">
        <v>0.78163194444444439</v>
      </c>
      <c r="F107">
        <v>19</v>
      </c>
      <c r="G107">
        <v>9</v>
      </c>
      <c r="H107">
        <f t="shared" si="4"/>
        <v>28500</v>
      </c>
      <c r="I107">
        <f t="shared" si="4"/>
        <v>13500</v>
      </c>
      <c r="J107">
        <f t="shared" si="5"/>
        <v>104500</v>
      </c>
      <c r="K107">
        <f>J107-H107-IF(D107=B107,I107,0)+L106</f>
        <v>62500</v>
      </c>
      <c r="L107">
        <f>-IF(D107&lt;&gt;B107,I107,0)</f>
        <v>0</v>
      </c>
      <c r="M107">
        <f>IF(B107&lt;&gt;B106,K107,K107+M106)</f>
        <v>194000</v>
      </c>
      <c r="N107">
        <f t="shared" si="6"/>
        <v>0</v>
      </c>
    </row>
    <row r="108" spans="1:14" x14ac:dyDescent="0.25">
      <c r="A108">
        <v>107</v>
      </c>
      <c r="B108" s="1">
        <v>44459</v>
      </c>
      <c r="C108" s="2">
        <v>0.82415509259259256</v>
      </c>
      <c r="D108" s="1">
        <v>44459</v>
      </c>
      <c r="E108" s="2">
        <v>0.91810185185185189</v>
      </c>
      <c r="F108">
        <v>0</v>
      </c>
      <c r="G108">
        <v>6</v>
      </c>
      <c r="H108">
        <f t="shared" si="4"/>
        <v>0</v>
      </c>
      <c r="I108">
        <f t="shared" si="4"/>
        <v>9000</v>
      </c>
      <c r="J108">
        <f t="shared" si="5"/>
        <v>0</v>
      </c>
      <c r="K108">
        <f>J108-H108-IF(D108=B108,I108,0)+L107</f>
        <v>-9000</v>
      </c>
      <c r="L108">
        <f>-IF(D108&lt;&gt;B108,I108,0)</f>
        <v>0</v>
      </c>
      <c r="M108">
        <f>IF(B108&lt;&gt;B107,K108,K108+M107)</f>
        <v>185000</v>
      </c>
      <c r="N108">
        <f t="shared" si="6"/>
        <v>1</v>
      </c>
    </row>
    <row r="109" spans="1:14" x14ac:dyDescent="0.25">
      <c r="A109">
        <v>108</v>
      </c>
      <c r="B109" s="1">
        <v>44459</v>
      </c>
      <c r="C109" s="2">
        <v>0.97640046296296301</v>
      </c>
      <c r="D109" s="1">
        <v>44460</v>
      </c>
      <c r="E109" s="2">
        <v>5.7824074074074076E-2</v>
      </c>
      <c r="F109">
        <v>4</v>
      </c>
      <c r="G109">
        <v>15</v>
      </c>
      <c r="H109">
        <f t="shared" si="4"/>
        <v>6000</v>
      </c>
      <c r="I109">
        <f t="shared" si="4"/>
        <v>22500</v>
      </c>
      <c r="J109">
        <f t="shared" si="5"/>
        <v>24000</v>
      </c>
      <c r="K109">
        <f>J109-H109-IF(D109=B109,I109,0)+L108</f>
        <v>18000</v>
      </c>
      <c r="L109">
        <f>-IF(D109&lt;&gt;B109,I109,0)</f>
        <v>-22500</v>
      </c>
      <c r="M109">
        <f>IF(B109&lt;&gt;B108,K109,K109+M108)</f>
        <v>203000</v>
      </c>
      <c r="N109">
        <f t="shared" si="6"/>
        <v>1</v>
      </c>
    </row>
    <row r="110" spans="1:14" x14ac:dyDescent="0.25">
      <c r="A110">
        <v>109</v>
      </c>
      <c r="B110" s="1">
        <v>44460</v>
      </c>
      <c r="C110" s="2">
        <v>0.29172453703703705</v>
      </c>
      <c r="D110" s="1">
        <v>44460</v>
      </c>
      <c r="E110" s="2">
        <v>0.33641203703703704</v>
      </c>
      <c r="F110">
        <v>11</v>
      </c>
      <c r="G110">
        <v>0</v>
      </c>
      <c r="H110">
        <f t="shared" si="4"/>
        <v>16500</v>
      </c>
      <c r="I110">
        <f t="shared" si="4"/>
        <v>0</v>
      </c>
      <c r="J110">
        <f t="shared" si="5"/>
        <v>60500</v>
      </c>
      <c r="K110">
        <f>J110-H110-IF(D110=B110,I110,0)+L109</f>
        <v>21500</v>
      </c>
      <c r="L110">
        <f>-IF(D110&lt;&gt;B110,I110,0)</f>
        <v>0</v>
      </c>
      <c r="M110">
        <f>IF(B110&lt;&gt;B109,K110,K110+M109)</f>
        <v>21500</v>
      </c>
      <c r="N110">
        <f t="shared" si="6"/>
        <v>0</v>
      </c>
    </row>
    <row r="111" spans="1:14" x14ac:dyDescent="0.25">
      <c r="A111">
        <v>110</v>
      </c>
      <c r="B111" s="1">
        <v>44460</v>
      </c>
      <c r="C111" s="2">
        <v>0.42815972222222221</v>
      </c>
      <c r="D111" s="1">
        <v>44460</v>
      </c>
      <c r="E111" s="2">
        <v>0.58225694444444442</v>
      </c>
      <c r="F111">
        <v>9</v>
      </c>
      <c r="G111">
        <v>4</v>
      </c>
      <c r="H111">
        <f t="shared" si="4"/>
        <v>13500</v>
      </c>
      <c r="I111">
        <f t="shared" si="4"/>
        <v>6000</v>
      </c>
      <c r="J111">
        <f t="shared" si="5"/>
        <v>54000</v>
      </c>
      <c r="K111">
        <f>J111-H111-IF(D111=B111,I111,0)+L110</f>
        <v>34500</v>
      </c>
      <c r="L111">
        <f>-IF(D111&lt;&gt;B111,I111,0)</f>
        <v>0</v>
      </c>
      <c r="M111">
        <f>IF(B111&lt;&gt;B110,K111,K111+M110)</f>
        <v>56000</v>
      </c>
      <c r="N111">
        <f t="shared" si="6"/>
        <v>0</v>
      </c>
    </row>
    <row r="112" spans="1:14" x14ac:dyDescent="0.25">
      <c r="A112">
        <v>111</v>
      </c>
      <c r="B112" s="1">
        <v>44460</v>
      </c>
      <c r="C112" s="2">
        <v>0.62174768518518519</v>
      </c>
      <c r="D112" s="1">
        <v>44460</v>
      </c>
      <c r="E112" s="2">
        <v>0.66903935185185182</v>
      </c>
      <c r="F112">
        <v>9</v>
      </c>
      <c r="G112">
        <v>28</v>
      </c>
      <c r="H112">
        <f t="shared" si="4"/>
        <v>13500</v>
      </c>
      <c r="I112">
        <f t="shared" si="4"/>
        <v>42000</v>
      </c>
      <c r="J112">
        <f t="shared" si="5"/>
        <v>54000</v>
      </c>
      <c r="K112">
        <f>J112-H112-IF(D112=B112,I112,0)+L111</f>
        <v>-1500</v>
      </c>
      <c r="L112">
        <f>-IF(D112&lt;&gt;B112,I112,0)</f>
        <v>0</v>
      </c>
      <c r="M112">
        <f>IF(B112&lt;&gt;B111,K112,K112+M111)</f>
        <v>54500</v>
      </c>
      <c r="N112">
        <f t="shared" si="6"/>
        <v>1</v>
      </c>
    </row>
    <row r="113" spans="1:14" x14ac:dyDescent="0.25">
      <c r="A113">
        <v>112</v>
      </c>
      <c r="B113" s="1">
        <v>44460</v>
      </c>
      <c r="C113" s="2">
        <v>0.71136574074074077</v>
      </c>
      <c r="D113" s="1">
        <v>44460</v>
      </c>
      <c r="E113" s="2">
        <v>0.76173611111111106</v>
      </c>
      <c r="F113">
        <v>0</v>
      </c>
      <c r="G113">
        <v>10</v>
      </c>
      <c r="H113">
        <f t="shared" si="4"/>
        <v>0</v>
      </c>
      <c r="I113">
        <f t="shared" si="4"/>
        <v>15000</v>
      </c>
      <c r="J113">
        <f t="shared" si="5"/>
        <v>0</v>
      </c>
      <c r="K113">
        <f>J113-H113-IF(D113=B113,I113,0)+L112</f>
        <v>-15000</v>
      </c>
      <c r="L113">
        <f>-IF(D113&lt;&gt;B113,I113,0)</f>
        <v>0</v>
      </c>
      <c r="M113">
        <f>IF(B113&lt;&gt;B112,K113,K113+M112)</f>
        <v>39500</v>
      </c>
      <c r="N113">
        <f t="shared" si="6"/>
        <v>1</v>
      </c>
    </row>
    <row r="114" spans="1:14" x14ac:dyDescent="0.25">
      <c r="A114">
        <v>113</v>
      </c>
      <c r="B114" s="1">
        <v>44460</v>
      </c>
      <c r="C114" s="2">
        <v>0.83270833333333338</v>
      </c>
      <c r="D114" s="1">
        <v>44460</v>
      </c>
      <c r="E114" s="2">
        <v>0.9375</v>
      </c>
      <c r="F114">
        <v>12</v>
      </c>
      <c r="G114">
        <v>6</v>
      </c>
      <c r="H114">
        <f t="shared" si="4"/>
        <v>18000</v>
      </c>
      <c r="I114">
        <f t="shared" si="4"/>
        <v>9000</v>
      </c>
      <c r="J114">
        <f t="shared" si="5"/>
        <v>66000</v>
      </c>
      <c r="K114">
        <f>J114-H114-IF(D114=B114,I114,0)+L113</f>
        <v>39000</v>
      </c>
      <c r="L114">
        <f>-IF(D114&lt;&gt;B114,I114,0)</f>
        <v>0</v>
      </c>
      <c r="M114">
        <f>IF(B114&lt;&gt;B113,K114,K114+M113)</f>
        <v>78500</v>
      </c>
      <c r="N114">
        <f t="shared" si="6"/>
        <v>0</v>
      </c>
    </row>
    <row r="115" spans="1:14" x14ac:dyDescent="0.25">
      <c r="A115">
        <v>114</v>
      </c>
      <c r="B115" s="1">
        <v>44461</v>
      </c>
      <c r="C115" s="2">
        <v>0.29829861111111111</v>
      </c>
      <c r="D115" s="1">
        <v>44461</v>
      </c>
      <c r="E115" s="2">
        <v>0.3449652777777778</v>
      </c>
      <c r="F115">
        <v>11</v>
      </c>
      <c r="G115">
        <v>5</v>
      </c>
      <c r="H115">
        <f t="shared" si="4"/>
        <v>16500</v>
      </c>
      <c r="I115">
        <f t="shared" si="4"/>
        <v>7500</v>
      </c>
      <c r="J115">
        <f t="shared" si="5"/>
        <v>60500</v>
      </c>
      <c r="K115">
        <f>J115-H115-IF(D115=B115,I115,0)+L114</f>
        <v>36500</v>
      </c>
      <c r="L115">
        <f>-IF(D115&lt;&gt;B115,I115,0)</f>
        <v>0</v>
      </c>
      <c r="M115">
        <f>IF(B115&lt;&gt;B114,K115,K115+M114)</f>
        <v>36500</v>
      </c>
      <c r="N115">
        <f t="shared" si="6"/>
        <v>0</v>
      </c>
    </row>
    <row r="116" spans="1:14" x14ac:dyDescent="0.25">
      <c r="A116">
        <v>115</v>
      </c>
      <c r="B116" s="1">
        <v>44461</v>
      </c>
      <c r="C116" s="2">
        <v>0.38718750000000002</v>
      </c>
      <c r="D116" s="1">
        <v>44461</v>
      </c>
      <c r="E116" s="2">
        <v>0.46149305555555553</v>
      </c>
      <c r="F116">
        <v>13</v>
      </c>
      <c r="G116">
        <v>9</v>
      </c>
      <c r="H116">
        <f t="shared" si="4"/>
        <v>19500</v>
      </c>
      <c r="I116">
        <f t="shared" si="4"/>
        <v>13500</v>
      </c>
      <c r="J116">
        <f t="shared" si="5"/>
        <v>71500</v>
      </c>
      <c r="K116">
        <f>J116-H116-IF(D116=B116,I116,0)+L115</f>
        <v>38500</v>
      </c>
      <c r="L116">
        <f>-IF(D116&lt;&gt;B116,I116,0)</f>
        <v>0</v>
      </c>
      <c r="M116">
        <f>IF(B116&lt;&gt;B115,K116,K116+M115)</f>
        <v>75000</v>
      </c>
      <c r="N116">
        <f t="shared" si="6"/>
        <v>0</v>
      </c>
    </row>
    <row r="117" spans="1:14" x14ac:dyDescent="0.25">
      <c r="A117">
        <v>116</v>
      </c>
      <c r="B117" s="1">
        <v>44461</v>
      </c>
      <c r="C117" s="2">
        <v>0.60652777777777778</v>
      </c>
      <c r="D117" s="1">
        <v>44461</v>
      </c>
      <c r="E117" s="2">
        <v>0.63285879629629627</v>
      </c>
      <c r="F117">
        <v>14</v>
      </c>
      <c r="G117">
        <v>11</v>
      </c>
      <c r="H117">
        <f t="shared" si="4"/>
        <v>21000</v>
      </c>
      <c r="I117">
        <f t="shared" si="4"/>
        <v>16500</v>
      </c>
      <c r="J117">
        <f t="shared" si="5"/>
        <v>77000</v>
      </c>
      <c r="K117">
        <f>J117-H117-IF(D117=B117,I117,0)+L116</f>
        <v>39500</v>
      </c>
      <c r="L117">
        <f>-IF(D117&lt;&gt;B117,I117,0)</f>
        <v>0</v>
      </c>
      <c r="M117">
        <f>IF(B117&lt;&gt;B116,K117,K117+M116)</f>
        <v>114500</v>
      </c>
      <c r="N117">
        <f t="shared" si="6"/>
        <v>0</v>
      </c>
    </row>
    <row r="118" spans="1:14" x14ac:dyDescent="0.25">
      <c r="A118">
        <v>117</v>
      </c>
      <c r="B118" s="1">
        <v>44461</v>
      </c>
      <c r="C118" s="2">
        <v>0.64589120370370368</v>
      </c>
      <c r="D118" s="1">
        <v>44461</v>
      </c>
      <c r="E118" s="2">
        <v>0.70006944444444441</v>
      </c>
      <c r="F118">
        <v>2</v>
      </c>
      <c r="G118">
        <v>0</v>
      </c>
      <c r="H118">
        <f t="shared" si="4"/>
        <v>3000</v>
      </c>
      <c r="I118">
        <f t="shared" si="4"/>
        <v>0</v>
      </c>
      <c r="J118">
        <f t="shared" si="5"/>
        <v>12000</v>
      </c>
      <c r="K118">
        <f>J118-H118-IF(D118=B118,I118,0)+L117</f>
        <v>9000</v>
      </c>
      <c r="L118">
        <f>-IF(D118&lt;&gt;B118,I118,0)</f>
        <v>0</v>
      </c>
      <c r="M118">
        <f>IF(B118&lt;&gt;B117,K118,K118+M117)</f>
        <v>123500</v>
      </c>
      <c r="N118">
        <f t="shared" si="6"/>
        <v>0</v>
      </c>
    </row>
    <row r="119" spans="1:14" x14ac:dyDescent="0.25">
      <c r="A119">
        <v>118</v>
      </c>
      <c r="B119" s="1">
        <v>44461</v>
      </c>
      <c r="C119" s="2">
        <v>0.76406249999999998</v>
      </c>
      <c r="D119" s="1">
        <v>44461</v>
      </c>
      <c r="E119" s="2">
        <v>0.84799768518518515</v>
      </c>
      <c r="F119">
        <v>6</v>
      </c>
      <c r="G119">
        <v>0</v>
      </c>
      <c r="H119">
        <f t="shared" si="4"/>
        <v>9000</v>
      </c>
      <c r="I119">
        <f t="shared" si="4"/>
        <v>0</v>
      </c>
      <c r="J119">
        <f t="shared" si="5"/>
        <v>36000</v>
      </c>
      <c r="K119">
        <f>J119-H119-IF(D119=B119,I119,0)+L118</f>
        <v>27000</v>
      </c>
      <c r="L119">
        <f>-IF(D119&lt;&gt;B119,I119,0)</f>
        <v>0</v>
      </c>
      <c r="M119">
        <f>IF(B119&lt;&gt;B118,K119,K119+M118)</f>
        <v>150500</v>
      </c>
      <c r="N119">
        <f t="shared" si="6"/>
        <v>0</v>
      </c>
    </row>
    <row r="120" spans="1:14" x14ac:dyDescent="0.25">
      <c r="A120">
        <v>119</v>
      </c>
      <c r="B120" s="1">
        <v>44461</v>
      </c>
      <c r="C120" s="2">
        <v>0.98342592592592593</v>
      </c>
      <c r="D120" s="1">
        <v>44462</v>
      </c>
      <c r="E120" s="2">
        <v>4.2638888888888886E-2</v>
      </c>
      <c r="F120">
        <v>4</v>
      </c>
      <c r="G120">
        <v>11</v>
      </c>
      <c r="H120">
        <f t="shared" si="4"/>
        <v>6000</v>
      </c>
      <c r="I120">
        <f t="shared" si="4"/>
        <v>16500</v>
      </c>
      <c r="J120">
        <f t="shared" si="5"/>
        <v>24000</v>
      </c>
      <c r="K120">
        <f>J120-H120-IF(D120=B120,I120,0)+L119</f>
        <v>18000</v>
      </c>
      <c r="L120">
        <f>-IF(D120&lt;&gt;B120,I120,0)</f>
        <v>-16500</v>
      </c>
      <c r="M120">
        <f>IF(B120&lt;&gt;B119,K120,K120+M119)</f>
        <v>168500</v>
      </c>
      <c r="N120">
        <f t="shared" si="6"/>
        <v>0</v>
      </c>
    </row>
    <row r="121" spans="1:14" x14ac:dyDescent="0.25">
      <c r="A121" s="9">
        <v>120</v>
      </c>
      <c r="B121" s="10">
        <v>44462</v>
      </c>
      <c r="C121" s="11">
        <v>0.29726851851851854</v>
      </c>
      <c r="D121" s="10">
        <v>44462</v>
      </c>
      <c r="E121" s="11">
        <v>0.39068287037037036</v>
      </c>
      <c r="F121" s="9">
        <v>19</v>
      </c>
      <c r="G121" s="9">
        <v>3</v>
      </c>
      <c r="H121" s="9">
        <f t="shared" si="4"/>
        <v>28500</v>
      </c>
      <c r="I121" s="9">
        <f t="shared" si="4"/>
        <v>4500</v>
      </c>
      <c r="J121" s="9">
        <f t="shared" si="5"/>
        <v>104500</v>
      </c>
      <c r="K121">
        <f>J121-H121-IF(D121=B121,I121,0)+L120</f>
        <v>55000</v>
      </c>
      <c r="L121">
        <f>-IF(D121&lt;&gt;B121,I121,0)</f>
        <v>0</v>
      </c>
      <c r="M121">
        <f>IF(B121&lt;&gt;B120,K121,K121+M120)</f>
        <v>55000</v>
      </c>
      <c r="N121">
        <f t="shared" si="6"/>
        <v>0</v>
      </c>
    </row>
    <row r="122" spans="1:14" x14ac:dyDescent="0.25">
      <c r="A122">
        <v>121</v>
      </c>
      <c r="B122" s="1">
        <v>44462</v>
      </c>
      <c r="C122" s="2">
        <v>0.43444444444444447</v>
      </c>
      <c r="D122" s="1">
        <v>44462</v>
      </c>
      <c r="E122" s="2">
        <v>0.51065972222222222</v>
      </c>
      <c r="F122">
        <v>3</v>
      </c>
      <c r="G122">
        <v>21</v>
      </c>
      <c r="H122">
        <f t="shared" si="4"/>
        <v>4500</v>
      </c>
      <c r="I122">
        <f t="shared" si="4"/>
        <v>31500</v>
      </c>
      <c r="J122">
        <f t="shared" si="5"/>
        <v>18000</v>
      </c>
      <c r="K122">
        <f>J122-H122-IF(D122=B122,I122,0)+L121</f>
        <v>-18000</v>
      </c>
      <c r="L122">
        <f>-IF(D122&lt;&gt;B122,I122,0)</f>
        <v>0</v>
      </c>
      <c r="M122">
        <f>IF(B122&lt;&gt;B121,K122,K122+M121)</f>
        <v>37000</v>
      </c>
      <c r="N122">
        <f t="shared" si="6"/>
        <v>1</v>
      </c>
    </row>
    <row r="123" spans="1:14" x14ac:dyDescent="0.25">
      <c r="A123">
        <v>122</v>
      </c>
      <c r="B123" s="1">
        <v>44462</v>
      </c>
      <c r="C123" s="2">
        <v>0.54518518518518522</v>
      </c>
      <c r="D123" s="1">
        <v>44462</v>
      </c>
      <c r="E123" s="2">
        <v>0.58775462962962965</v>
      </c>
      <c r="F123">
        <v>19</v>
      </c>
      <c r="G123">
        <v>22</v>
      </c>
      <c r="H123">
        <f t="shared" si="4"/>
        <v>28500</v>
      </c>
      <c r="I123">
        <f t="shared" si="4"/>
        <v>33000</v>
      </c>
      <c r="J123">
        <f t="shared" si="5"/>
        <v>104500</v>
      </c>
      <c r="K123">
        <f>J123-H123-IF(D123=B123,I123,0)+L122</f>
        <v>43000</v>
      </c>
      <c r="L123">
        <f>-IF(D123&lt;&gt;B123,I123,0)</f>
        <v>0</v>
      </c>
      <c r="M123">
        <f>IF(B123&lt;&gt;B122,K123,K123+M122)</f>
        <v>80000</v>
      </c>
      <c r="N123">
        <f t="shared" si="6"/>
        <v>0</v>
      </c>
    </row>
    <row r="124" spans="1:14" x14ac:dyDescent="0.25">
      <c r="A124">
        <v>123</v>
      </c>
      <c r="B124" s="1">
        <v>44462</v>
      </c>
      <c r="C124" s="2">
        <v>0.63270833333333332</v>
      </c>
      <c r="D124" s="1">
        <v>44462</v>
      </c>
      <c r="E124" s="2">
        <v>0.74785879629629626</v>
      </c>
      <c r="F124">
        <v>13</v>
      </c>
      <c r="G124">
        <v>14</v>
      </c>
      <c r="H124">
        <f t="shared" si="4"/>
        <v>19500</v>
      </c>
      <c r="I124">
        <f t="shared" si="4"/>
        <v>21000</v>
      </c>
      <c r="J124">
        <f t="shared" si="5"/>
        <v>71500</v>
      </c>
      <c r="K124">
        <f>J124-H124-IF(D124=B124,I124,0)+L123</f>
        <v>31000</v>
      </c>
      <c r="L124">
        <f>-IF(D124&lt;&gt;B124,I124,0)</f>
        <v>0</v>
      </c>
      <c r="M124">
        <f>IF(B124&lt;&gt;B123,K124,K124+M123)</f>
        <v>111000</v>
      </c>
      <c r="N124">
        <f t="shared" si="6"/>
        <v>0</v>
      </c>
    </row>
    <row r="125" spans="1:14" x14ac:dyDescent="0.25">
      <c r="A125">
        <v>124</v>
      </c>
      <c r="B125" s="1">
        <v>44462</v>
      </c>
      <c r="C125" s="2">
        <v>0.78940972222222228</v>
      </c>
      <c r="D125" s="1">
        <v>44462</v>
      </c>
      <c r="E125" s="2">
        <v>0.88962962962962966</v>
      </c>
      <c r="F125">
        <v>19</v>
      </c>
      <c r="G125">
        <v>25</v>
      </c>
      <c r="H125">
        <f t="shared" si="4"/>
        <v>28500</v>
      </c>
      <c r="I125">
        <f t="shared" si="4"/>
        <v>37500</v>
      </c>
      <c r="J125">
        <f t="shared" si="5"/>
        <v>104500</v>
      </c>
      <c r="K125">
        <f>J125-H125-IF(D125=B125,I125,0)+L124</f>
        <v>38500</v>
      </c>
      <c r="L125">
        <f>-IF(D125&lt;&gt;B125,I125,0)</f>
        <v>0</v>
      </c>
      <c r="M125">
        <f>IF(B125&lt;&gt;B124,K125,K125+M124)</f>
        <v>149500</v>
      </c>
      <c r="N125">
        <f t="shared" si="6"/>
        <v>0</v>
      </c>
    </row>
    <row r="126" spans="1:14" x14ac:dyDescent="0.25">
      <c r="A126">
        <v>125</v>
      </c>
      <c r="B126" s="1">
        <v>44463</v>
      </c>
      <c r="C126" s="2">
        <v>0.174375</v>
      </c>
      <c r="D126" s="1">
        <v>44463</v>
      </c>
      <c r="E126" s="2">
        <v>0.30024305555555558</v>
      </c>
      <c r="F126">
        <v>19</v>
      </c>
      <c r="G126">
        <v>11</v>
      </c>
      <c r="H126">
        <f t="shared" si="4"/>
        <v>28500</v>
      </c>
      <c r="I126">
        <f t="shared" si="4"/>
        <v>16500</v>
      </c>
      <c r="J126">
        <f t="shared" si="5"/>
        <v>104500</v>
      </c>
      <c r="K126">
        <f>J126-H126-IF(D126=B126,I126,0)+L125</f>
        <v>59500</v>
      </c>
      <c r="L126">
        <f>-IF(D126&lt;&gt;B126,I126,0)</f>
        <v>0</v>
      </c>
      <c r="M126">
        <f>IF(B126&lt;&gt;B125,K126,K126+M125)</f>
        <v>59500</v>
      </c>
      <c r="N126">
        <f t="shared" si="6"/>
        <v>0</v>
      </c>
    </row>
    <row r="127" spans="1:14" x14ac:dyDescent="0.25">
      <c r="A127">
        <v>126</v>
      </c>
      <c r="B127" s="1">
        <v>44463</v>
      </c>
      <c r="C127" s="2">
        <v>0.45619212962962963</v>
      </c>
      <c r="D127" s="1">
        <v>44463</v>
      </c>
      <c r="E127" s="2">
        <v>0.59104166666666669</v>
      </c>
      <c r="F127">
        <v>13</v>
      </c>
      <c r="G127">
        <v>4</v>
      </c>
      <c r="H127">
        <f t="shared" si="4"/>
        <v>19500</v>
      </c>
      <c r="I127">
        <f t="shared" si="4"/>
        <v>6000</v>
      </c>
      <c r="J127">
        <f t="shared" si="5"/>
        <v>71500</v>
      </c>
      <c r="K127">
        <f>J127-H127-IF(D127=B127,I127,0)+L126</f>
        <v>46000</v>
      </c>
      <c r="L127">
        <f>-IF(D127&lt;&gt;B127,I127,0)</f>
        <v>0</v>
      </c>
      <c r="M127">
        <f>IF(B127&lt;&gt;B126,K127,K127+M126)</f>
        <v>105500</v>
      </c>
      <c r="N127">
        <f t="shared" si="6"/>
        <v>0</v>
      </c>
    </row>
    <row r="128" spans="1:14" x14ac:dyDescent="0.25">
      <c r="A128">
        <v>127</v>
      </c>
      <c r="B128" s="1">
        <v>44463</v>
      </c>
      <c r="C128" s="2">
        <v>0.72642361111111109</v>
      </c>
      <c r="D128" s="1">
        <v>44463</v>
      </c>
      <c r="E128" s="2">
        <v>0.78383101851851855</v>
      </c>
      <c r="F128">
        <v>13</v>
      </c>
      <c r="G128">
        <v>9</v>
      </c>
      <c r="H128">
        <f t="shared" si="4"/>
        <v>19500</v>
      </c>
      <c r="I128">
        <f t="shared" si="4"/>
        <v>13500</v>
      </c>
      <c r="J128">
        <f t="shared" si="5"/>
        <v>71500</v>
      </c>
      <c r="K128">
        <f>J128-H128-IF(D128=B128,I128,0)+L127</f>
        <v>38500</v>
      </c>
      <c r="L128">
        <f>-IF(D128&lt;&gt;B128,I128,0)</f>
        <v>0</v>
      </c>
      <c r="M128">
        <f>IF(B128&lt;&gt;B127,K128,K128+M127)</f>
        <v>144000</v>
      </c>
      <c r="N128">
        <f t="shared" si="6"/>
        <v>0</v>
      </c>
    </row>
    <row r="129" spans="1:14" x14ac:dyDescent="0.25">
      <c r="A129">
        <v>128</v>
      </c>
      <c r="B129" s="1">
        <v>44463</v>
      </c>
      <c r="C129" s="2">
        <v>0.8197106481481482</v>
      </c>
      <c r="D129" s="1">
        <v>44463</v>
      </c>
      <c r="E129" s="2">
        <v>0.88407407407407412</v>
      </c>
      <c r="F129">
        <v>10</v>
      </c>
      <c r="G129">
        <v>12</v>
      </c>
      <c r="H129">
        <f t="shared" si="4"/>
        <v>15000</v>
      </c>
      <c r="I129">
        <f t="shared" si="4"/>
        <v>18000</v>
      </c>
      <c r="J129">
        <f t="shared" si="5"/>
        <v>55000</v>
      </c>
      <c r="K129">
        <f>J129-H129-IF(D129=B129,I129,0)+L128</f>
        <v>22000</v>
      </c>
      <c r="L129">
        <f>-IF(D129&lt;&gt;B129,I129,0)</f>
        <v>0</v>
      </c>
      <c r="M129">
        <f>IF(B129&lt;&gt;B128,K129,K129+M128)</f>
        <v>166000</v>
      </c>
      <c r="N129">
        <f t="shared" si="6"/>
        <v>0</v>
      </c>
    </row>
    <row r="130" spans="1:14" x14ac:dyDescent="0.25">
      <c r="A130">
        <v>129</v>
      </c>
      <c r="B130" s="1">
        <v>44464</v>
      </c>
      <c r="C130" s="2">
        <v>0.29473379629629631</v>
      </c>
      <c r="D130" s="1">
        <v>44464</v>
      </c>
      <c r="E130" s="2">
        <v>0.3518634259259259</v>
      </c>
      <c r="F130">
        <v>9</v>
      </c>
      <c r="G130">
        <v>11</v>
      </c>
      <c r="H130">
        <f t="shared" si="4"/>
        <v>13500</v>
      </c>
      <c r="I130">
        <f t="shared" si="4"/>
        <v>16500</v>
      </c>
      <c r="J130">
        <f t="shared" si="5"/>
        <v>54000</v>
      </c>
      <c r="K130">
        <f>J130-H130-IF(D130=B130,I130,0)+L129</f>
        <v>24000</v>
      </c>
      <c r="L130">
        <f>-IF(D130&lt;&gt;B130,I130,0)</f>
        <v>0</v>
      </c>
      <c r="M130">
        <f>IF(B130&lt;&gt;B129,K130,K130+M129)</f>
        <v>24000</v>
      </c>
      <c r="N130">
        <f t="shared" si="6"/>
        <v>0</v>
      </c>
    </row>
    <row r="131" spans="1:14" x14ac:dyDescent="0.25">
      <c r="A131">
        <v>130</v>
      </c>
      <c r="B131" s="1">
        <v>44464</v>
      </c>
      <c r="C131" s="2">
        <v>0.42454861111111108</v>
      </c>
      <c r="D131" s="1">
        <v>44464</v>
      </c>
      <c r="E131" s="2">
        <v>0.50074074074074071</v>
      </c>
      <c r="F131">
        <v>14</v>
      </c>
      <c r="G131">
        <v>20</v>
      </c>
      <c r="H131">
        <f t="shared" ref="H131:I158" si="7">F131*1500</f>
        <v>21000</v>
      </c>
      <c r="I131">
        <f t="shared" si="7"/>
        <v>30000</v>
      </c>
      <c r="J131">
        <f t="shared" ref="J131:J158" si="8">F131*IF(F131&lt;10,6000,IF(F131&lt;20,5500,IF(F131&lt;30,5000,4000)))</f>
        <v>77000</v>
      </c>
      <c r="K131">
        <f>J131-H131-IF(D131=B131,I131,0)+L130</f>
        <v>26000</v>
      </c>
      <c r="L131">
        <f>-IF(D131&lt;&gt;B131,I131,0)</f>
        <v>0</v>
      </c>
      <c r="M131">
        <f>IF(B131&lt;&gt;B130,K131,K131+M130)</f>
        <v>50000</v>
      </c>
      <c r="N131">
        <f t="shared" si="6"/>
        <v>0</v>
      </c>
    </row>
    <row r="132" spans="1:14" x14ac:dyDescent="0.25">
      <c r="A132">
        <v>131</v>
      </c>
      <c r="B132" s="1">
        <v>44464</v>
      </c>
      <c r="C132" s="2">
        <v>0.54474537037037041</v>
      </c>
      <c r="D132" s="1">
        <v>44464</v>
      </c>
      <c r="E132" s="2">
        <v>0.57574074074074078</v>
      </c>
      <c r="F132">
        <v>1</v>
      </c>
      <c r="G132">
        <v>3</v>
      </c>
      <c r="H132">
        <f t="shared" si="7"/>
        <v>1500</v>
      </c>
      <c r="I132">
        <f t="shared" si="7"/>
        <v>4500</v>
      </c>
      <c r="J132">
        <f t="shared" si="8"/>
        <v>6000</v>
      </c>
      <c r="K132">
        <f>J132-H132-IF(D132=B132,I132,0)+L131</f>
        <v>0</v>
      </c>
      <c r="L132">
        <f>-IF(D132&lt;&gt;B132,I132,0)</f>
        <v>0</v>
      </c>
      <c r="M132">
        <f>IF(B132&lt;&gt;B131,K132,K132+M131)</f>
        <v>50000</v>
      </c>
      <c r="N132">
        <f t="shared" si="6"/>
        <v>0</v>
      </c>
    </row>
    <row r="133" spans="1:14" x14ac:dyDescent="0.25">
      <c r="A133">
        <v>132</v>
      </c>
      <c r="B133" s="1">
        <v>44464</v>
      </c>
      <c r="C133" s="2">
        <v>0.63065972222222222</v>
      </c>
      <c r="D133" s="1">
        <v>44464</v>
      </c>
      <c r="E133" s="2">
        <v>0.66954861111111108</v>
      </c>
      <c r="F133">
        <v>5</v>
      </c>
      <c r="G133">
        <v>6</v>
      </c>
      <c r="H133">
        <f t="shared" si="7"/>
        <v>7500</v>
      </c>
      <c r="I133">
        <f t="shared" si="7"/>
        <v>9000</v>
      </c>
      <c r="J133">
        <f t="shared" si="8"/>
        <v>30000</v>
      </c>
      <c r="K133">
        <f>J133-H133-IF(D133=B133,I133,0)+L132</f>
        <v>13500</v>
      </c>
      <c r="L133">
        <f>-IF(D133&lt;&gt;B133,I133,0)</f>
        <v>0</v>
      </c>
      <c r="M133">
        <f>IF(B133&lt;&gt;B132,K133,K133+M132)</f>
        <v>63500</v>
      </c>
      <c r="N133">
        <f t="shared" ref="N133:N158" si="9">IF(J133-I133-H133&gt;=0,0,1)</f>
        <v>0</v>
      </c>
    </row>
    <row r="134" spans="1:14" x14ac:dyDescent="0.25">
      <c r="A134">
        <v>133</v>
      </c>
      <c r="B134" s="1">
        <v>44464</v>
      </c>
      <c r="C134" s="2">
        <v>0.71141203703703704</v>
      </c>
      <c r="D134" s="1">
        <v>44464</v>
      </c>
      <c r="E134" s="2">
        <v>0.75629629629629624</v>
      </c>
      <c r="F134">
        <v>12</v>
      </c>
      <c r="G134">
        <v>6</v>
      </c>
      <c r="H134">
        <f t="shared" si="7"/>
        <v>18000</v>
      </c>
      <c r="I134">
        <f t="shared" si="7"/>
        <v>9000</v>
      </c>
      <c r="J134">
        <f t="shared" si="8"/>
        <v>66000</v>
      </c>
      <c r="K134">
        <f>J134-H134-IF(D134=B134,I134,0)+L133</f>
        <v>39000</v>
      </c>
      <c r="L134">
        <f>-IF(D134&lt;&gt;B134,I134,0)</f>
        <v>0</v>
      </c>
      <c r="M134">
        <f>IF(B134&lt;&gt;B133,K134,K134+M133)</f>
        <v>102500</v>
      </c>
      <c r="N134">
        <f t="shared" si="9"/>
        <v>0</v>
      </c>
    </row>
    <row r="135" spans="1:14" x14ac:dyDescent="0.25">
      <c r="A135">
        <v>134</v>
      </c>
      <c r="B135" s="1">
        <v>44465</v>
      </c>
      <c r="C135" s="2">
        <v>0.26834490740740741</v>
      </c>
      <c r="D135" s="1">
        <v>44465</v>
      </c>
      <c r="E135" s="2">
        <v>0.33027777777777778</v>
      </c>
      <c r="F135">
        <v>13</v>
      </c>
      <c r="G135">
        <v>24</v>
      </c>
      <c r="H135">
        <f t="shared" si="7"/>
        <v>19500</v>
      </c>
      <c r="I135">
        <f t="shared" si="7"/>
        <v>36000</v>
      </c>
      <c r="J135">
        <f t="shared" si="8"/>
        <v>71500</v>
      </c>
      <c r="K135">
        <f>J135-H135-IF(D135=B135,I135,0)+L134</f>
        <v>16000</v>
      </c>
      <c r="L135">
        <f>-IF(D135&lt;&gt;B135,I135,0)</f>
        <v>0</v>
      </c>
      <c r="M135">
        <f>IF(B135&lt;&gt;B134,K135,K135+M134)</f>
        <v>16000</v>
      </c>
      <c r="N135">
        <f t="shared" si="9"/>
        <v>0</v>
      </c>
    </row>
    <row r="136" spans="1:14" x14ac:dyDescent="0.25">
      <c r="A136">
        <v>135</v>
      </c>
      <c r="B136" s="1">
        <v>44465</v>
      </c>
      <c r="C136" s="2">
        <v>0.38269675925925928</v>
      </c>
      <c r="D136" s="1">
        <v>44465</v>
      </c>
      <c r="E136" s="2">
        <v>0.4231597222222222</v>
      </c>
      <c r="F136">
        <v>9</v>
      </c>
      <c r="G136">
        <v>2</v>
      </c>
      <c r="H136">
        <f t="shared" si="7"/>
        <v>13500</v>
      </c>
      <c r="I136">
        <f t="shared" si="7"/>
        <v>3000</v>
      </c>
      <c r="J136">
        <f t="shared" si="8"/>
        <v>54000</v>
      </c>
      <c r="K136">
        <f>J136-H136-IF(D136=B136,I136,0)+L135</f>
        <v>37500</v>
      </c>
      <c r="L136">
        <f>-IF(D136&lt;&gt;B136,I136,0)</f>
        <v>0</v>
      </c>
      <c r="M136">
        <f>IF(B136&lt;&gt;B135,K136,K136+M135)</f>
        <v>53500</v>
      </c>
      <c r="N136">
        <f t="shared" si="9"/>
        <v>0</v>
      </c>
    </row>
    <row r="137" spans="1:14" x14ac:dyDescent="0.25">
      <c r="A137">
        <v>136</v>
      </c>
      <c r="B137" s="1">
        <v>44465</v>
      </c>
      <c r="C137" s="2">
        <v>0.45490740740740743</v>
      </c>
      <c r="D137" s="1">
        <v>44465</v>
      </c>
      <c r="E137" s="2">
        <v>0.49594907407407407</v>
      </c>
      <c r="F137">
        <v>11</v>
      </c>
      <c r="G137">
        <v>6</v>
      </c>
      <c r="H137">
        <f t="shared" si="7"/>
        <v>16500</v>
      </c>
      <c r="I137">
        <f t="shared" si="7"/>
        <v>9000</v>
      </c>
      <c r="J137">
        <f t="shared" si="8"/>
        <v>60500</v>
      </c>
      <c r="K137">
        <f>J137-H137-IF(D137=B137,I137,0)+L136</f>
        <v>35000</v>
      </c>
      <c r="L137">
        <f>-IF(D137&lt;&gt;B137,I137,0)</f>
        <v>0</v>
      </c>
      <c r="M137">
        <f>IF(B137&lt;&gt;B136,K137,K137+M136)</f>
        <v>88500</v>
      </c>
      <c r="N137">
        <f t="shared" si="9"/>
        <v>0</v>
      </c>
    </row>
    <row r="138" spans="1:14" x14ac:dyDescent="0.25">
      <c r="A138">
        <v>137</v>
      </c>
      <c r="B138" s="1">
        <v>44465</v>
      </c>
      <c r="C138" s="2">
        <v>0.54450231481481481</v>
      </c>
      <c r="D138" s="1">
        <v>44465</v>
      </c>
      <c r="E138" s="2">
        <v>0.58751157407407406</v>
      </c>
      <c r="F138">
        <v>11</v>
      </c>
      <c r="G138">
        <v>9</v>
      </c>
      <c r="H138">
        <f t="shared" si="7"/>
        <v>16500</v>
      </c>
      <c r="I138">
        <f t="shared" si="7"/>
        <v>13500</v>
      </c>
      <c r="J138">
        <f t="shared" si="8"/>
        <v>60500</v>
      </c>
      <c r="K138">
        <f>J138-H138-IF(D138=B138,I138,0)+L137</f>
        <v>30500</v>
      </c>
      <c r="L138">
        <f>-IF(D138&lt;&gt;B138,I138,0)</f>
        <v>0</v>
      </c>
      <c r="M138">
        <f>IF(B138&lt;&gt;B137,K138,K138+M137)</f>
        <v>119000</v>
      </c>
      <c r="N138">
        <f t="shared" si="9"/>
        <v>0</v>
      </c>
    </row>
    <row r="139" spans="1:14" x14ac:dyDescent="0.25">
      <c r="A139">
        <v>138</v>
      </c>
      <c r="B139" s="1">
        <v>44465</v>
      </c>
      <c r="C139" s="2">
        <v>0.67274305555555558</v>
      </c>
      <c r="D139" s="1">
        <v>44465</v>
      </c>
      <c r="E139" s="2">
        <v>0.74657407407407406</v>
      </c>
      <c r="F139">
        <v>13</v>
      </c>
      <c r="G139">
        <v>24</v>
      </c>
      <c r="H139">
        <f t="shared" si="7"/>
        <v>19500</v>
      </c>
      <c r="I139">
        <f t="shared" si="7"/>
        <v>36000</v>
      </c>
      <c r="J139">
        <f t="shared" si="8"/>
        <v>71500</v>
      </c>
      <c r="K139">
        <f>J139-H139-IF(D139=B139,I139,0)+L138</f>
        <v>16000</v>
      </c>
      <c r="L139">
        <f>-IF(D139&lt;&gt;B139,I139,0)</f>
        <v>0</v>
      </c>
      <c r="M139">
        <f>IF(B139&lt;&gt;B138,K139,K139+M138)</f>
        <v>135000</v>
      </c>
      <c r="N139">
        <f t="shared" si="9"/>
        <v>0</v>
      </c>
    </row>
    <row r="140" spans="1:14" x14ac:dyDescent="0.25">
      <c r="A140">
        <v>139</v>
      </c>
      <c r="B140" s="1">
        <v>44465</v>
      </c>
      <c r="C140" s="2">
        <v>0.79449074074074078</v>
      </c>
      <c r="D140" s="1">
        <v>44465</v>
      </c>
      <c r="E140" s="2">
        <v>0.85421296296296301</v>
      </c>
      <c r="F140">
        <v>15</v>
      </c>
      <c r="G140">
        <v>6</v>
      </c>
      <c r="H140">
        <f t="shared" si="7"/>
        <v>22500</v>
      </c>
      <c r="I140">
        <f t="shared" si="7"/>
        <v>9000</v>
      </c>
      <c r="J140">
        <f t="shared" si="8"/>
        <v>82500</v>
      </c>
      <c r="K140">
        <f>J140-H140-IF(D140=B140,I140,0)+L139</f>
        <v>51000</v>
      </c>
      <c r="L140">
        <f>-IF(D140&lt;&gt;B140,I140,0)</f>
        <v>0</v>
      </c>
      <c r="M140">
        <f>IF(B140&lt;&gt;B139,K140,K140+M139)</f>
        <v>186000</v>
      </c>
      <c r="N140">
        <f t="shared" si="9"/>
        <v>0</v>
      </c>
    </row>
    <row r="141" spans="1:14" x14ac:dyDescent="0.25">
      <c r="A141">
        <v>140</v>
      </c>
      <c r="B141" s="1">
        <v>44466</v>
      </c>
      <c r="C141" s="2">
        <v>0.25283564814814813</v>
      </c>
      <c r="D141" s="1">
        <v>44466</v>
      </c>
      <c r="E141" s="2">
        <v>0.33119212962962963</v>
      </c>
      <c r="F141">
        <v>15</v>
      </c>
      <c r="G141">
        <v>9</v>
      </c>
      <c r="H141">
        <f t="shared" si="7"/>
        <v>22500</v>
      </c>
      <c r="I141">
        <f t="shared" si="7"/>
        <v>13500</v>
      </c>
      <c r="J141">
        <f t="shared" si="8"/>
        <v>82500</v>
      </c>
      <c r="K141">
        <f>J141-H141-IF(D141=B141,I141,0)+L140</f>
        <v>46500</v>
      </c>
      <c r="L141">
        <f>-IF(D141&lt;&gt;B141,I141,0)</f>
        <v>0</v>
      </c>
      <c r="M141">
        <f>IF(B141&lt;&gt;B140,K141,K141+M140)</f>
        <v>46500</v>
      </c>
      <c r="N141">
        <f t="shared" si="9"/>
        <v>0</v>
      </c>
    </row>
    <row r="142" spans="1:14" x14ac:dyDescent="0.25">
      <c r="A142">
        <v>141</v>
      </c>
      <c r="B142" s="1">
        <v>44466</v>
      </c>
      <c r="C142" s="2">
        <v>0.38195601851851851</v>
      </c>
      <c r="D142" s="1">
        <v>44466</v>
      </c>
      <c r="E142" s="2">
        <v>0.42439814814814814</v>
      </c>
      <c r="F142">
        <v>10</v>
      </c>
      <c r="G142">
        <v>19</v>
      </c>
      <c r="H142">
        <f t="shared" si="7"/>
        <v>15000</v>
      </c>
      <c r="I142">
        <f t="shared" si="7"/>
        <v>28500</v>
      </c>
      <c r="J142">
        <f t="shared" si="8"/>
        <v>55000</v>
      </c>
      <c r="K142">
        <f>J142-H142-IF(D142=B142,I142,0)+L141</f>
        <v>11500</v>
      </c>
      <c r="L142">
        <f>-IF(D142&lt;&gt;B142,I142,0)</f>
        <v>0</v>
      </c>
      <c r="M142">
        <f>IF(B142&lt;&gt;B141,K142,K142+M141)</f>
        <v>58000</v>
      </c>
      <c r="N142">
        <f t="shared" si="9"/>
        <v>0</v>
      </c>
    </row>
    <row r="143" spans="1:14" x14ac:dyDescent="0.25">
      <c r="A143">
        <v>142</v>
      </c>
      <c r="B143" s="1">
        <v>44466</v>
      </c>
      <c r="C143" s="2">
        <v>0.54520833333333329</v>
      </c>
      <c r="D143" s="1">
        <v>44466</v>
      </c>
      <c r="E143" s="2">
        <v>0.62854166666666667</v>
      </c>
      <c r="F143">
        <v>1</v>
      </c>
      <c r="G143">
        <v>0</v>
      </c>
      <c r="H143">
        <f t="shared" si="7"/>
        <v>1500</v>
      </c>
      <c r="I143">
        <f t="shared" si="7"/>
        <v>0</v>
      </c>
      <c r="J143">
        <f t="shared" si="8"/>
        <v>6000</v>
      </c>
      <c r="K143">
        <f>J143-H143-IF(D143=B143,I143,0)+L142</f>
        <v>4500</v>
      </c>
      <c r="L143">
        <f>-IF(D143&lt;&gt;B143,I143,0)</f>
        <v>0</v>
      </c>
      <c r="M143">
        <f>IF(B143&lt;&gt;B142,K143,K143+M142)</f>
        <v>62500</v>
      </c>
      <c r="N143">
        <f t="shared" si="9"/>
        <v>0</v>
      </c>
    </row>
    <row r="144" spans="1:14" x14ac:dyDescent="0.25">
      <c r="A144">
        <v>143</v>
      </c>
      <c r="B144" s="1">
        <v>44466</v>
      </c>
      <c r="C144" s="2">
        <v>0.71118055555555559</v>
      </c>
      <c r="D144" s="1">
        <v>44466</v>
      </c>
      <c r="E144" s="2">
        <v>0.79310185185185189</v>
      </c>
      <c r="F144">
        <v>3</v>
      </c>
      <c r="G144">
        <v>0</v>
      </c>
      <c r="H144">
        <f t="shared" si="7"/>
        <v>4500</v>
      </c>
      <c r="I144">
        <f t="shared" si="7"/>
        <v>0</v>
      </c>
      <c r="J144">
        <f t="shared" si="8"/>
        <v>18000</v>
      </c>
      <c r="K144">
        <f>J144-H144-IF(D144=B144,I144,0)+L143</f>
        <v>13500</v>
      </c>
      <c r="L144">
        <f>-IF(D144&lt;&gt;B144,I144,0)</f>
        <v>0</v>
      </c>
      <c r="M144">
        <f>IF(B144&lt;&gt;B143,K144,K144+M143)</f>
        <v>76000</v>
      </c>
      <c r="N144">
        <f t="shared" si="9"/>
        <v>0</v>
      </c>
    </row>
    <row r="145" spans="1:14" x14ac:dyDescent="0.25">
      <c r="A145">
        <v>144</v>
      </c>
      <c r="B145" s="1">
        <v>44467</v>
      </c>
      <c r="C145" s="2">
        <v>0.41951388888888891</v>
      </c>
      <c r="D145" s="1">
        <v>44467</v>
      </c>
      <c r="E145" s="2">
        <v>0.4959027777777778</v>
      </c>
      <c r="F145">
        <v>9</v>
      </c>
      <c r="G145">
        <v>14</v>
      </c>
      <c r="H145">
        <f t="shared" si="7"/>
        <v>13500</v>
      </c>
      <c r="I145">
        <f t="shared" si="7"/>
        <v>21000</v>
      </c>
      <c r="J145">
        <f t="shared" si="8"/>
        <v>54000</v>
      </c>
      <c r="K145">
        <f>J145-H145-IF(D145=B145,I145,0)+L144</f>
        <v>19500</v>
      </c>
      <c r="L145">
        <f>-IF(D145&lt;&gt;B145,I145,0)</f>
        <v>0</v>
      </c>
      <c r="M145">
        <f>IF(B145&lt;&gt;B144,K145,K145+M144)</f>
        <v>19500</v>
      </c>
      <c r="N145">
        <f t="shared" si="9"/>
        <v>0</v>
      </c>
    </row>
    <row r="146" spans="1:14" x14ac:dyDescent="0.25">
      <c r="A146">
        <v>145</v>
      </c>
      <c r="B146" s="1">
        <v>44467</v>
      </c>
      <c r="C146" s="2">
        <v>0.54101851851851857</v>
      </c>
      <c r="D146" s="1">
        <v>44467</v>
      </c>
      <c r="E146" s="2">
        <v>0.62842592592592594</v>
      </c>
      <c r="F146">
        <v>11</v>
      </c>
      <c r="G146">
        <v>13</v>
      </c>
      <c r="H146">
        <f t="shared" si="7"/>
        <v>16500</v>
      </c>
      <c r="I146">
        <f t="shared" si="7"/>
        <v>19500</v>
      </c>
      <c r="J146">
        <f t="shared" si="8"/>
        <v>60500</v>
      </c>
      <c r="K146">
        <f>J146-H146-IF(D146=B146,I146,0)+L145</f>
        <v>24500</v>
      </c>
      <c r="L146">
        <f>-IF(D146&lt;&gt;B146,I146,0)</f>
        <v>0</v>
      </c>
      <c r="M146">
        <f>IF(B146&lt;&gt;B145,K146,K146+M145)</f>
        <v>44000</v>
      </c>
      <c r="N146">
        <f t="shared" si="9"/>
        <v>0</v>
      </c>
    </row>
    <row r="147" spans="1:14" x14ac:dyDescent="0.25">
      <c r="A147">
        <v>146</v>
      </c>
      <c r="B147" s="1">
        <v>44467</v>
      </c>
      <c r="C147" s="2">
        <v>0.71254629629629629</v>
      </c>
      <c r="D147" s="1">
        <v>44467</v>
      </c>
      <c r="E147" s="2">
        <v>0.75473379629629633</v>
      </c>
      <c r="F147">
        <v>12</v>
      </c>
      <c r="G147">
        <v>9</v>
      </c>
      <c r="H147">
        <f t="shared" si="7"/>
        <v>18000</v>
      </c>
      <c r="I147">
        <f t="shared" si="7"/>
        <v>13500</v>
      </c>
      <c r="J147">
        <f t="shared" si="8"/>
        <v>66000</v>
      </c>
      <c r="K147">
        <f>J147-H147-IF(D147=B147,I147,0)+L146</f>
        <v>34500</v>
      </c>
      <c r="L147">
        <f>-IF(D147&lt;&gt;B147,I147,0)</f>
        <v>0</v>
      </c>
      <c r="M147">
        <f>IF(B147&lt;&gt;B146,K147,K147+M146)</f>
        <v>78500</v>
      </c>
      <c r="N147">
        <f t="shared" si="9"/>
        <v>0</v>
      </c>
    </row>
    <row r="148" spans="1:14" x14ac:dyDescent="0.25">
      <c r="A148">
        <v>147</v>
      </c>
      <c r="B148" s="1">
        <v>44467</v>
      </c>
      <c r="C148" s="2">
        <v>0.79166666666666663</v>
      </c>
      <c r="D148" s="1">
        <v>44467</v>
      </c>
      <c r="E148" s="2">
        <v>0.87570601851851848</v>
      </c>
      <c r="F148">
        <v>14</v>
      </c>
      <c r="G148">
        <v>9</v>
      </c>
      <c r="H148">
        <f t="shared" si="7"/>
        <v>21000</v>
      </c>
      <c r="I148">
        <f t="shared" si="7"/>
        <v>13500</v>
      </c>
      <c r="J148">
        <f t="shared" si="8"/>
        <v>77000</v>
      </c>
      <c r="K148">
        <f>J148-H148-IF(D148=B148,I148,0)+L147</f>
        <v>42500</v>
      </c>
      <c r="L148">
        <f>-IF(D148&lt;&gt;B148,I148,0)</f>
        <v>0</v>
      </c>
      <c r="M148">
        <f>IF(B148&lt;&gt;B147,K148,K148+M147)</f>
        <v>121000</v>
      </c>
      <c r="N148">
        <f t="shared" si="9"/>
        <v>0</v>
      </c>
    </row>
    <row r="149" spans="1:14" x14ac:dyDescent="0.25">
      <c r="A149">
        <v>148</v>
      </c>
      <c r="B149" s="1">
        <v>44468</v>
      </c>
      <c r="C149" s="2">
        <v>0.29934027777777777</v>
      </c>
      <c r="D149" s="1">
        <v>44468</v>
      </c>
      <c r="E149" s="2">
        <v>0.37398148148148147</v>
      </c>
      <c r="F149">
        <v>12</v>
      </c>
      <c r="G149">
        <v>16</v>
      </c>
      <c r="H149">
        <f t="shared" si="7"/>
        <v>18000</v>
      </c>
      <c r="I149">
        <f t="shared" si="7"/>
        <v>24000</v>
      </c>
      <c r="J149">
        <f t="shared" si="8"/>
        <v>66000</v>
      </c>
      <c r="K149">
        <f>J149-H149-IF(D149=B149,I149,0)+L148</f>
        <v>24000</v>
      </c>
      <c r="L149">
        <f>-IF(D149&lt;&gt;B149,I149,0)</f>
        <v>0</v>
      </c>
      <c r="M149">
        <f>IF(B149&lt;&gt;B148,K149,K149+M148)</f>
        <v>24000</v>
      </c>
      <c r="N149">
        <f t="shared" si="9"/>
        <v>0</v>
      </c>
    </row>
    <row r="150" spans="1:14" x14ac:dyDescent="0.25">
      <c r="A150">
        <v>149</v>
      </c>
      <c r="B150" s="1">
        <v>44468</v>
      </c>
      <c r="C150" s="2">
        <v>0.41740740740740739</v>
      </c>
      <c r="D150" s="1">
        <v>44468</v>
      </c>
      <c r="E150" s="2">
        <v>0.50071759259259263</v>
      </c>
      <c r="F150">
        <v>9</v>
      </c>
      <c r="G150">
        <v>21</v>
      </c>
      <c r="H150">
        <f t="shared" si="7"/>
        <v>13500</v>
      </c>
      <c r="I150">
        <f t="shared" si="7"/>
        <v>31500</v>
      </c>
      <c r="J150">
        <f t="shared" si="8"/>
        <v>54000</v>
      </c>
      <c r="K150">
        <f>J150-H150-IF(D150=B150,I150,0)+L149</f>
        <v>9000</v>
      </c>
      <c r="L150">
        <f>-IF(D150&lt;&gt;B150,I150,0)</f>
        <v>0</v>
      </c>
      <c r="M150">
        <f>IF(B150&lt;&gt;B149,K150,K150+M149)</f>
        <v>33000</v>
      </c>
      <c r="N150">
        <f t="shared" si="9"/>
        <v>0</v>
      </c>
    </row>
    <row r="151" spans="1:14" x14ac:dyDescent="0.25">
      <c r="A151">
        <v>150</v>
      </c>
      <c r="B151" s="1">
        <v>44468</v>
      </c>
      <c r="C151" s="2">
        <v>0.55636574074074074</v>
      </c>
      <c r="D151" s="1">
        <v>44468</v>
      </c>
      <c r="E151" s="2">
        <v>0.61332175925925925</v>
      </c>
      <c r="F151">
        <v>15</v>
      </c>
      <c r="G151">
        <v>9</v>
      </c>
      <c r="H151">
        <f t="shared" si="7"/>
        <v>22500</v>
      </c>
      <c r="I151">
        <f t="shared" si="7"/>
        <v>13500</v>
      </c>
      <c r="J151">
        <f t="shared" si="8"/>
        <v>82500</v>
      </c>
      <c r="K151">
        <f>J151-H151-IF(D151=B151,I151,0)+L150</f>
        <v>46500</v>
      </c>
      <c r="L151">
        <f>-IF(D151&lt;&gt;B151,I151,0)</f>
        <v>0</v>
      </c>
      <c r="M151">
        <f>IF(B151&lt;&gt;B150,K151,K151+M150)</f>
        <v>79500</v>
      </c>
      <c r="N151">
        <f t="shared" si="9"/>
        <v>0</v>
      </c>
    </row>
    <row r="152" spans="1:14" x14ac:dyDescent="0.25">
      <c r="A152">
        <v>151</v>
      </c>
      <c r="B152" s="1">
        <v>44468</v>
      </c>
      <c r="C152" s="2">
        <v>0.67305555555555552</v>
      </c>
      <c r="D152" s="1">
        <v>44468</v>
      </c>
      <c r="E152" s="2">
        <v>0.73208333333333331</v>
      </c>
      <c r="F152">
        <v>14</v>
      </c>
      <c r="G152">
        <v>8</v>
      </c>
      <c r="H152">
        <f t="shared" si="7"/>
        <v>21000</v>
      </c>
      <c r="I152">
        <f t="shared" si="7"/>
        <v>12000</v>
      </c>
      <c r="J152">
        <f t="shared" si="8"/>
        <v>77000</v>
      </c>
      <c r="K152">
        <f>J152-H152-IF(D152=B152,I152,0)+L151</f>
        <v>44000</v>
      </c>
      <c r="L152">
        <f>-IF(D152&lt;&gt;B152,I152,0)</f>
        <v>0</v>
      </c>
      <c r="M152">
        <f>IF(B152&lt;&gt;B151,K152,K152+M151)</f>
        <v>123500</v>
      </c>
      <c r="N152">
        <f t="shared" si="9"/>
        <v>0</v>
      </c>
    </row>
    <row r="153" spans="1:14" x14ac:dyDescent="0.25">
      <c r="A153">
        <v>152</v>
      </c>
      <c r="B153" s="1">
        <v>44468</v>
      </c>
      <c r="C153" s="2">
        <v>0.79931712962962964</v>
      </c>
      <c r="D153" s="1">
        <v>44468</v>
      </c>
      <c r="E153" s="2">
        <v>0.84817129629629628</v>
      </c>
      <c r="F153">
        <v>16</v>
      </c>
      <c r="G153">
        <v>21</v>
      </c>
      <c r="H153">
        <f t="shared" si="7"/>
        <v>24000</v>
      </c>
      <c r="I153">
        <f t="shared" si="7"/>
        <v>31500</v>
      </c>
      <c r="J153">
        <f t="shared" si="8"/>
        <v>88000</v>
      </c>
      <c r="K153">
        <f>J153-H153-IF(D153=B153,I153,0)+L152</f>
        <v>32500</v>
      </c>
      <c r="L153">
        <f>-IF(D153&lt;&gt;B153,I153,0)</f>
        <v>0</v>
      </c>
      <c r="M153">
        <f>IF(B153&lt;&gt;B152,K153,K153+M152)</f>
        <v>156000</v>
      </c>
      <c r="N153">
        <f t="shared" si="9"/>
        <v>0</v>
      </c>
    </row>
    <row r="154" spans="1:14" x14ac:dyDescent="0.25">
      <c r="A154">
        <v>153</v>
      </c>
      <c r="B154" s="1">
        <v>44468</v>
      </c>
      <c r="C154" s="2">
        <v>0.9611574074074074</v>
      </c>
      <c r="D154" s="1">
        <v>44469</v>
      </c>
      <c r="E154" s="2">
        <v>3.9629629629629633E-2</v>
      </c>
      <c r="F154">
        <v>14</v>
      </c>
      <c r="G154">
        <v>9</v>
      </c>
      <c r="H154">
        <f t="shared" si="7"/>
        <v>21000</v>
      </c>
      <c r="I154">
        <f t="shared" si="7"/>
        <v>13500</v>
      </c>
      <c r="J154">
        <f t="shared" si="8"/>
        <v>77000</v>
      </c>
      <c r="K154">
        <f>J154-H154-IF(D154=B154,I154,0)+L153</f>
        <v>56000</v>
      </c>
      <c r="L154">
        <f>-IF(D154&lt;&gt;B154,I154,0)</f>
        <v>-13500</v>
      </c>
      <c r="M154">
        <f>IF(B154&lt;&gt;B153,K154,K154+M153)</f>
        <v>212000</v>
      </c>
      <c r="N154">
        <f t="shared" si="9"/>
        <v>0</v>
      </c>
    </row>
    <row r="155" spans="1:14" x14ac:dyDescent="0.25">
      <c r="A155">
        <v>154</v>
      </c>
      <c r="B155" s="1">
        <v>44469</v>
      </c>
      <c r="C155" s="2">
        <v>0.3125</v>
      </c>
      <c r="D155" s="1">
        <v>44469</v>
      </c>
      <c r="E155" s="2">
        <v>0.33385416666666667</v>
      </c>
      <c r="F155">
        <v>17</v>
      </c>
      <c r="G155">
        <v>3</v>
      </c>
      <c r="H155">
        <f t="shared" si="7"/>
        <v>25500</v>
      </c>
      <c r="I155">
        <f t="shared" si="7"/>
        <v>4500</v>
      </c>
      <c r="J155">
        <f t="shared" si="8"/>
        <v>93500</v>
      </c>
      <c r="K155">
        <f>J155-H155-IF(D155=B155,I155,0)+L154</f>
        <v>50000</v>
      </c>
      <c r="L155">
        <f>-IF(D155&lt;&gt;B155,I155,0)</f>
        <v>0</v>
      </c>
      <c r="M155">
        <f>IF(B155&lt;&gt;B154,K155,K155+M154)</f>
        <v>50000</v>
      </c>
      <c r="N155">
        <f t="shared" si="9"/>
        <v>0</v>
      </c>
    </row>
    <row r="156" spans="1:14" x14ac:dyDescent="0.25">
      <c r="A156">
        <v>155</v>
      </c>
      <c r="B156" s="1">
        <v>44469</v>
      </c>
      <c r="C156" s="2">
        <v>0.44229166666666669</v>
      </c>
      <c r="D156" s="1">
        <v>44469</v>
      </c>
      <c r="E156" s="2">
        <v>0.50074074074074071</v>
      </c>
      <c r="F156">
        <v>0</v>
      </c>
      <c r="G156">
        <v>9</v>
      </c>
      <c r="H156">
        <f t="shared" si="7"/>
        <v>0</v>
      </c>
      <c r="I156">
        <f t="shared" si="7"/>
        <v>13500</v>
      </c>
      <c r="J156">
        <f t="shared" si="8"/>
        <v>0</v>
      </c>
      <c r="K156">
        <f>J156-H156-IF(D156=B156,I156,0)+L155</f>
        <v>-13500</v>
      </c>
      <c r="L156">
        <f>-IF(D156&lt;&gt;B156,I156,0)</f>
        <v>0</v>
      </c>
      <c r="M156">
        <f>IF(B156&lt;&gt;B155,K156,K156+M155)</f>
        <v>36500</v>
      </c>
      <c r="N156">
        <f t="shared" si="9"/>
        <v>1</v>
      </c>
    </row>
    <row r="157" spans="1:14" x14ac:dyDescent="0.25">
      <c r="A157">
        <v>156</v>
      </c>
      <c r="B157" s="1">
        <v>44469</v>
      </c>
      <c r="C157" s="2">
        <v>0.59045138888888893</v>
      </c>
      <c r="D157" s="1">
        <v>44469</v>
      </c>
      <c r="E157" s="2">
        <v>0.63065972222222222</v>
      </c>
      <c r="F157">
        <v>14</v>
      </c>
      <c r="G157">
        <v>8</v>
      </c>
      <c r="H157">
        <f t="shared" si="7"/>
        <v>21000</v>
      </c>
      <c r="I157">
        <f t="shared" si="7"/>
        <v>12000</v>
      </c>
      <c r="J157">
        <f t="shared" si="8"/>
        <v>77000</v>
      </c>
      <c r="K157">
        <f>J157-H157-IF(D157=B157,I157,0)+L156</f>
        <v>44000</v>
      </c>
      <c r="L157">
        <f>-IF(D157&lt;&gt;B157,I157,0)</f>
        <v>0</v>
      </c>
      <c r="M157">
        <f>IF(B157&lt;&gt;B156,K157,K157+M156)</f>
        <v>80500</v>
      </c>
      <c r="N157">
        <f t="shared" si="9"/>
        <v>0</v>
      </c>
    </row>
    <row r="158" spans="1:14" x14ac:dyDescent="0.25">
      <c r="A158">
        <v>157</v>
      </c>
      <c r="B158" s="1">
        <v>44469</v>
      </c>
      <c r="C158" s="2">
        <v>0.7142708333333333</v>
      </c>
      <c r="D158" s="1">
        <v>44469</v>
      </c>
      <c r="E158" s="2">
        <v>0.789525462962963</v>
      </c>
      <c r="F158">
        <v>6</v>
      </c>
      <c r="G158">
        <v>39</v>
      </c>
      <c r="H158">
        <f t="shared" si="7"/>
        <v>9000</v>
      </c>
      <c r="I158">
        <f t="shared" si="7"/>
        <v>58500</v>
      </c>
      <c r="J158">
        <f t="shared" si="8"/>
        <v>36000</v>
      </c>
      <c r="K158">
        <f>J158-H158-IF(D158=B158,I158,0)+L157</f>
        <v>-31500</v>
      </c>
      <c r="L158">
        <f>-IF(D158&lt;&gt;B158,I158,0)</f>
        <v>0</v>
      </c>
      <c r="M158">
        <f>IF(B158&lt;&gt;B157,K158,K158+M157)</f>
        <v>49000</v>
      </c>
      <c r="N158">
        <f t="shared" si="9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i K h z V g a F Y 7 G m A A A A 9 w A A A B I A H A B D b 2 5 m a W c v U G F j a 2 F n Z S 5 4 b W w g o h g A K K A U A A A A A A A A A A A A A A A A A A A A A A A A A A A A h Y 9 P C 4 I w A M X v Q d 9 B d n d / L C J k z k N X B S G I r k O H j u Y m b j a / W 4 c + U l 8 h p a x u H d 9 7 P 3 j v P W 5 3 m o 6 t C q 6 i t 9 L o B B C I Q W A d 1 x V X R o s E a A N S t l 7 R g p c X X o t g o r W N R 1 s l o H G u i x H y 3 k O / g a a v U Y Q x Q e c 8 O 5 a N a D n 4 w P I / H E o 9 1 5 Y C M H p 6 r W E R J G Q L 9 7 s I Y o o W k + Z S f 4 F o G j y n P y Y 9 D M o N v W C d C o u M o k V S 9 P 7 A n l B L A w Q U A A I A C A C I q H N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K h z V o I E A d 2 Q A Q A A X A U A A B M A H A B G b 3 J t d W x h c y 9 T Z W N 0 a W 9 u M S 5 t I K I Y A C i g F A A A A A A A A A A A A A A A A A A A A A A A A A A A A O 1 S T W / T Q B A 9 Y y n / Y b W 9 O J J l k Q A 9 U P m A H B B c K l D C h R p V S 3 Y I q 6 x 3 r N 0 x i R 3 1 k r / U U y V u l f 9 X p 3 W / A 4 g j E u x l d z 7 e 2 3 m j F 2 B O B p 2 Y 9 v f o I I r C N + V B C 4 v U i E x Y o E E k + H R n / v x U d 1 v k Z B 6 + p x O c 1 y U 4 i t 8 Y C 2 m O j j g I s c x f F h 8 D + F A E W J l 1 M Y G w J K w K 5 Z d 1 a J 8 V W j k o L r l T W p M c J k c T s K Y 0 B D 6 T T 2 Q i c r R 1 6 U I 2 e p q I 1 2 6 O 2 r h F N h q / 4 P B D j Q R T a i x k d 8 / 0 E B 1 8 H i b 9 k H v y U C 2 6 7 f n p a m k E i g r 1 q u l + h B Z d U 3 L U G i w N S F Y w U 1 8 Y + 9 5 j y U R v Q W m e O L 6 V m I i j 6 9 I r a 6 d z Z Z U P G f n 6 / k e f m M n x y l B Q U 9 1 R z r x y 4 S v 6 s h c y a y o I 8 Z + N l W w 2 0 l a 8 g 3 e O 9 p + n l 9 C T R G y k V q T E q u G l 1 V z k 3 0 B w q q 8 t U L f G P S 6 T K e 9 B K 9 / + H v y 4 g W B N V w 2 5 8 g s U r e q 2 S t c O l r u z 9 R 2 s 5 p c d O 6 T H o 9 3 U + E H q Z D i I j P v 5 o g 8 G 0 e D G o n v y y q T x e C j / O / X f d O o N / G 9 0 6 g V Q S w E C L Q A U A A I A C A C I q H N W B o V j s a Y A A A D 3 A A A A E g A A A A A A A A A A A A A A A A A A A A A A Q 2 9 u Z m l n L 1 B h Y 2 t h Z 2 U u e G 1 s U E s B A i 0 A F A A C A A g A i K h z V l N y O C y b A A A A 4 Q A A A B M A A A A A A A A A A A A A A A A A 8 g A A A F t D b 2 5 0 Z W 5 0 X 1 R 5 c G V z X S 5 4 b W x Q S w E C L Q A U A A I A C A C I q H N W g g Q B 3 Z A B A A B c B Q A A E w A A A A A A A A A A A A A A A A D a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G Q A A A A A A A N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b 3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E 3 O j Q 1 O j A 5 L j E 2 N z M z M j h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F g m F k d W 5 l a y w 1 f S Z x d W 9 0 O y w m c X V v d D t T Z W N 0 a W 9 u M S 9 s b 3 R 5 L 0 F 1 d G 9 S Z W 1 v d m V k Q 2 9 s d W 1 u c z E u e 0 N h c m d v I H d 5 x Y J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x Y J h Z H V u Z W s s N X 0 m c X V v d D s s J n F 1 b 3 Q 7 U 2 V j d G l v b j E v b G 9 0 e S 9 B d X R v U m V t b 3 Z l Z E N v b H V t b n M x L n t D Y X J n b y B 3 e c W C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3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z L T E 5 V D E 3 O j U 5 O j A 2 L j Q 4 N D U w N D h a I i A v P j x F b n R y e S B U e X B l P S J G a W x s Q 2 9 s d W 1 u V H l w Z X M i I F Z h b H V l P S J z Q X d r S 0 N R b 0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F g m F k d W 5 l a y Z x d W 9 0 O y w m c X V v d D t D Y X J n b y B 3 e c W C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A o M i k v Q X V 0 b 1 J l b W 9 2 Z W R D b 2 x 1 b W 5 z M S 5 7 b H A s M H 0 m c X V v d D s s J n F 1 b 3 Q 7 U 2 V j d G l v b j E v b G 9 0 e S A o M i k v Q X V 0 b 1 J l b W 9 2 Z W R D b 2 x 1 b W 5 z M S 5 7 Z G F 0 Y S B 3 e W x v d H U s M X 0 m c X V v d D s s J n F 1 b 3 Q 7 U 2 V j d G l v b j E v b G 9 0 e S A o M i k v Q X V 0 b 1 J l b W 9 2 Z W R D b 2 x 1 b W 5 z M S 5 7 Z 2 9 k e m l u Y S B 3 e W x v d H U s M n 0 m c X V v d D s s J n F 1 b 3 Q 7 U 2 V j d G l v b j E v b G 9 0 e S A o M i k v Q X V 0 b 1 J l b W 9 2 Z W R D b 2 x 1 b W 5 z M S 5 7 Z G F 0 Y S B w c n p 5 b G 9 0 d S w z f S Z x d W 9 0 O y w m c X V v d D t T Z W N 0 a W 9 u M S 9 s b 3 R 5 I C g y K S 9 B d X R v U m V t b 3 Z l Z E N v b H V t b n M x L n t n b 2 R 6 a W 5 h I H B y e n l s b 3 R 1 L D R 9 J n F 1 b 3 Q 7 L C Z x d W 9 0 O 1 N l Y 3 R p b 2 4 x L 2 x v d H k g K D I p L 0 F 1 d G 9 S Z W 1 v d m V k Q 2 9 s d W 1 u c z E u e 0 N h c m d v I H p h x Y J h Z H V u Z W s s N X 0 m c X V v d D s s J n F 1 b 3 Q 7 U 2 V j d G l v b j E v b G 9 0 e S A o M i k v Q X V 0 b 1 J l b W 9 2 Z W R D b 2 x 1 b W 5 z M S 5 7 Q 2 F y Z 2 8 g d 3 n F g m F k d W 5 l a y w 2 f S Z x d W 9 0 O y w m c X V v d D t T Z W N 0 a W 9 u M S 9 s b 3 R 5 I C g y K S 9 B d X R v U m V t b 3 Z l Z E N v b H V t b n M x L n t D b 2 x 1 b W 4 x L D d 9 J n F 1 b 3 Q 7 L C Z x d W 9 0 O 1 N l Y 3 R p b 2 4 x L 2 x v d H k g K D I p L 0 F 1 d G 9 S Z W 1 v d m V k Q 2 9 s d W 1 u c z E u e 1 8 x L D h 9 J n F 1 b 3 Q 7 L C Z x d W 9 0 O 1 N l Y 3 R p b 2 4 x L 2 x v d H k g K D I p L 0 F 1 d G 9 S Z W 1 v d m V k Q 2 9 s d W 1 u c z E u e 1 8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3 R 5 I C g y K S 9 B d X R v U m V t b 3 Z l Z E N v b H V t b n M x L n t s c C w w f S Z x d W 9 0 O y w m c X V v d D t T Z W N 0 a W 9 u M S 9 s b 3 R 5 I C g y K S 9 B d X R v U m V t b 3 Z l Z E N v b H V t b n M x L n t k Y X R h I H d 5 b G 9 0 d S w x f S Z x d W 9 0 O y w m c X V v d D t T Z W N 0 a W 9 u M S 9 s b 3 R 5 I C g y K S 9 B d X R v U m V t b 3 Z l Z E N v b H V t b n M x L n t n b 2 R 6 a W 5 h I H d 5 b G 9 0 d S w y f S Z x d W 9 0 O y w m c X V v d D t T Z W N 0 a W 9 u M S 9 s b 3 R 5 I C g y K S 9 B d X R v U m V t b 3 Z l Z E N v b H V t b n M x L n t k Y X R h I H B y e n l s b 3 R 1 L D N 9 J n F 1 b 3 Q 7 L C Z x d W 9 0 O 1 N l Y 3 R p b 2 4 x L 2 x v d H k g K D I p L 0 F 1 d G 9 S Z W 1 v d m V k Q 2 9 s d W 1 u c z E u e 2 d v Z H p p b m E g c H J 6 e W x v d H U s N H 0 m c X V v d D s s J n F 1 b 3 Q 7 U 2 V j d G l v b j E v b G 9 0 e S A o M i k v Q X V 0 b 1 J l b W 9 2 Z W R D b 2 x 1 b W 5 z M S 5 7 Q 2 F y Z 2 8 g e m H F g m F k d W 5 l a y w 1 f S Z x d W 9 0 O y w m c X V v d D t T Z W N 0 a W 9 u M S 9 s b 3 R 5 I C g y K S 9 B d X R v U m V t b 3 Z l Z E N v b H V t b n M x L n t D Y X J n b y B 3 e c W C Y W R 1 b m V r L D Z 9 J n F 1 b 3 Q 7 L C Z x d W 9 0 O 1 N l Y 3 R p b 2 4 x L 2 x v d H k g K D I p L 0 F 1 d G 9 S Z W 1 v d m V k Q 2 9 s d W 1 u c z E u e 0 N v b H V t b j E s N 3 0 m c X V v d D s s J n F 1 b 3 Q 7 U 2 V j d G l v b j E v b G 9 0 e S A o M i k v Q X V 0 b 1 J l b W 9 2 Z W R D b 2 x 1 b W 5 z M S 5 7 X z E s O H 0 m c X V v d D s s J n F 1 b 3 Q 7 U 2 V j d G l v b j E v b G 9 0 e S A o M i k v Q X V 0 b 1 J l b W 9 2 Z W R D b 2 x 1 b W 5 z M S 5 7 X z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d H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j M Z p k q I R P j O w e w Y + 6 n W s A A A A A A g A A A A A A E G Y A A A A B A A A g A A A A m c 7 V E k j + v 0 r 2 R h d Y w j 4 L V B S + O O 6 l F q K A B D e n v j s 5 k A w A A A A A D o A A A A A C A A A g A A A A A O 8 y h f d b W Z T X O n g q E S 7 o 7 G C 5 / U 9 N x 4 M 2 4 j 5 i M r U p l + F Q A A A A r D L J e a 7 u l O o t v A e b 2 B f 5 U Z 2 m d O K V d i 4 D w R w P b z f m J B R g A k C i E m + 6 Q p p V L N W 4 K P E 3 y l P g p R m r 2 5 I 8 P z l y a L F e Y W d F 0 6 9 B p C P P d 3 c l d 0 4 R h j N A A A A A Z p 6 I 3 7 z l L G Z M w 0 2 E n b 2 6 w / N 9 7 r / 8 G S 5 s L y e x a o S F l t + m q t T 2 l h P W F P X V V c v Y 1 M i C s 8 + m 2 N u 1 J P X B z j 7 W W U C d L g = = < / D a t a M a s h u p > 
</file>

<file path=customXml/itemProps1.xml><?xml version="1.0" encoding="utf-8"?>
<ds:datastoreItem xmlns:ds="http://schemas.openxmlformats.org/officeDocument/2006/customXml" ds:itemID="{218A05E9-AD1F-4592-B3AF-D0B021ED4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zad4.3</vt:lpstr>
      <vt:lpstr>zad4.1,zad4.2,zad4.4</vt:lpstr>
      <vt:lpstr>dane</vt:lpstr>
      <vt:lpstr>zad4.5 i zad 4.6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Seweryn Tasior</dc:creator>
  <cp:lastModifiedBy>Seweryn Tasior</cp:lastModifiedBy>
  <dcterms:created xsi:type="dcterms:W3CDTF">2015-06-05T18:17:20Z</dcterms:created>
  <dcterms:modified xsi:type="dcterms:W3CDTF">2023-03-21T22:09:49Z</dcterms:modified>
</cp:coreProperties>
</file>