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410" windowHeight="8130" activeTab="1"/>
  </bookViews>
  <sheets>
    <sheet name="MAYO_2018" sheetId="4" r:id="rId1"/>
    <sheet name="JUNIO_2018" sheetId="6" r:id="rId2"/>
    <sheet name="BOCETO" sheetId="5" r:id="rId3"/>
  </sheets>
  <calcPr calcId="125725"/>
</workbook>
</file>

<file path=xl/calcChain.xml><?xml version="1.0" encoding="utf-8"?>
<calcChain xmlns="http://schemas.openxmlformats.org/spreadsheetml/2006/main">
  <c r="J10" i="6"/>
  <c r="J11"/>
  <c r="J13"/>
  <c r="J14"/>
  <c r="J15"/>
  <c r="J37" l="1"/>
  <c r="J36"/>
  <c r="J35"/>
  <c r="J34"/>
  <c r="J33"/>
  <c r="J32"/>
  <c r="J31"/>
  <c r="J30"/>
  <c r="J29"/>
  <c r="J28"/>
  <c r="J27"/>
  <c r="J26"/>
  <c r="J25"/>
  <c r="J24"/>
  <c r="J22"/>
  <c r="J21"/>
  <c r="J20"/>
  <c r="J19"/>
  <c r="J18"/>
  <c r="J17"/>
  <c r="J16"/>
  <c r="J45" l="1"/>
  <c r="J44"/>
  <c r="J43"/>
  <c r="J42"/>
  <c r="J41"/>
  <c r="J40"/>
  <c r="J39"/>
  <c r="J38"/>
  <c r="J8"/>
  <c r="J7"/>
  <c r="J6"/>
  <c r="M3"/>
  <c r="I3"/>
  <c r="M2"/>
  <c r="I2"/>
  <c r="M3" i="5"/>
  <c r="M2"/>
  <c r="M9" i="4"/>
  <c r="F2" i="6" l="1"/>
  <c r="M9" s="1"/>
  <c r="F3"/>
  <c r="M3" i="4"/>
  <c r="M2"/>
  <c r="J34"/>
  <c r="J33"/>
  <c r="J32"/>
  <c r="J31"/>
  <c r="J30"/>
  <c r="J29"/>
  <c r="J28"/>
  <c r="I3" i="5"/>
  <c r="I2"/>
  <c r="I3" i="4"/>
  <c r="I2"/>
  <c r="J24"/>
  <c r="J23"/>
  <c r="J22"/>
  <c r="J21"/>
  <c r="J20"/>
  <c r="J19"/>
  <c r="J18"/>
  <c r="J16" i="5" l="1"/>
  <c r="J15"/>
  <c r="J14"/>
  <c r="J13"/>
  <c r="J12"/>
  <c r="J11"/>
  <c r="J10"/>
  <c r="J9"/>
  <c r="J8"/>
  <c r="J7"/>
  <c r="J6"/>
  <c r="J23"/>
  <c r="J22"/>
  <c r="J21"/>
  <c r="J20"/>
  <c r="J19"/>
  <c r="J18"/>
  <c r="J17"/>
  <c r="F3" l="1"/>
  <c r="F2"/>
  <c r="M9" s="1"/>
  <c r="J35" i="4"/>
  <c r="J27"/>
  <c r="J26"/>
  <c r="J25"/>
  <c r="J17"/>
  <c r="J16"/>
  <c r="J15"/>
  <c r="J14"/>
  <c r="J13"/>
  <c r="J12"/>
  <c r="J11"/>
  <c r="J10"/>
  <c r="J9"/>
  <c r="J8"/>
  <c r="J7"/>
  <c r="J6"/>
  <c r="F3" l="1"/>
  <c r="F2"/>
</calcChain>
</file>

<file path=xl/sharedStrings.xml><?xml version="1.0" encoding="utf-8"?>
<sst xmlns="http://schemas.openxmlformats.org/spreadsheetml/2006/main" count="342" uniqueCount="110">
  <si>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</si>
  <si>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</si>
  <si>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</si>
  <si>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</si>
  <si>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</si>
  <si>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YES</t>
  </si>
  <si>
    <t>NO</t>
  </si>
  <si>
    <t>Total de unidades -&gt;&gt;</t>
  </si>
  <si>
    <t>Resumen</t>
  </si>
  <si>
    <t>Acertada</t>
  </si>
  <si>
    <t>Deporte</t>
  </si>
  <si>
    <t>Divisón</t>
  </si>
  <si>
    <t>Fútbol</t>
  </si>
  <si>
    <t>Inglaterra</t>
  </si>
  <si>
    <t>Inferiores</t>
  </si>
  <si>
    <t>Tipo de apuesta</t>
  </si>
  <si>
    <t>Más/Menos goles</t>
  </si>
  <si>
    <t>España</t>
  </si>
  <si>
    <t>Luverdense - Volta Redonda
 Goles totales Más 2.5</t>
  </si>
  <si>
    <t>Brasil</t>
  </si>
  <si>
    <t xml:space="preserve">Marsella - Atlético de Madrid - Cuotas de partido 	
Atlético de Madrid	</t>
  </si>
  <si>
    <t>Europa</t>
  </si>
  <si>
    <t>Máxima</t>
  </si>
  <si>
    <t>Win</t>
  </si>
  <si>
    <t>Sol de America (Par) v Libertad - Más/Menos de 2.5 Goles 
Más 2,5 Goles</t>
  </si>
  <si>
    <t>Paraguay</t>
  </si>
  <si>
    <t>Jeonbuk Motors v Buriram Utd - Goles totales Más/Menos 2.5
Más 2,5 Goles</t>
  </si>
  <si>
    <t>Asia</t>
  </si>
  <si>
    <t>Jeonbuk Motors v Buriram Utd - Primer Gol 
Buriram United</t>
  </si>
  <si>
    <t>Primer Gol/Equipo</t>
  </si>
  <si>
    <t>Flash Wolves - KINGZONE Dragon X
Win KINGZONE</t>
  </si>
  <si>
    <t>League Of Legends</t>
  </si>
  <si>
    <t>"País"/Competición</t>
  </si>
  <si>
    <t>MSI</t>
  </si>
  <si>
    <t>Team Liquid - Royal Never Give Up
Win - Royal</t>
  </si>
  <si>
    <t>Palmeiras U20 - Sao Paulo U20 - Más/Menos de 2.5 Goles
Menos 2,5 Goles</t>
  </si>
  <si>
    <t>Zhejiang Gt. Vs Shijiazhuang Ever Bright FC - Empate no válido
Zhejiang Gt.</t>
  </si>
  <si>
    <t>China</t>
  </si>
  <si>
    <t>Empate no válido</t>
  </si>
  <si>
    <t>Yield -&gt;&gt;</t>
  </si>
  <si>
    <t>%</t>
  </si>
  <si>
    <t>Rotherham - Scunthorpe - Ambos equipos marcan</t>
  </si>
  <si>
    <t>Ambos marcan</t>
  </si>
  <si>
    <t>nº YES -&gt;&gt;</t>
  </si>
  <si>
    <t>nº NO -&gt;&gt;</t>
  </si>
  <si>
    <t>1stake = 0.20€</t>
  </si>
  <si>
    <t>Fenandopolis - Catanduva - Menos de 2.5</t>
  </si>
  <si>
    <t>Badeirante - Taquaritinga - Menos de 2.5</t>
  </si>
  <si>
    <t>Skiljebo - Karlbergs - Menos de 2.5</t>
  </si>
  <si>
    <t>Suecia</t>
  </si>
  <si>
    <t>Sundbybergs - Taby - Menos de 2.5</t>
  </si>
  <si>
    <t>1.44</t>
  </si>
  <si>
    <t>Chile</t>
  </si>
  <si>
    <t>Italiano - Española - Menos de 2.5</t>
  </si>
  <si>
    <t>Resultado con handicap</t>
  </si>
  <si>
    <t>Italiano - Española - Italiano (+1)</t>
  </si>
  <si>
    <t>Colo Colo - La Calera : La Calera</t>
  </si>
  <si>
    <t>Colo Colo - La Calera : Sí</t>
  </si>
  <si>
    <t>Timisoara - Dinamo Bucarest : Over 2.5</t>
  </si>
  <si>
    <t>Rumania</t>
  </si>
  <si>
    <t>Resultado final</t>
  </si>
  <si>
    <t>Timisoara - Dinamo Bucarest : Resultado Dinamo</t>
  </si>
  <si>
    <t>Varbergs - Degerfors : Deferfors</t>
  </si>
  <si>
    <t>Sao Bento - Figueirense : Sí</t>
  </si>
  <si>
    <t>Stake medio -&gt;&gt;</t>
  </si>
  <si>
    <t>Cuota media -&gt;&gt;</t>
  </si>
  <si>
    <t>PUSH</t>
  </si>
  <si>
    <t>Islandia</t>
  </si>
  <si>
    <t>Handicap asiático</t>
  </si>
  <si>
    <t>Kopavogur - Leiknir : Kopavogur -1.0</t>
  </si>
  <si>
    <t>Flamengo - Bahia : Flamengo -1</t>
  </si>
  <si>
    <t>Paranaense - Santos : NO</t>
  </si>
  <si>
    <t>Paranaense - Santos : Paranaense</t>
  </si>
  <si>
    <t>TERMINAMOS MAYO CON</t>
  </si>
  <si>
    <t>UNIDADES</t>
  </si>
  <si>
    <t>TERMINAMOS EL MES CON</t>
  </si>
  <si>
    <t>Juventude vs Guarani : Sí</t>
  </si>
  <si>
    <t>Segunda</t>
  </si>
  <si>
    <t>Juventude vs Guarani : OVER 2.5</t>
  </si>
  <si>
    <t>OVER/UNDER</t>
  </si>
  <si>
    <t>Paysandu vs Boa : UNDER 2.5</t>
  </si>
  <si>
    <t>Vila Nova vs CSA : UNDER 2.5</t>
  </si>
  <si>
    <t>Hungría</t>
  </si>
  <si>
    <t>Primera</t>
  </si>
  <si>
    <t>Diosgyori VTK vs Videoton : OVER 2.5</t>
  </si>
  <si>
    <t>Diosgyori VTK vs Videoton : Videoton o empate</t>
  </si>
  <si>
    <t>Doble oportunidad</t>
  </si>
  <si>
    <t>Balmazujvarosi vs Ferencvarosi : Ferencvarosi o empate</t>
  </si>
  <si>
    <t>Balmazujvarosi vs Ferencvarosi : UNDER 2.5</t>
  </si>
  <si>
    <t>Concordia vs Timisoara : UNDER 2.5</t>
  </si>
  <si>
    <t>Rumanía</t>
  </si>
  <si>
    <t>Concordia vs Timisoara : NO</t>
  </si>
  <si>
    <t>Montreal Impact vs Dynamo : Dynamo o empate</t>
  </si>
  <si>
    <t xml:space="preserve">EEUU </t>
  </si>
  <si>
    <t>MLS</t>
  </si>
  <si>
    <t>Resultado</t>
  </si>
  <si>
    <t>Columbus Crew vs Toronto : Columbus</t>
  </si>
  <si>
    <t>Mineros vs Carabobo</t>
  </si>
  <si>
    <t>1Deild</t>
  </si>
  <si>
    <t>Noruega</t>
  </si>
  <si>
    <t>Divisón 1</t>
  </si>
  <si>
    <t>Reykjavik vs Akranes : Akranes</t>
  </si>
  <si>
    <t>Sognal vs Levanger : UNDER 2.5</t>
  </si>
  <si>
    <t>Flamengo vs Corinthians : Flamengo</t>
  </si>
  <si>
    <t>América MG vs Paranaense : América o empate</t>
  </si>
  <si>
    <t>Serie A</t>
  </si>
  <si>
    <t>Bahia vs Gremio : Bahia o empate</t>
  </si>
  <si>
    <t>3 de Febrero vs Sportivo Luqueño : OVER 2.5</t>
  </si>
  <si>
    <t>Fjolnir vs Valur Reykjavik : Fjolnir o empate</t>
  </si>
  <si>
    <t>Pepsideild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</si>
</sst>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3" borderId="7" xfId="0" applyFill="1" applyBorder="1" applyAlignment="1">
      <alignment horizontal="left" vertical="top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top"/>
    </xf>
    <xf numFmtId="0" fontId="0" fillId="0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left" vertical="top"/>
    </xf>
    <xf numFmtId="0" fontId="0" fillId="3" borderId="3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left" vertical="top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top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2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6"/>
  <sheetViews>
    <sheetView zoomScale="85" zoomScaleNormal="85" workbookViewId="0"/>
  </sheetViews>
  <sheetFormatPr baseColWidth="10" defaultRowHeight="15"/>
  <cols>
    <col min="3" max="3" width="57.85546875" customWidth="1"/>
    <col min="6" max="6" width="17.28515625" customWidth="1"/>
    <col min="7" max="7" width="18.42578125" bestFit="1" customWidth="1"/>
    <col min="9" max="9" width="23.7109375" bestFit="1" customWidth="1"/>
    <col min="10" max="10" width="11.85546875" bestFit="1" customWidth="1"/>
    <col min="13" max="13" width="11.85546875" bestFit="1" customWidth="1"/>
  </cols>
  <sheetData>
    <row r="1" spans="2:16" ht="15.75" thickBot="1"/>
    <row r="2" spans="2:16">
      <c r="B2" t="s">
        <v>45</v>
      </c>
      <c r="D2" s="64" t="s">
        <v>7</v>
      </c>
      <c r="E2" s="65"/>
      <c r="F2" s="40">
        <f>SUM(J:J)</f>
        <v>9.3424999999999994</v>
      </c>
      <c r="G2" s="42" t="s">
        <v>2</v>
      </c>
      <c r="H2" s="1" t="s">
        <v>43</v>
      </c>
      <c r="I2" s="2">
        <f>COUNTIF(B:B,"YES")</f>
        <v>18</v>
      </c>
      <c r="K2" s="54" t="s">
        <v>64</v>
      </c>
      <c r="L2" s="55"/>
      <c r="M2" s="56">
        <f>SUM(E6:E150)/COUNT(E6:E150)</f>
        <v>1.3214285714285714</v>
      </c>
    </row>
    <row r="3" spans="2:16" ht="15.75" thickBot="1">
      <c r="D3" s="66" t="s">
        <v>39</v>
      </c>
      <c r="E3" s="67"/>
      <c r="F3" s="41">
        <f>SUM(J:J)/SUM(E:E)*100</f>
        <v>25.25</v>
      </c>
      <c r="G3" s="43" t="s">
        <v>40</v>
      </c>
      <c r="H3" s="3" t="s">
        <v>44</v>
      </c>
      <c r="I3" s="4">
        <f>COUNTIF(B:B,"NO")</f>
        <v>9</v>
      </c>
      <c r="K3" s="57" t="s">
        <v>65</v>
      </c>
      <c r="L3" s="58"/>
      <c r="M3" s="59">
        <f>SUM(D6:D150)/COUNT(D6:D150)</f>
        <v>2.0361111111111105</v>
      </c>
    </row>
    <row r="4" spans="2:16" ht="15.75" thickBot="1"/>
    <row r="5" spans="2:16" ht="15.75" thickBot="1">
      <c r="B5" s="5" t="s">
        <v>9</v>
      </c>
      <c r="C5" s="6" t="s">
        <v>8</v>
      </c>
      <c r="D5" s="6" t="s">
        <v>0</v>
      </c>
      <c r="E5" s="6" t="s">
        <v>1</v>
      </c>
      <c r="F5" s="6" t="s">
        <v>10</v>
      </c>
      <c r="G5" s="6" t="s">
        <v>32</v>
      </c>
      <c r="H5" s="6" t="s">
        <v>11</v>
      </c>
      <c r="I5" s="9" t="s">
        <v>15</v>
      </c>
      <c r="J5" s="7" t="s">
        <v>2</v>
      </c>
    </row>
    <row r="6" spans="2:16">
      <c r="B6" s="18" t="s">
        <v>5</v>
      </c>
      <c r="C6" s="19" t="s">
        <v>4</v>
      </c>
      <c r="D6" s="20">
        <v>1.9</v>
      </c>
      <c r="E6" s="20">
        <v>1.5</v>
      </c>
      <c r="F6" s="20" t="s">
        <v>12</v>
      </c>
      <c r="G6" s="20" t="s">
        <v>13</v>
      </c>
      <c r="H6" s="20" t="s">
        <v>14</v>
      </c>
      <c r="I6" s="20" t="s">
        <v>16</v>
      </c>
      <c r="J6" s="21">
        <f>IF(B6="YES",SUM(D6-1)*E6,IF(B6="NO",-E6,0))</f>
        <v>1.3499999999999999</v>
      </c>
    </row>
    <row r="7" spans="2:16">
      <c r="B7" s="22" t="s">
        <v>6</v>
      </c>
      <c r="C7" s="16" t="s">
        <v>3</v>
      </c>
      <c r="D7" s="11">
        <v>2.5</v>
      </c>
      <c r="E7" s="11">
        <v>1.25</v>
      </c>
      <c r="F7" s="11" t="s">
        <v>12</v>
      </c>
      <c r="G7" s="11" t="s">
        <v>17</v>
      </c>
      <c r="H7" s="11" t="s">
        <v>14</v>
      </c>
      <c r="I7" s="11" t="s">
        <v>16</v>
      </c>
      <c r="J7" s="23">
        <f>IF(B7="YES",SUM(D7-1)*E7,IF(B7="NO",-E7,0))</f>
        <v>-1.25</v>
      </c>
      <c r="M7" s="68" t="s">
        <v>73</v>
      </c>
      <c r="N7" s="68"/>
      <c r="O7" s="68"/>
      <c r="P7" s="68"/>
    </row>
    <row r="8" spans="2:16" ht="30">
      <c r="B8" s="24" t="s">
        <v>5</v>
      </c>
      <c r="C8" s="17" t="s">
        <v>18</v>
      </c>
      <c r="D8" s="8">
        <v>2.2000000000000002</v>
      </c>
      <c r="E8" s="8">
        <v>1</v>
      </c>
      <c r="F8" s="8" t="s">
        <v>12</v>
      </c>
      <c r="G8" s="8" t="s">
        <v>19</v>
      </c>
      <c r="H8" s="8" t="s">
        <v>14</v>
      </c>
      <c r="I8" s="8" t="s">
        <v>16</v>
      </c>
      <c r="J8" s="25">
        <f t="shared" ref="J8:J15" si="0">IF(B8="YES",SUM(D8-1)*E8,IF(B8="NO",-E8,0))</f>
        <v>1.2000000000000002</v>
      </c>
      <c r="M8" s="68"/>
      <c r="N8" s="68"/>
      <c r="O8" s="68"/>
      <c r="P8" s="68"/>
    </row>
    <row r="9" spans="2:16" ht="30">
      <c r="B9" s="24" t="s">
        <v>5</v>
      </c>
      <c r="C9" s="17" t="s">
        <v>20</v>
      </c>
      <c r="D9" s="8">
        <v>2.0499999999999998</v>
      </c>
      <c r="E9" s="8">
        <v>2</v>
      </c>
      <c r="F9" s="8" t="s">
        <v>12</v>
      </c>
      <c r="G9" s="8" t="s">
        <v>21</v>
      </c>
      <c r="H9" s="8" t="s">
        <v>22</v>
      </c>
      <c r="I9" s="8" t="s">
        <v>23</v>
      </c>
      <c r="J9" s="25">
        <f t="shared" si="0"/>
        <v>2.0999999999999996</v>
      </c>
      <c r="M9" s="69">
        <f>F2</f>
        <v>9.3424999999999994</v>
      </c>
      <c r="N9" s="69"/>
      <c r="O9" s="70" t="s">
        <v>74</v>
      </c>
      <c r="P9" s="70"/>
    </row>
    <row r="10" spans="2:16" ht="30">
      <c r="B10" s="24" t="s">
        <v>5</v>
      </c>
      <c r="C10" s="17" t="s">
        <v>24</v>
      </c>
      <c r="D10" s="8">
        <v>1.83</v>
      </c>
      <c r="E10" s="8">
        <v>1.25</v>
      </c>
      <c r="F10" s="8" t="s">
        <v>12</v>
      </c>
      <c r="G10" s="8" t="s">
        <v>25</v>
      </c>
      <c r="H10" s="8" t="s">
        <v>22</v>
      </c>
      <c r="I10" s="8" t="s">
        <v>16</v>
      </c>
      <c r="J10" s="25">
        <f t="shared" si="0"/>
        <v>1.0375000000000001</v>
      </c>
    </row>
    <row r="11" spans="2:16" ht="33" customHeight="1">
      <c r="B11" s="22" t="s">
        <v>6</v>
      </c>
      <c r="C11" s="12" t="s">
        <v>26</v>
      </c>
      <c r="D11" s="11">
        <v>1.5</v>
      </c>
      <c r="E11" s="11">
        <v>2</v>
      </c>
      <c r="F11" s="11" t="s">
        <v>12</v>
      </c>
      <c r="G11" s="11" t="s">
        <v>27</v>
      </c>
      <c r="H11" s="11" t="s">
        <v>22</v>
      </c>
      <c r="I11" s="11" t="s">
        <v>16</v>
      </c>
      <c r="J11" s="23">
        <f t="shared" si="0"/>
        <v>-2</v>
      </c>
    </row>
    <row r="12" spans="2:16" ht="30">
      <c r="B12" s="22" t="s">
        <v>6</v>
      </c>
      <c r="C12" s="12" t="s">
        <v>28</v>
      </c>
      <c r="D12" s="11">
        <v>3.6</v>
      </c>
      <c r="E12" s="11">
        <v>1</v>
      </c>
      <c r="F12" s="11" t="s">
        <v>12</v>
      </c>
      <c r="G12" s="11" t="s">
        <v>27</v>
      </c>
      <c r="H12" s="11" t="s">
        <v>22</v>
      </c>
      <c r="I12" s="11" t="s">
        <v>29</v>
      </c>
      <c r="J12" s="23">
        <f t="shared" si="0"/>
        <v>-1</v>
      </c>
    </row>
    <row r="13" spans="2:16" ht="30">
      <c r="B13" s="22" t="s">
        <v>6</v>
      </c>
      <c r="C13" s="12" t="s">
        <v>30</v>
      </c>
      <c r="D13" s="11">
        <v>1.8</v>
      </c>
      <c r="E13" s="11">
        <v>2</v>
      </c>
      <c r="F13" s="11" t="s">
        <v>31</v>
      </c>
      <c r="G13" s="11" t="s">
        <v>33</v>
      </c>
      <c r="H13" s="11" t="s">
        <v>22</v>
      </c>
      <c r="I13" s="11" t="s">
        <v>23</v>
      </c>
      <c r="J13" s="23">
        <f t="shared" si="0"/>
        <v>-2</v>
      </c>
    </row>
    <row r="14" spans="2:16" ht="30">
      <c r="B14" s="24" t="s">
        <v>5</v>
      </c>
      <c r="C14" s="17" t="s">
        <v>34</v>
      </c>
      <c r="D14" s="8">
        <v>1.33</v>
      </c>
      <c r="E14" s="8">
        <v>3</v>
      </c>
      <c r="F14" s="8" t="s">
        <v>31</v>
      </c>
      <c r="G14" s="8" t="s">
        <v>33</v>
      </c>
      <c r="H14" s="8" t="s">
        <v>22</v>
      </c>
      <c r="I14" s="8" t="s">
        <v>23</v>
      </c>
      <c r="J14" s="25">
        <f t="shared" si="0"/>
        <v>0.99000000000000021</v>
      </c>
    </row>
    <row r="15" spans="2:16" ht="30">
      <c r="B15" s="24" t="s">
        <v>5</v>
      </c>
      <c r="C15" s="17" t="s">
        <v>35</v>
      </c>
      <c r="D15" s="8">
        <v>2.2000000000000002</v>
      </c>
      <c r="E15" s="8">
        <v>1</v>
      </c>
      <c r="F15" s="8" t="s">
        <v>12</v>
      </c>
      <c r="G15" s="8" t="s">
        <v>19</v>
      </c>
      <c r="H15" s="8" t="s">
        <v>14</v>
      </c>
      <c r="I15" s="8" t="s">
        <v>16</v>
      </c>
      <c r="J15" s="25">
        <f t="shared" si="0"/>
        <v>1.2000000000000002</v>
      </c>
    </row>
    <row r="16" spans="2:16" ht="30">
      <c r="B16" s="22" t="s">
        <v>6</v>
      </c>
      <c r="C16" s="12" t="s">
        <v>36</v>
      </c>
      <c r="D16" s="11">
        <v>1.8</v>
      </c>
      <c r="E16" s="11">
        <v>2</v>
      </c>
      <c r="F16" s="11" t="s">
        <v>12</v>
      </c>
      <c r="G16" s="11" t="s">
        <v>37</v>
      </c>
      <c r="H16" s="11" t="s">
        <v>22</v>
      </c>
      <c r="I16" s="11" t="s">
        <v>38</v>
      </c>
      <c r="J16" s="23">
        <f t="shared" ref="J16:J35" si="1">IF(B16="YES",SUM(D16-1)*E16,IF(B16="NO",-E16,0))</f>
        <v>-2</v>
      </c>
    </row>
    <row r="17" spans="2:10">
      <c r="B17" s="22" t="s">
        <v>6</v>
      </c>
      <c r="C17" s="16" t="s">
        <v>41</v>
      </c>
      <c r="D17" s="11">
        <v>1.9</v>
      </c>
      <c r="E17" s="11">
        <v>1</v>
      </c>
      <c r="F17" s="11" t="s">
        <v>12</v>
      </c>
      <c r="G17" s="11" t="s">
        <v>13</v>
      </c>
      <c r="H17" s="11" t="s">
        <v>14</v>
      </c>
      <c r="I17" s="11" t="s">
        <v>42</v>
      </c>
      <c r="J17" s="23">
        <f t="shared" si="1"/>
        <v>-1</v>
      </c>
    </row>
    <row r="18" spans="2:10">
      <c r="B18" s="24" t="s">
        <v>5</v>
      </c>
      <c r="C18" s="44" t="s">
        <v>46</v>
      </c>
      <c r="D18" s="8">
        <v>1.4</v>
      </c>
      <c r="E18" s="8">
        <v>1</v>
      </c>
      <c r="F18" s="8" t="s">
        <v>12</v>
      </c>
      <c r="G18" s="8" t="s">
        <v>19</v>
      </c>
      <c r="H18" s="8" t="s">
        <v>14</v>
      </c>
      <c r="I18" s="8" t="s">
        <v>16</v>
      </c>
      <c r="J18" s="25">
        <f t="shared" si="1"/>
        <v>0.39999999999999991</v>
      </c>
    </row>
    <row r="19" spans="2:10">
      <c r="B19" s="24" t="s">
        <v>5</v>
      </c>
      <c r="C19" s="44" t="s">
        <v>47</v>
      </c>
      <c r="D19" s="8">
        <v>2.0249999999999999</v>
      </c>
      <c r="E19" s="8">
        <v>1</v>
      </c>
      <c r="F19" s="8" t="s">
        <v>12</v>
      </c>
      <c r="G19" s="8" t="s">
        <v>19</v>
      </c>
      <c r="H19" s="8" t="s">
        <v>14</v>
      </c>
      <c r="I19" s="8" t="s">
        <v>16</v>
      </c>
      <c r="J19" s="25">
        <f t="shared" si="1"/>
        <v>1.0249999999999999</v>
      </c>
    </row>
    <row r="20" spans="2:10">
      <c r="B20" s="22" t="s">
        <v>6</v>
      </c>
      <c r="C20" s="16" t="s">
        <v>48</v>
      </c>
      <c r="D20" s="11">
        <v>2.1</v>
      </c>
      <c r="E20" s="11">
        <v>1</v>
      </c>
      <c r="F20" s="11" t="s">
        <v>12</v>
      </c>
      <c r="G20" s="11" t="s">
        <v>49</v>
      </c>
      <c r="H20" s="11" t="s">
        <v>14</v>
      </c>
      <c r="I20" s="11" t="s">
        <v>16</v>
      </c>
      <c r="J20" s="23">
        <f t="shared" si="1"/>
        <v>-1</v>
      </c>
    </row>
    <row r="21" spans="2:10">
      <c r="B21" s="22" t="s">
        <v>6</v>
      </c>
      <c r="C21" s="16" t="s">
        <v>50</v>
      </c>
      <c r="D21" s="11" t="s">
        <v>51</v>
      </c>
      <c r="E21" s="11">
        <v>1</v>
      </c>
      <c r="F21" s="11" t="s">
        <v>12</v>
      </c>
      <c r="G21" s="11" t="s">
        <v>49</v>
      </c>
      <c r="H21" s="11" t="s">
        <v>14</v>
      </c>
      <c r="I21" s="11" t="s">
        <v>16</v>
      </c>
      <c r="J21" s="23">
        <f t="shared" si="1"/>
        <v>-1</v>
      </c>
    </row>
    <row r="22" spans="2:10">
      <c r="B22" s="24" t="s">
        <v>5</v>
      </c>
      <c r="C22" s="44" t="s">
        <v>53</v>
      </c>
      <c r="D22" s="8">
        <v>1.9</v>
      </c>
      <c r="E22" s="8">
        <v>1</v>
      </c>
      <c r="F22" s="8" t="s">
        <v>12</v>
      </c>
      <c r="G22" s="8" t="s">
        <v>52</v>
      </c>
      <c r="H22" s="8" t="s">
        <v>22</v>
      </c>
      <c r="I22" s="8" t="s">
        <v>16</v>
      </c>
      <c r="J22" s="25">
        <f t="shared" si="1"/>
        <v>0.89999999999999991</v>
      </c>
    </row>
    <row r="23" spans="2:10">
      <c r="B23" s="24" t="s">
        <v>5</v>
      </c>
      <c r="C23" s="44" t="s">
        <v>55</v>
      </c>
      <c r="D23" s="8">
        <v>1.66</v>
      </c>
      <c r="E23" s="8">
        <v>1</v>
      </c>
      <c r="F23" s="8" t="s">
        <v>12</v>
      </c>
      <c r="G23" s="8" t="s">
        <v>52</v>
      </c>
      <c r="H23" s="8" t="s">
        <v>22</v>
      </c>
      <c r="I23" s="8" t="s">
        <v>54</v>
      </c>
      <c r="J23" s="25">
        <f t="shared" si="1"/>
        <v>0.65999999999999992</v>
      </c>
    </row>
    <row r="24" spans="2:10">
      <c r="B24" s="24" t="s">
        <v>5</v>
      </c>
      <c r="C24" s="44" t="s">
        <v>56</v>
      </c>
      <c r="D24" s="8">
        <v>3.25</v>
      </c>
      <c r="E24" s="8">
        <v>1</v>
      </c>
      <c r="F24" s="8" t="s">
        <v>12</v>
      </c>
      <c r="G24" s="8" t="s">
        <v>52</v>
      </c>
      <c r="H24" s="8" t="s">
        <v>22</v>
      </c>
      <c r="I24" s="8" t="s">
        <v>38</v>
      </c>
      <c r="J24" s="25">
        <f t="shared" si="1"/>
        <v>2.25</v>
      </c>
    </row>
    <row r="25" spans="2:10">
      <c r="B25" s="22" t="s">
        <v>6</v>
      </c>
      <c r="C25" s="16" t="s">
        <v>57</v>
      </c>
      <c r="D25" s="11">
        <v>1.72</v>
      </c>
      <c r="E25" s="11">
        <v>1</v>
      </c>
      <c r="F25" s="11" t="s">
        <v>12</v>
      </c>
      <c r="G25" s="11" t="s">
        <v>52</v>
      </c>
      <c r="H25" s="11" t="s">
        <v>22</v>
      </c>
      <c r="I25" s="11" t="s">
        <v>42</v>
      </c>
      <c r="J25" s="23">
        <f t="shared" si="1"/>
        <v>-1</v>
      </c>
    </row>
    <row r="26" spans="2:10">
      <c r="B26" s="24" t="s">
        <v>5</v>
      </c>
      <c r="C26" s="44" t="s">
        <v>58</v>
      </c>
      <c r="D26" s="8">
        <v>2.0699999999999998</v>
      </c>
      <c r="E26" s="8">
        <v>2</v>
      </c>
      <c r="F26" s="8" t="s">
        <v>12</v>
      </c>
      <c r="G26" s="8" t="s">
        <v>59</v>
      </c>
      <c r="H26" s="8" t="s">
        <v>22</v>
      </c>
      <c r="I26" s="8" t="s">
        <v>16</v>
      </c>
      <c r="J26" s="25">
        <f t="shared" si="1"/>
        <v>2.1399999999999997</v>
      </c>
    </row>
    <row r="27" spans="2:10">
      <c r="B27" s="24" t="s">
        <v>5</v>
      </c>
      <c r="C27" s="44" t="s">
        <v>61</v>
      </c>
      <c r="D27" s="8">
        <v>2.37</v>
      </c>
      <c r="E27" s="8">
        <v>1</v>
      </c>
      <c r="F27" s="8" t="s">
        <v>12</v>
      </c>
      <c r="G27" s="8" t="s">
        <v>59</v>
      </c>
      <c r="H27" s="8" t="s">
        <v>22</v>
      </c>
      <c r="I27" s="8" t="s">
        <v>60</v>
      </c>
      <c r="J27" s="25">
        <f t="shared" si="1"/>
        <v>1.37</v>
      </c>
    </row>
    <row r="28" spans="2:10">
      <c r="B28" s="24" t="s">
        <v>5</v>
      </c>
      <c r="C28" s="48" t="s">
        <v>62</v>
      </c>
      <c r="D28" s="49">
        <v>1.57</v>
      </c>
      <c r="E28" s="49">
        <v>1</v>
      </c>
      <c r="F28" s="49" t="s">
        <v>12</v>
      </c>
      <c r="G28" s="49" t="s">
        <v>49</v>
      </c>
      <c r="H28" s="49" t="s">
        <v>22</v>
      </c>
      <c r="I28" s="49" t="s">
        <v>38</v>
      </c>
      <c r="J28" s="25">
        <f t="shared" si="1"/>
        <v>0.57000000000000006</v>
      </c>
    </row>
    <row r="29" spans="2:10">
      <c r="B29" s="24" t="s">
        <v>5</v>
      </c>
      <c r="C29" s="48" t="s">
        <v>63</v>
      </c>
      <c r="D29" s="49">
        <v>2</v>
      </c>
      <c r="E29" s="49">
        <v>1</v>
      </c>
      <c r="F29" s="49" t="s">
        <v>12</v>
      </c>
      <c r="G29" s="49" t="s">
        <v>19</v>
      </c>
      <c r="H29" s="49" t="s">
        <v>14</v>
      </c>
      <c r="I29" s="49" t="s">
        <v>42</v>
      </c>
      <c r="J29" s="25">
        <f t="shared" si="1"/>
        <v>1</v>
      </c>
    </row>
    <row r="30" spans="2:10">
      <c r="B30" s="50" t="s">
        <v>66</v>
      </c>
      <c r="C30" s="51" t="s">
        <v>69</v>
      </c>
      <c r="D30" s="52">
        <v>1.9</v>
      </c>
      <c r="E30" s="52">
        <v>2</v>
      </c>
      <c r="F30" s="52" t="s">
        <v>12</v>
      </c>
      <c r="G30" s="52" t="s">
        <v>67</v>
      </c>
      <c r="H30" s="52" t="s">
        <v>22</v>
      </c>
      <c r="I30" s="52" t="s">
        <v>68</v>
      </c>
      <c r="J30" s="53">
        <f t="shared" si="1"/>
        <v>0</v>
      </c>
    </row>
    <row r="31" spans="2:10">
      <c r="B31" s="24" t="s">
        <v>5</v>
      </c>
      <c r="C31" s="48" t="s">
        <v>70</v>
      </c>
      <c r="D31" s="49">
        <v>2.25</v>
      </c>
      <c r="E31" s="49">
        <v>1</v>
      </c>
      <c r="F31" s="49" t="s">
        <v>12</v>
      </c>
      <c r="G31" s="49" t="s">
        <v>19</v>
      </c>
      <c r="H31" s="49" t="s">
        <v>22</v>
      </c>
      <c r="I31" s="49" t="s">
        <v>54</v>
      </c>
      <c r="J31" s="25">
        <f t="shared" si="1"/>
        <v>1.25</v>
      </c>
    </row>
    <row r="32" spans="2:10">
      <c r="B32" s="24" t="s">
        <v>5</v>
      </c>
      <c r="C32" s="48" t="s">
        <v>71</v>
      </c>
      <c r="D32" s="49">
        <v>1.9</v>
      </c>
      <c r="E32" s="49">
        <v>1</v>
      </c>
      <c r="F32" s="49" t="s">
        <v>12</v>
      </c>
      <c r="G32" s="49" t="s">
        <v>19</v>
      </c>
      <c r="H32" s="49" t="s">
        <v>22</v>
      </c>
      <c r="I32" s="49" t="s">
        <v>42</v>
      </c>
      <c r="J32" s="25">
        <f t="shared" si="1"/>
        <v>0.89999999999999991</v>
      </c>
    </row>
    <row r="33" spans="2:10">
      <c r="B33" s="24" t="s">
        <v>5</v>
      </c>
      <c r="C33" s="48" t="s">
        <v>72</v>
      </c>
      <c r="D33" s="49">
        <v>2.25</v>
      </c>
      <c r="E33" s="49">
        <v>1</v>
      </c>
      <c r="F33" s="49" t="s">
        <v>12</v>
      </c>
      <c r="G33" s="49" t="s">
        <v>19</v>
      </c>
      <c r="H33" s="49" t="s">
        <v>22</v>
      </c>
      <c r="I33" s="49" t="s">
        <v>60</v>
      </c>
      <c r="J33" s="25">
        <f t="shared" si="1"/>
        <v>1.25</v>
      </c>
    </row>
    <row r="34" spans="2:10">
      <c r="B34" s="45"/>
      <c r="C34" s="46"/>
      <c r="D34" s="47"/>
      <c r="E34" s="47"/>
      <c r="F34" s="47"/>
      <c r="G34" s="47"/>
      <c r="H34" s="47"/>
      <c r="I34" s="47"/>
      <c r="J34" s="27">
        <f t="shared" si="1"/>
        <v>0</v>
      </c>
    </row>
    <row r="35" spans="2:10" ht="15.75" thickBot="1">
      <c r="B35" s="28"/>
      <c r="C35" s="29"/>
      <c r="D35" s="30"/>
      <c r="E35" s="30"/>
      <c r="F35" s="30"/>
      <c r="G35" s="30"/>
      <c r="H35" s="30"/>
      <c r="I35" s="30"/>
      <c r="J35" s="31">
        <f t="shared" si="1"/>
        <v>0</v>
      </c>
    </row>
    <row r="36" spans="2:10">
      <c r="B36" s="13"/>
      <c r="C36" s="14"/>
      <c r="D36" s="13"/>
      <c r="E36" s="13"/>
      <c r="F36" s="13"/>
      <c r="G36" s="13"/>
      <c r="H36" s="13"/>
      <c r="I36" s="13"/>
      <c r="J36" s="13"/>
    </row>
  </sheetData>
  <mergeCells count="5">
    <mergeCell ref="D2:E2"/>
    <mergeCell ref="D3:E3"/>
    <mergeCell ref="M7:P8"/>
    <mergeCell ref="M9:N9"/>
    <mergeCell ref="O9:P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45"/>
  <sheetViews>
    <sheetView tabSelected="1" zoomScale="85" zoomScaleNormal="85" workbookViewId="0">
      <selection activeCell="C24" sqref="C24"/>
    </sheetView>
  </sheetViews>
  <sheetFormatPr baseColWidth="10" defaultRowHeight="1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  <col min="16" max="16" width="15.85546875" customWidth="1"/>
  </cols>
  <sheetData>
    <row r="1" spans="2:16" ht="15.75" thickBot="1"/>
    <row r="2" spans="2:16">
      <c r="D2" s="64" t="s">
        <v>7</v>
      </c>
      <c r="E2" s="65"/>
      <c r="F2" s="40">
        <f>SUM(J:J)</f>
        <v>-5.46</v>
      </c>
      <c r="G2" s="42" t="s">
        <v>2</v>
      </c>
      <c r="H2" s="1" t="s">
        <v>43</v>
      </c>
      <c r="I2" s="2">
        <f>COUNTIF(B:B,"YES")</f>
        <v>7</v>
      </c>
      <c r="K2" s="54" t="s">
        <v>64</v>
      </c>
      <c r="L2" s="55"/>
      <c r="M2" s="56">
        <f>SUM(E6:E172)/COUNT(E6:E172)</f>
        <v>1.2352941176470589</v>
      </c>
    </row>
    <row r="3" spans="2:16" ht="15.75" thickBot="1">
      <c r="D3" s="66" t="s">
        <v>39</v>
      </c>
      <c r="E3" s="67"/>
      <c r="F3" s="41">
        <f>SUM(J:J)/SUM(E:E)*100</f>
        <v>-26</v>
      </c>
      <c r="G3" s="43" t="s">
        <v>40</v>
      </c>
      <c r="H3" s="3" t="s">
        <v>44</v>
      </c>
      <c r="I3" s="4">
        <f>COUNTIF(B:B,"NO")</f>
        <v>8</v>
      </c>
      <c r="K3" s="57" t="s">
        <v>65</v>
      </c>
      <c r="L3" s="58"/>
      <c r="M3" s="59">
        <f>SUM(D6:D172)/COUNT(D6:D172)</f>
        <v>1.9629411764705882</v>
      </c>
    </row>
    <row r="4" spans="2:16" ht="15.75" thickBot="1"/>
    <row r="5" spans="2:16" ht="15.75" thickBot="1">
      <c r="B5" s="36" t="s">
        <v>9</v>
      </c>
      <c r="C5" s="37" t="s">
        <v>8</v>
      </c>
      <c r="D5" s="37" t="s">
        <v>0</v>
      </c>
      <c r="E5" s="37" t="s">
        <v>1</v>
      </c>
      <c r="F5" s="37" t="s">
        <v>10</v>
      </c>
      <c r="G5" s="37" t="s">
        <v>32</v>
      </c>
      <c r="H5" s="37" t="s">
        <v>11</v>
      </c>
      <c r="I5" s="38" t="s">
        <v>15</v>
      </c>
      <c r="J5" s="39" t="s">
        <v>2</v>
      </c>
    </row>
    <row r="6" spans="2:16">
      <c r="B6" s="60" t="s">
        <v>6</v>
      </c>
      <c r="C6" s="61" t="s">
        <v>76</v>
      </c>
      <c r="D6" s="62">
        <v>2</v>
      </c>
      <c r="E6" s="62">
        <v>2</v>
      </c>
      <c r="F6" s="62" t="s">
        <v>12</v>
      </c>
      <c r="G6" s="62" t="s">
        <v>19</v>
      </c>
      <c r="H6" s="62" t="s">
        <v>77</v>
      </c>
      <c r="I6" s="62" t="s">
        <v>42</v>
      </c>
      <c r="J6" s="63">
        <f t="shared" ref="J6:J38" si="0">IF(B6="YES",SUM(D6-1)*E6,IF(B6="NO",-E6,0))</f>
        <v>-2</v>
      </c>
    </row>
    <row r="7" spans="2:16">
      <c r="B7" s="22" t="s">
        <v>6</v>
      </c>
      <c r="C7" s="61" t="s">
        <v>78</v>
      </c>
      <c r="D7" s="62">
        <v>2.4</v>
      </c>
      <c r="E7" s="62">
        <v>1</v>
      </c>
      <c r="F7" s="62" t="s">
        <v>12</v>
      </c>
      <c r="G7" s="62" t="s">
        <v>19</v>
      </c>
      <c r="H7" s="62" t="s">
        <v>77</v>
      </c>
      <c r="I7" s="62" t="s">
        <v>79</v>
      </c>
      <c r="J7" s="23">
        <f t="shared" si="0"/>
        <v>-1</v>
      </c>
      <c r="M7" s="68" t="s">
        <v>75</v>
      </c>
      <c r="N7" s="68"/>
      <c r="O7" s="68"/>
      <c r="P7" s="68"/>
    </row>
    <row r="8" spans="2:16">
      <c r="B8" s="77" t="s">
        <v>5</v>
      </c>
      <c r="C8" s="44" t="s">
        <v>80</v>
      </c>
      <c r="D8" s="79">
        <v>2.2999999999999998</v>
      </c>
      <c r="E8" s="79">
        <v>1</v>
      </c>
      <c r="F8" s="8" t="s">
        <v>12</v>
      </c>
      <c r="G8" s="8" t="s">
        <v>19</v>
      </c>
      <c r="H8" s="8" t="s">
        <v>77</v>
      </c>
      <c r="I8" s="8" t="s">
        <v>79</v>
      </c>
      <c r="J8" s="81">
        <f t="shared" si="0"/>
        <v>1.2999999999999998</v>
      </c>
      <c r="M8" s="68"/>
      <c r="N8" s="68"/>
      <c r="O8" s="68"/>
      <c r="P8" s="68"/>
    </row>
    <row r="9" spans="2:16" ht="28.5">
      <c r="B9" s="78"/>
      <c r="C9" s="44" t="s">
        <v>81</v>
      </c>
      <c r="D9" s="80"/>
      <c r="E9" s="80"/>
      <c r="F9" s="8" t="s">
        <v>12</v>
      </c>
      <c r="G9" s="8" t="s">
        <v>19</v>
      </c>
      <c r="H9" s="8" t="s">
        <v>77</v>
      </c>
      <c r="I9" s="8" t="s">
        <v>79</v>
      </c>
      <c r="J9" s="82"/>
      <c r="M9" s="69">
        <f>F2</f>
        <v>-5.46</v>
      </c>
      <c r="N9" s="69"/>
      <c r="O9" s="70" t="s">
        <v>74</v>
      </c>
      <c r="P9" s="70"/>
    </row>
    <row r="10" spans="2:16">
      <c r="B10" s="24" t="s">
        <v>5</v>
      </c>
      <c r="C10" s="44" t="s">
        <v>84</v>
      </c>
      <c r="D10" s="8">
        <v>1.8</v>
      </c>
      <c r="E10" s="8">
        <v>1</v>
      </c>
      <c r="F10" s="8" t="s">
        <v>12</v>
      </c>
      <c r="G10" s="8" t="s">
        <v>82</v>
      </c>
      <c r="H10" s="8" t="s">
        <v>83</v>
      </c>
      <c r="I10" s="8" t="s">
        <v>79</v>
      </c>
      <c r="J10" s="25">
        <f t="shared" si="0"/>
        <v>0.8</v>
      </c>
    </row>
    <row r="11" spans="2:16">
      <c r="B11" s="71" t="s">
        <v>6</v>
      </c>
      <c r="C11" s="16" t="s">
        <v>85</v>
      </c>
      <c r="D11" s="73">
        <v>2.9</v>
      </c>
      <c r="E11" s="73">
        <v>1</v>
      </c>
      <c r="F11" s="11" t="s">
        <v>12</v>
      </c>
      <c r="G11" s="11" t="s">
        <v>82</v>
      </c>
      <c r="H11" s="11" t="s">
        <v>83</v>
      </c>
      <c r="I11" s="11" t="s">
        <v>86</v>
      </c>
      <c r="J11" s="75">
        <f t="shared" si="0"/>
        <v>-1</v>
      </c>
    </row>
    <row r="12" spans="2:16">
      <c r="B12" s="72"/>
      <c r="C12" s="16" t="s">
        <v>87</v>
      </c>
      <c r="D12" s="74"/>
      <c r="E12" s="74"/>
      <c r="F12" s="11" t="s">
        <v>12</v>
      </c>
      <c r="G12" s="11" t="s">
        <v>82</v>
      </c>
      <c r="H12" s="11" t="s">
        <v>83</v>
      </c>
      <c r="I12" s="11" t="s">
        <v>86</v>
      </c>
      <c r="J12" s="76"/>
    </row>
    <row r="13" spans="2:16">
      <c r="B13" s="22" t="s">
        <v>6</v>
      </c>
      <c r="C13" s="16" t="s">
        <v>88</v>
      </c>
      <c r="D13" s="11">
        <v>1.85</v>
      </c>
      <c r="E13" s="11">
        <v>1</v>
      </c>
      <c r="F13" s="11" t="s">
        <v>12</v>
      </c>
      <c r="G13" s="11" t="s">
        <v>82</v>
      </c>
      <c r="H13" s="11" t="s">
        <v>83</v>
      </c>
      <c r="I13" s="11" t="s">
        <v>79</v>
      </c>
      <c r="J13" s="23">
        <f t="shared" si="0"/>
        <v>-1</v>
      </c>
    </row>
    <row r="14" spans="2:16">
      <c r="B14" s="24" t="s">
        <v>5</v>
      </c>
      <c r="C14" s="44" t="s">
        <v>89</v>
      </c>
      <c r="D14" s="8">
        <v>1.7</v>
      </c>
      <c r="E14" s="8">
        <v>1</v>
      </c>
      <c r="F14" s="8" t="s">
        <v>12</v>
      </c>
      <c r="G14" s="8" t="s">
        <v>90</v>
      </c>
      <c r="H14" s="8" t="s">
        <v>83</v>
      </c>
      <c r="I14" s="8" t="s">
        <v>79</v>
      </c>
      <c r="J14" s="25">
        <f t="shared" si="0"/>
        <v>0.7</v>
      </c>
    </row>
    <row r="15" spans="2:16">
      <c r="B15" s="24" t="s">
        <v>5</v>
      </c>
      <c r="C15" s="44" t="s">
        <v>91</v>
      </c>
      <c r="D15" s="8">
        <v>1.72</v>
      </c>
      <c r="E15" s="8">
        <v>1</v>
      </c>
      <c r="F15" s="8" t="s">
        <v>12</v>
      </c>
      <c r="G15" s="8" t="s">
        <v>90</v>
      </c>
      <c r="H15" s="8" t="s">
        <v>83</v>
      </c>
      <c r="I15" s="8" t="s">
        <v>42</v>
      </c>
      <c r="J15" s="25">
        <f t="shared" si="0"/>
        <v>0.72</v>
      </c>
    </row>
    <row r="16" spans="2:16">
      <c r="B16" s="22" t="s">
        <v>6</v>
      </c>
      <c r="C16" s="16" t="s">
        <v>92</v>
      </c>
      <c r="D16" s="11">
        <v>2.1</v>
      </c>
      <c r="E16" s="11">
        <v>2</v>
      </c>
      <c r="F16" s="11" t="s">
        <v>12</v>
      </c>
      <c r="G16" s="11" t="s">
        <v>93</v>
      </c>
      <c r="H16" s="11" t="s">
        <v>94</v>
      </c>
      <c r="I16" s="11" t="s">
        <v>86</v>
      </c>
      <c r="J16" s="23">
        <f t="shared" si="0"/>
        <v>-2</v>
      </c>
    </row>
    <row r="17" spans="2:10">
      <c r="B17" s="22" t="s">
        <v>6</v>
      </c>
      <c r="C17" s="16" t="s">
        <v>96</v>
      </c>
      <c r="D17" s="11">
        <v>2</v>
      </c>
      <c r="E17" s="11">
        <v>2</v>
      </c>
      <c r="F17" s="11" t="s">
        <v>12</v>
      </c>
      <c r="G17" s="11" t="s">
        <v>93</v>
      </c>
      <c r="H17" s="11" t="s">
        <v>94</v>
      </c>
      <c r="I17" s="11" t="s">
        <v>95</v>
      </c>
      <c r="J17" s="23">
        <f t="shared" si="0"/>
        <v>-2</v>
      </c>
    </row>
    <row r="18" spans="2:10">
      <c r="B18" s="24" t="s">
        <v>5</v>
      </c>
      <c r="C18" s="44" t="s">
        <v>97</v>
      </c>
      <c r="D18" s="8">
        <v>1.66</v>
      </c>
      <c r="E18" s="8">
        <v>1</v>
      </c>
      <c r="F18" s="8" t="s">
        <v>12</v>
      </c>
      <c r="G18" s="8" t="s">
        <v>93</v>
      </c>
      <c r="H18" s="8" t="s">
        <v>94</v>
      </c>
      <c r="I18" s="8" t="s">
        <v>86</v>
      </c>
      <c r="J18" s="25">
        <f t="shared" si="0"/>
        <v>0.65999999999999992</v>
      </c>
    </row>
    <row r="19" spans="2:10">
      <c r="B19" s="24" t="s">
        <v>5</v>
      </c>
      <c r="C19" s="44" t="s">
        <v>101</v>
      </c>
      <c r="D19" s="8">
        <v>1.66</v>
      </c>
      <c r="E19" s="8">
        <v>1</v>
      </c>
      <c r="F19" s="8" t="s">
        <v>12</v>
      </c>
      <c r="G19" s="8" t="s">
        <v>67</v>
      </c>
      <c r="H19" s="8" t="s">
        <v>98</v>
      </c>
      <c r="I19" s="8" t="s">
        <v>95</v>
      </c>
      <c r="J19" s="25">
        <f t="shared" si="0"/>
        <v>0.65999999999999992</v>
      </c>
    </row>
    <row r="20" spans="2:10">
      <c r="B20" s="22" t="s">
        <v>6</v>
      </c>
      <c r="C20" s="16" t="s">
        <v>102</v>
      </c>
      <c r="D20" s="11">
        <v>1.75</v>
      </c>
      <c r="E20" s="11">
        <v>1</v>
      </c>
      <c r="F20" s="11" t="s">
        <v>12</v>
      </c>
      <c r="G20" s="11" t="s">
        <v>99</v>
      </c>
      <c r="H20" s="11" t="s">
        <v>100</v>
      </c>
      <c r="I20" s="11" t="s">
        <v>79</v>
      </c>
      <c r="J20" s="23">
        <f t="shared" si="0"/>
        <v>-1</v>
      </c>
    </row>
    <row r="21" spans="2:10">
      <c r="B21" s="24" t="s">
        <v>5</v>
      </c>
      <c r="C21" s="44" t="s">
        <v>103</v>
      </c>
      <c r="D21" s="8">
        <v>1.7</v>
      </c>
      <c r="E21" s="8">
        <v>1</v>
      </c>
      <c r="F21" s="8" t="s">
        <v>12</v>
      </c>
      <c r="G21" s="8" t="s">
        <v>19</v>
      </c>
      <c r="H21" s="8" t="s">
        <v>105</v>
      </c>
      <c r="I21" s="8" t="s">
        <v>95</v>
      </c>
      <c r="J21" s="25">
        <f t="shared" si="0"/>
        <v>0.7</v>
      </c>
    </row>
    <row r="22" spans="2:10">
      <c r="B22" s="71" t="s">
        <v>6</v>
      </c>
      <c r="C22" s="16" t="s">
        <v>104</v>
      </c>
      <c r="D22" s="73">
        <v>2.17</v>
      </c>
      <c r="E22" s="73">
        <v>1</v>
      </c>
      <c r="F22" s="11" t="s">
        <v>12</v>
      </c>
      <c r="G22" s="11" t="s">
        <v>19</v>
      </c>
      <c r="H22" s="11" t="s">
        <v>105</v>
      </c>
      <c r="I22" s="11" t="s">
        <v>86</v>
      </c>
      <c r="J22" s="75">
        <f t="shared" si="0"/>
        <v>-1</v>
      </c>
    </row>
    <row r="23" spans="2:10">
      <c r="B23" s="72"/>
      <c r="C23" s="16" t="s">
        <v>106</v>
      </c>
      <c r="D23" s="74"/>
      <c r="E23" s="74"/>
      <c r="F23" s="11" t="s">
        <v>12</v>
      </c>
      <c r="G23" s="11" t="s">
        <v>19</v>
      </c>
      <c r="H23" s="11" t="s">
        <v>105</v>
      </c>
      <c r="I23" s="11" t="s">
        <v>86</v>
      </c>
      <c r="J23" s="76"/>
    </row>
    <row r="24" spans="2:10">
      <c r="B24" s="26"/>
      <c r="C24" s="15" t="s">
        <v>107</v>
      </c>
      <c r="D24" s="10">
        <v>2</v>
      </c>
      <c r="E24" s="10">
        <v>1</v>
      </c>
      <c r="F24" s="10" t="s">
        <v>12</v>
      </c>
      <c r="G24" s="10" t="s">
        <v>25</v>
      </c>
      <c r="H24" s="10" t="s">
        <v>100</v>
      </c>
      <c r="I24" s="10" t="s">
        <v>79</v>
      </c>
      <c r="J24" s="27">
        <f t="shared" si="0"/>
        <v>0</v>
      </c>
    </row>
    <row r="25" spans="2:10">
      <c r="B25" s="26"/>
      <c r="C25" s="15" t="s">
        <v>108</v>
      </c>
      <c r="D25" s="10">
        <v>1.66</v>
      </c>
      <c r="E25" s="10">
        <v>2</v>
      </c>
      <c r="F25" s="10" t="s">
        <v>12</v>
      </c>
      <c r="G25" s="10" t="s">
        <v>67</v>
      </c>
      <c r="H25" s="10" t="s">
        <v>109</v>
      </c>
      <c r="I25" s="10" t="s">
        <v>86</v>
      </c>
      <c r="J25" s="27">
        <f t="shared" si="0"/>
        <v>0</v>
      </c>
    </row>
    <row r="26" spans="2:10">
      <c r="B26" s="26"/>
      <c r="C26" s="15"/>
      <c r="D26" s="10"/>
      <c r="E26" s="10"/>
      <c r="F26" s="10"/>
      <c r="G26" s="10"/>
      <c r="H26" s="10"/>
      <c r="I26" s="10"/>
      <c r="J26" s="27">
        <f t="shared" si="0"/>
        <v>0</v>
      </c>
    </row>
    <row r="27" spans="2:10">
      <c r="B27" s="26"/>
      <c r="C27" s="15"/>
      <c r="D27" s="10"/>
      <c r="E27" s="10"/>
      <c r="F27" s="10"/>
      <c r="G27" s="10"/>
      <c r="H27" s="10"/>
      <c r="I27" s="10"/>
      <c r="J27" s="27">
        <f t="shared" si="0"/>
        <v>0</v>
      </c>
    </row>
    <row r="28" spans="2:10">
      <c r="B28" s="26"/>
      <c r="C28" s="15"/>
      <c r="D28" s="10"/>
      <c r="E28" s="10"/>
      <c r="F28" s="10"/>
      <c r="G28" s="10"/>
      <c r="H28" s="10"/>
      <c r="I28" s="10"/>
      <c r="J28" s="27">
        <f t="shared" si="0"/>
        <v>0</v>
      </c>
    </row>
    <row r="29" spans="2:10">
      <c r="B29" s="26"/>
      <c r="C29" s="15"/>
      <c r="D29" s="10"/>
      <c r="E29" s="10"/>
      <c r="F29" s="10"/>
      <c r="G29" s="10"/>
      <c r="H29" s="10"/>
      <c r="I29" s="10"/>
      <c r="J29" s="27">
        <f t="shared" si="0"/>
        <v>0</v>
      </c>
    </row>
    <row r="30" spans="2:10">
      <c r="B30" s="26"/>
      <c r="C30" s="15"/>
      <c r="D30" s="10"/>
      <c r="E30" s="10"/>
      <c r="F30" s="10"/>
      <c r="G30" s="10"/>
      <c r="H30" s="10"/>
      <c r="I30" s="10"/>
      <c r="J30" s="27">
        <f t="shared" si="0"/>
        <v>0</v>
      </c>
    </row>
    <row r="31" spans="2:10">
      <c r="B31" s="26"/>
      <c r="C31" s="15"/>
      <c r="D31" s="10"/>
      <c r="E31" s="10"/>
      <c r="F31" s="10"/>
      <c r="G31" s="10"/>
      <c r="H31" s="10"/>
      <c r="I31" s="10"/>
      <c r="J31" s="27">
        <f t="shared" si="0"/>
        <v>0</v>
      </c>
    </row>
    <row r="32" spans="2:10">
      <c r="B32" s="26"/>
      <c r="C32" s="15"/>
      <c r="D32" s="10"/>
      <c r="E32" s="10"/>
      <c r="F32" s="10"/>
      <c r="G32" s="10"/>
      <c r="H32" s="10"/>
      <c r="I32" s="10"/>
      <c r="J32" s="27">
        <f t="shared" si="0"/>
        <v>0</v>
      </c>
    </row>
    <row r="33" spans="2:10">
      <c r="B33" s="26"/>
      <c r="C33" s="15"/>
      <c r="D33" s="10"/>
      <c r="E33" s="10"/>
      <c r="F33" s="10"/>
      <c r="G33" s="10"/>
      <c r="H33" s="10"/>
      <c r="I33" s="10"/>
      <c r="J33" s="27">
        <f t="shared" si="0"/>
        <v>0</v>
      </c>
    </row>
    <row r="34" spans="2:10">
      <c r="B34" s="26"/>
      <c r="C34" s="15"/>
      <c r="D34" s="10"/>
      <c r="E34" s="10"/>
      <c r="F34" s="10"/>
      <c r="G34" s="10"/>
      <c r="H34" s="10"/>
      <c r="I34" s="10"/>
      <c r="J34" s="27">
        <f t="shared" si="0"/>
        <v>0</v>
      </c>
    </row>
    <row r="35" spans="2:10">
      <c r="B35" s="26"/>
      <c r="C35" s="15"/>
      <c r="D35" s="10"/>
      <c r="E35" s="10"/>
      <c r="F35" s="10"/>
      <c r="G35" s="10"/>
      <c r="H35" s="10"/>
      <c r="I35" s="10"/>
      <c r="J35" s="27">
        <f t="shared" si="0"/>
        <v>0</v>
      </c>
    </row>
    <row r="36" spans="2:10">
      <c r="B36" s="26"/>
      <c r="C36" s="15"/>
      <c r="D36" s="10"/>
      <c r="E36" s="10"/>
      <c r="F36" s="10"/>
      <c r="G36" s="10"/>
      <c r="H36" s="10"/>
      <c r="I36" s="10"/>
      <c r="J36" s="27">
        <f t="shared" si="0"/>
        <v>0</v>
      </c>
    </row>
    <row r="37" spans="2:10">
      <c r="B37" s="26"/>
      <c r="C37" s="15"/>
      <c r="D37" s="10"/>
      <c r="E37" s="10"/>
      <c r="F37" s="10"/>
      <c r="G37" s="10"/>
      <c r="H37" s="10"/>
      <c r="I37" s="10"/>
      <c r="J37" s="27">
        <f t="shared" si="0"/>
        <v>0</v>
      </c>
    </row>
    <row r="38" spans="2:10">
      <c r="B38" s="26"/>
      <c r="C38" s="15"/>
      <c r="D38" s="10"/>
      <c r="E38" s="10"/>
      <c r="F38" s="10"/>
      <c r="G38" s="10"/>
      <c r="H38" s="10"/>
      <c r="I38" s="10"/>
      <c r="J38" s="27">
        <f t="shared" si="0"/>
        <v>0</v>
      </c>
    </row>
    <row r="39" spans="2:10">
      <c r="B39" s="26"/>
      <c r="C39" s="15"/>
      <c r="D39" s="10"/>
      <c r="E39" s="10"/>
      <c r="F39" s="10"/>
      <c r="G39" s="10"/>
      <c r="H39" s="10"/>
      <c r="I39" s="10"/>
      <c r="J39" s="27">
        <f t="shared" ref="J39:J45" si="1">IF(B39="YES",SUM(D39-1)*E39,IF(B39="NO",-E39,0))</f>
        <v>0</v>
      </c>
    </row>
    <row r="40" spans="2:10">
      <c r="B40" s="26"/>
      <c r="C40" s="15"/>
      <c r="D40" s="10"/>
      <c r="E40" s="10"/>
      <c r="F40" s="10"/>
      <c r="G40" s="10"/>
      <c r="H40" s="10"/>
      <c r="I40" s="10"/>
      <c r="J40" s="27">
        <f t="shared" si="1"/>
        <v>0</v>
      </c>
    </row>
    <row r="41" spans="2:10">
      <c r="B41" s="26"/>
      <c r="C41" s="15"/>
      <c r="D41" s="10"/>
      <c r="E41" s="10"/>
      <c r="F41" s="10"/>
      <c r="G41" s="10"/>
      <c r="H41" s="10"/>
      <c r="I41" s="10"/>
      <c r="J41" s="27">
        <f t="shared" si="1"/>
        <v>0</v>
      </c>
    </row>
    <row r="42" spans="2:10">
      <c r="B42" s="26"/>
      <c r="C42" s="15"/>
      <c r="D42" s="10"/>
      <c r="E42" s="10"/>
      <c r="F42" s="10"/>
      <c r="G42" s="10"/>
      <c r="H42" s="10"/>
      <c r="I42" s="10"/>
      <c r="J42" s="27">
        <f t="shared" si="1"/>
        <v>0</v>
      </c>
    </row>
    <row r="43" spans="2:10">
      <c r="B43" s="26"/>
      <c r="C43" s="15"/>
      <c r="D43" s="10"/>
      <c r="E43" s="10"/>
      <c r="F43" s="10"/>
      <c r="G43" s="10"/>
      <c r="H43" s="10"/>
      <c r="I43" s="10"/>
      <c r="J43" s="27">
        <f t="shared" si="1"/>
        <v>0</v>
      </c>
    </row>
    <row r="44" spans="2:10">
      <c r="B44" s="26"/>
      <c r="C44" s="15"/>
      <c r="D44" s="10"/>
      <c r="E44" s="10"/>
      <c r="F44" s="10"/>
      <c r="G44" s="10"/>
      <c r="H44" s="10"/>
      <c r="I44" s="10"/>
      <c r="J44" s="27">
        <f t="shared" si="1"/>
        <v>0</v>
      </c>
    </row>
    <row r="45" spans="2:10" ht="15.75" thickBot="1">
      <c r="B45" s="28"/>
      <c r="C45" s="29"/>
      <c r="D45" s="30"/>
      <c r="E45" s="30"/>
      <c r="F45" s="30"/>
      <c r="G45" s="30"/>
      <c r="H45" s="30"/>
      <c r="I45" s="30"/>
      <c r="J45" s="31">
        <f t="shared" si="1"/>
        <v>0</v>
      </c>
    </row>
  </sheetData>
  <mergeCells count="17">
    <mergeCell ref="D22:D23"/>
    <mergeCell ref="E22:E23"/>
    <mergeCell ref="J22:J23"/>
    <mergeCell ref="B22:B23"/>
    <mergeCell ref="B11:B12"/>
    <mergeCell ref="D11:D12"/>
    <mergeCell ref="E11:E12"/>
    <mergeCell ref="J11:J12"/>
    <mergeCell ref="B8:B9"/>
    <mergeCell ref="D8:D9"/>
    <mergeCell ref="E8:E9"/>
    <mergeCell ref="J8:J9"/>
    <mergeCell ref="D2:E2"/>
    <mergeCell ref="D3:E3"/>
    <mergeCell ref="M7:P8"/>
    <mergeCell ref="M9:N9"/>
    <mergeCell ref="O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P23"/>
  <sheetViews>
    <sheetView zoomScale="85" zoomScaleNormal="85" workbookViewId="0">
      <selection activeCell="B6" sqref="B6"/>
    </sheetView>
  </sheetViews>
  <sheetFormatPr baseColWidth="10" defaultRowHeight="1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  <col min="16" max="16" width="15.85546875" customWidth="1"/>
  </cols>
  <sheetData>
    <row r="1" spans="2:16" ht="15.75" thickBot="1"/>
    <row r="2" spans="2:16">
      <c r="D2" s="64" t="s">
        <v>7</v>
      </c>
      <c r="E2" s="65"/>
      <c r="F2" s="40">
        <f>SUM(J:J)</f>
        <v>0</v>
      </c>
      <c r="G2" s="42" t="s">
        <v>2</v>
      </c>
      <c r="H2" s="1" t="s">
        <v>43</v>
      </c>
      <c r="I2" s="2">
        <f>COUNTIF(B:B,"YES")</f>
        <v>0</v>
      </c>
      <c r="K2" s="54" t="s">
        <v>64</v>
      </c>
      <c r="L2" s="55"/>
      <c r="M2" s="56" t="e">
        <f>SUM(E6:E150)/COUNT(E6:E150)</f>
        <v>#DIV/0!</v>
      </c>
    </row>
    <row r="3" spans="2:16" ht="15.75" thickBot="1">
      <c r="D3" s="66" t="s">
        <v>39</v>
      </c>
      <c r="E3" s="67"/>
      <c r="F3" s="41" t="e">
        <f>SUM(J:J)/SUM(E:E)*100</f>
        <v>#DIV/0!</v>
      </c>
      <c r="G3" s="43" t="s">
        <v>40</v>
      </c>
      <c r="H3" s="3" t="s">
        <v>44</v>
      </c>
      <c r="I3" s="4">
        <f>COUNTIF(B:B,"NO")</f>
        <v>0</v>
      </c>
      <c r="K3" s="57" t="s">
        <v>65</v>
      </c>
      <c r="L3" s="58"/>
      <c r="M3" s="59" t="e">
        <f>SUM(D6:D150)/COUNT(D6:D150)</f>
        <v>#DIV/0!</v>
      </c>
    </row>
    <row r="4" spans="2:16" ht="15.75" thickBot="1"/>
    <row r="5" spans="2:16" ht="15.75" thickBot="1">
      <c r="B5" s="36" t="s">
        <v>9</v>
      </c>
      <c r="C5" s="37" t="s">
        <v>8</v>
      </c>
      <c r="D5" s="37" t="s">
        <v>0</v>
      </c>
      <c r="E5" s="37" t="s">
        <v>1</v>
      </c>
      <c r="F5" s="37" t="s">
        <v>10</v>
      </c>
      <c r="G5" s="37" t="s">
        <v>32</v>
      </c>
      <c r="H5" s="37" t="s">
        <v>11</v>
      </c>
      <c r="I5" s="38" t="s">
        <v>15</v>
      </c>
      <c r="J5" s="39" t="s">
        <v>2</v>
      </c>
    </row>
    <row r="6" spans="2:16">
      <c r="B6" s="32"/>
      <c r="C6" s="33"/>
      <c r="D6" s="34"/>
      <c r="E6" s="34"/>
      <c r="F6" s="34"/>
      <c r="G6" s="34"/>
      <c r="H6" s="34"/>
      <c r="I6" s="34"/>
      <c r="J6" s="35">
        <f t="shared" ref="J6:J16" si="0">IF(B6="YES",SUM(D6-1)*E6,IF(B6="NO",-E6,0))</f>
        <v>0</v>
      </c>
    </row>
    <row r="7" spans="2:16">
      <c r="B7" s="26"/>
      <c r="C7" s="15"/>
      <c r="D7" s="10"/>
      <c r="E7" s="10"/>
      <c r="F7" s="10"/>
      <c r="G7" s="10"/>
      <c r="H7" s="10"/>
      <c r="I7" s="10"/>
      <c r="J7" s="27">
        <f t="shared" si="0"/>
        <v>0</v>
      </c>
      <c r="M7" s="68" t="s">
        <v>75</v>
      </c>
      <c r="N7" s="68"/>
      <c r="O7" s="68"/>
      <c r="P7" s="68"/>
    </row>
    <row r="8" spans="2:16">
      <c r="B8" s="26"/>
      <c r="C8" s="15"/>
      <c r="D8" s="10"/>
      <c r="E8" s="10"/>
      <c r="F8" s="10"/>
      <c r="G8" s="10"/>
      <c r="H8" s="10"/>
      <c r="I8" s="10"/>
      <c r="J8" s="27">
        <f t="shared" si="0"/>
        <v>0</v>
      </c>
      <c r="M8" s="68"/>
      <c r="N8" s="68"/>
      <c r="O8" s="68"/>
      <c r="P8" s="68"/>
    </row>
    <row r="9" spans="2:16" ht="28.5">
      <c r="B9" s="26"/>
      <c r="C9" s="15"/>
      <c r="D9" s="10"/>
      <c r="E9" s="10"/>
      <c r="F9" s="10"/>
      <c r="G9" s="10"/>
      <c r="H9" s="10"/>
      <c r="I9" s="10"/>
      <c r="J9" s="27">
        <f t="shared" si="0"/>
        <v>0</v>
      </c>
      <c r="M9" s="69">
        <f>F2</f>
        <v>0</v>
      </c>
      <c r="N9" s="69"/>
      <c r="O9" s="70" t="s">
        <v>74</v>
      </c>
      <c r="P9" s="70"/>
    </row>
    <row r="10" spans="2:16">
      <c r="B10" s="26"/>
      <c r="C10" s="15"/>
      <c r="D10" s="10"/>
      <c r="E10" s="10"/>
      <c r="F10" s="10"/>
      <c r="G10" s="10"/>
      <c r="H10" s="10"/>
      <c r="I10" s="10"/>
      <c r="J10" s="27">
        <f t="shared" si="0"/>
        <v>0</v>
      </c>
    </row>
    <row r="11" spans="2:16">
      <c r="B11" s="26"/>
      <c r="C11" s="15"/>
      <c r="D11" s="10"/>
      <c r="E11" s="10"/>
      <c r="F11" s="10"/>
      <c r="G11" s="10"/>
      <c r="H11" s="10"/>
      <c r="I11" s="10"/>
      <c r="J11" s="27">
        <f t="shared" si="0"/>
        <v>0</v>
      </c>
    </row>
    <row r="12" spans="2:16">
      <c r="B12" s="26"/>
      <c r="C12" s="15"/>
      <c r="D12" s="10"/>
      <c r="E12" s="10"/>
      <c r="F12" s="10"/>
      <c r="G12" s="10"/>
      <c r="H12" s="10"/>
      <c r="I12" s="10"/>
      <c r="J12" s="27">
        <f t="shared" si="0"/>
        <v>0</v>
      </c>
    </row>
    <row r="13" spans="2:16">
      <c r="B13" s="26"/>
      <c r="C13" s="15"/>
      <c r="D13" s="10"/>
      <c r="E13" s="10"/>
      <c r="F13" s="10"/>
      <c r="G13" s="10"/>
      <c r="H13" s="10"/>
      <c r="I13" s="10"/>
      <c r="J13" s="27">
        <f t="shared" si="0"/>
        <v>0</v>
      </c>
    </row>
    <row r="14" spans="2:16">
      <c r="B14" s="26"/>
      <c r="C14" s="15"/>
      <c r="D14" s="10"/>
      <c r="E14" s="10"/>
      <c r="F14" s="10"/>
      <c r="G14" s="10"/>
      <c r="H14" s="10"/>
      <c r="I14" s="10"/>
      <c r="J14" s="27">
        <f t="shared" si="0"/>
        <v>0</v>
      </c>
    </row>
    <row r="15" spans="2:16">
      <c r="B15" s="26"/>
      <c r="C15" s="15"/>
      <c r="D15" s="10"/>
      <c r="E15" s="10"/>
      <c r="F15" s="10"/>
      <c r="G15" s="10"/>
      <c r="H15" s="10"/>
      <c r="I15" s="10"/>
      <c r="J15" s="27">
        <f t="shared" si="0"/>
        <v>0</v>
      </c>
    </row>
    <row r="16" spans="2:16">
      <c r="B16" s="26"/>
      <c r="C16" s="15"/>
      <c r="D16" s="10"/>
      <c r="E16" s="10"/>
      <c r="F16" s="10"/>
      <c r="G16" s="10"/>
      <c r="H16" s="10"/>
      <c r="I16" s="10"/>
      <c r="J16" s="27">
        <f t="shared" si="0"/>
        <v>0</v>
      </c>
    </row>
    <row r="17" spans="2:10">
      <c r="B17" s="26"/>
      <c r="C17" s="15"/>
      <c r="D17" s="10"/>
      <c r="E17" s="10"/>
      <c r="F17" s="10"/>
      <c r="G17" s="10"/>
      <c r="H17" s="10"/>
      <c r="I17" s="10"/>
      <c r="J17" s="27">
        <f t="shared" ref="J17:J23" si="1">IF(B17="YES",SUM(D17-1)*E17,IF(B17="NO",-E17,0))</f>
        <v>0</v>
      </c>
    </row>
    <row r="18" spans="2:10">
      <c r="B18" s="26"/>
      <c r="C18" s="15"/>
      <c r="D18" s="10"/>
      <c r="E18" s="10"/>
      <c r="F18" s="10"/>
      <c r="G18" s="10"/>
      <c r="H18" s="10"/>
      <c r="I18" s="10"/>
      <c r="J18" s="27">
        <f t="shared" si="1"/>
        <v>0</v>
      </c>
    </row>
    <row r="19" spans="2:10">
      <c r="B19" s="26"/>
      <c r="C19" s="15"/>
      <c r="D19" s="10"/>
      <c r="E19" s="10"/>
      <c r="F19" s="10"/>
      <c r="G19" s="10"/>
      <c r="H19" s="10"/>
      <c r="I19" s="10"/>
      <c r="J19" s="27">
        <f t="shared" si="1"/>
        <v>0</v>
      </c>
    </row>
    <row r="20" spans="2:10">
      <c r="B20" s="26"/>
      <c r="C20" s="15"/>
      <c r="D20" s="10"/>
      <c r="E20" s="10"/>
      <c r="F20" s="10"/>
      <c r="G20" s="10"/>
      <c r="H20" s="10"/>
      <c r="I20" s="10"/>
      <c r="J20" s="27">
        <f t="shared" si="1"/>
        <v>0</v>
      </c>
    </row>
    <row r="21" spans="2:10">
      <c r="B21" s="26"/>
      <c r="C21" s="15"/>
      <c r="D21" s="10"/>
      <c r="E21" s="10"/>
      <c r="F21" s="10"/>
      <c r="G21" s="10"/>
      <c r="H21" s="10"/>
      <c r="I21" s="10"/>
      <c r="J21" s="27">
        <f t="shared" si="1"/>
        <v>0</v>
      </c>
    </row>
    <row r="22" spans="2:10">
      <c r="B22" s="26"/>
      <c r="C22" s="15"/>
      <c r="D22" s="10"/>
      <c r="E22" s="10"/>
      <c r="F22" s="10"/>
      <c r="G22" s="10"/>
      <c r="H22" s="10"/>
      <c r="I22" s="10"/>
      <c r="J22" s="27">
        <f t="shared" si="1"/>
        <v>0</v>
      </c>
    </row>
    <row r="23" spans="2:10" ht="15.75" thickBot="1">
      <c r="B23" s="28"/>
      <c r="C23" s="29"/>
      <c r="D23" s="30"/>
      <c r="E23" s="30"/>
      <c r="F23" s="30"/>
      <c r="G23" s="30"/>
      <c r="H23" s="30"/>
      <c r="I23" s="30"/>
      <c r="J23" s="31">
        <f t="shared" si="1"/>
        <v>0</v>
      </c>
    </row>
  </sheetData>
  <mergeCells count="5">
    <mergeCell ref="D2:E2"/>
    <mergeCell ref="D3:E3"/>
    <mergeCell ref="M7:P8"/>
    <mergeCell ref="M9:N9"/>
    <mergeCell ref="O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MAYO_2018</vt:lpstr>
      <vt:lpstr>JUNIO_2018</vt:lpstr>
      <vt:lpstr>BOCETO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Quique</cp:lastModifiedBy>
  <dcterms:created xsi:type="dcterms:W3CDTF">2018-05-14T16:56:32Z</dcterms:created>
  <dcterms:modified xsi:type="dcterms:W3CDTF">2018-06-04T18:07:42Z</dcterms:modified>
</cp:coreProperties>
</file>