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activeTab="1"/>
  </bookViews>
  <sheets>
    <sheet name="DATOS" sheetId="1" r:id="rId1"/>
    <sheet name="PRONÓSTICO" sheetId="2" r:id="rId2"/>
  </sheets>
  <calcPr calcId="125725"/>
</workbook>
</file>

<file path=xl/calcChain.xml><?xml version="1.0" encoding="utf-8"?>
<calcChain xmlns="http://schemas.openxmlformats.org/spreadsheetml/2006/main">
  <c r="AP29" i="2"/>
  <c r="AP28"/>
  <c r="AJ29"/>
  <c r="AD29"/>
  <c r="AD28"/>
  <c r="AJ28"/>
  <c r="AP23"/>
  <c r="AP22"/>
  <c r="AD23"/>
  <c r="AD22"/>
  <c r="AN29"/>
  <c r="AO29" s="1"/>
  <c r="AN28"/>
  <c r="AO28" s="1"/>
  <c r="AH29"/>
  <c r="AI29" s="1"/>
  <c r="AH28"/>
  <c r="AI28" s="1"/>
  <c r="AB29"/>
  <c r="AC29" s="1"/>
  <c r="AB28"/>
  <c r="AC28" s="1"/>
  <c r="AN95" l="1"/>
  <c r="AO95" s="1"/>
  <c r="AN94"/>
  <c r="AO94" s="1"/>
  <c r="AB95"/>
  <c r="AC95" s="1"/>
  <c r="AB94"/>
  <c r="AC94" s="1"/>
  <c r="AN23"/>
  <c r="AO23" s="1"/>
  <c r="AN34" s="1"/>
  <c r="AN22"/>
  <c r="AO22" s="1"/>
  <c r="AN33" s="1"/>
  <c r="AB23"/>
  <c r="AC23" s="1"/>
  <c r="AB34" s="1"/>
  <c r="AB22"/>
  <c r="AC22" s="1"/>
  <c r="AB33" s="1"/>
  <c r="C4" s="1"/>
  <c r="J12" i="1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D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W12"/>
  <c r="V12"/>
  <c r="U12"/>
  <c r="T12"/>
  <c r="S12"/>
  <c r="R12"/>
  <c r="Q12"/>
  <c r="P12"/>
  <c r="O12"/>
  <c r="N12"/>
  <c r="M12"/>
  <c r="L12"/>
  <c r="K12"/>
  <c r="I12"/>
  <c r="H12"/>
  <c r="G12"/>
  <c r="F12"/>
  <c r="E12"/>
  <c r="D12"/>
  <c r="AJ22" i="2" l="1"/>
  <c r="AJ23"/>
  <c r="AH95"/>
  <c r="AI95" s="1"/>
  <c r="AH23"/>
  <c r="AI23" s="1"/>
  <c r="AH22"/>
  <c r="AI22" s="1"/>
  <c r="AH94"/>
  <c r="AI94" s="1"/>
  <c r="U14"/>
  <c r="M14"/>
  <c r="E14"/>
  <c r="W14"/>
  <c r="O14"/>
  <c r="G14"/>
  <c r="P14"/>
  <c r="H14"/>
  <c r="R14"/>
  <c r="J14"/>
  <c r="Q14"/>
  <c r="I14"/>
  <c r="S14"/>
  <c r="K14"/>
  <c r="C14"/>
  <c r="T14"/>
  <c r="L14"/>
  <c r="D14"/>
  <c r="V14"/>
  <c r="N14"/>
  <c r="F14"/>
  <c r="P15"/>
  <c r="H15"/>
  <c r="R15"/>
  <c r="J15"/>
  <c r="K15"/>
  <c r="C15"/>
  <c r="U15"/>
  <c r="M15"/>
  <c r="S15"/>
  <c r="T15"/>
  <c r="L15"/>
  <c r="D15"/>
  <c r="V15"/>
  <c r="N15"/>
  <c r="F15"/>
  <c r="W15"/>
  <c r="O15"/>
  <c r="G15"/>
  <c r="Q15"/>
  <c r="I15"/>
  <c r="E15"/>
  <c r="T5"/>
  <c r="T20" s="1"/>
  <c r="L5"/>
  <c r="L20" s="1"/>
  <c r="D5"/>
  <c r="D20" s="1"/>
  <c r="V5"/>
  <c r="V20" s="1"/>
  <c r="N5"/>
  <c r="N20" s="1"/>
  <c r="F5"/>
  <c r="F20" s="1"/>
  <c r="W5"/>
  <c r="W20" s="1"/>
  <c r="O5"/>
  <c r="O20" s="1"/>
  <c r="G5"/>
  <c r="G20" s="1"/>
  <c r="H5"/>
  <c r="H20" s="1"/>
  <c r="I5"/>
  <c r="I20" s="1"/>
  <c r="P5"/>
  <c r="P20" s="1"/>
  <c r="R5"/>
  <c r="R20" s="1"/>
  <c r="J5"/>
  <c r="J20" s="1"/>
  <c r="S5"/>
  <c r="S20" s="1"/>
  <c r="K5"/>
  <c r="K20" s="1"/>
  <c r="C5"/>
  <c r="C20" s="1"/>
  <c r="U5"/>
  <c r="U20" s="1"/>
  <c r="M5"/>
  <c r="M20" s="1"/>
  <c r="E5"/>
  <c r="E20" s="1"/>
  <c r="Q5"/>
  <c r="Q20" s="1"/>
  <c r="Q4"/>
  <c r="I4"/>
  <c r="S4"/>
  <c r="K4"/>
  <c r="T4"/>
  <c r="L4"/>
  <c r="D4"/>
  <c r="U4"/>
  <c r="M4"/>
  <c r="E4"/>
  <c r="F4"/>
  <c r="V4"/>
  <c r="W4"/>
  <c r="O4"/>
  <c r="G4"/>
  <c r="P4"/>
  <c r="H4"/>
  <c r="R4"/>
  <c r="J4"/>
  <c r="N4"/>
  <c r="AH33" l="1"/>
  <c r="I9" s="1"/>
  <c r="C38"/>
  <c r="C30"/>
  <c r="C34"/>
  <c r="C33"/>
  <c r="C35"/>
  <c r="AH34"/>
  <c r="D10" s="1"/>
  <c r="C26"/>
  <c r="C39"/>
  <c r="C31"/>
  <c r="C28"/>
  <c r="C32"/>
  <c r="C29"/>
  <c r="C27"/>
  <c r="C36"/>
  <c r="C40"/>
  <c r="C37"/>
  <c r="T22"/>
  <c r="L22"/>
  <c r="D22"/>
  <c r="U22"/>
  <c r="M22"/>
  <c r="E22"/>
  <c r="O22"/>
  <c r="R22"/>
  <c r="S22"/>
  <c r="C22"/>
  <c r="V22"/>
  <c r="N22"/>
  <c r="F22"/>
  <c r="W22"/>
  <c r="G22"/>
  <c r="P22"/>
  <c r="H22"/>
  <c r="Q22"/>
  <c r="I22"/>
  <c r="J22"/>
  <c r="K22"/>
  <c r="R24"/>
  <c r="J24"/>
  <c r="S24"/>
  <c r="K24"/>
  <c r="C24"/>
  <c r="P24"/>
  <c r="Q24"/>
  <c r="T24"/>
  <c r="L24"/>
  <c r="D24"/>
  <c r="U24"/>
  <c r="M24"/>
  <c r="E24"/>
  <c r="V24"/>
  <c r="N24"/>
  <c r="F24"/>
  <c r="W24"/>
  <c r="O24"/>
  <c r="G24"/>
  <c r="H24"/>
  <c r="I24"/>
  <c r="Q21"/>
  <c r="I21"/>
  <c r="R21"/>
  <c r="J21"/>
  <c r="T21"/>
  <c r="C21"/>
  <c r="W21"/>
  <c r="G21"/>
  <c r="D21"/>
  <c r="H21"/>
  <c r="S21"/>
  <c r="K21"/>
  <c r="L21"/>
  <c r="U21"/>
  <c r="M21"/>
  <c r="E21"/>
  <c r="V21"/>
  <c r="N21"/>
  <c r="F21"/>
  <c r="O21"/>
  <c r="P21"/>
  <c r="R26"/>
  <c r="J26"/>
  <c r="S26"/>
  <c r="K26"/>
  <c r="P26"/>
  <c r="I26"/>
  <c r="T26"/>
  <c r="L26"/>
  <c r="D26"/>
  <c r="U26"/>
  <c r="M26"/>
  <c r="E26"/>
  <c r="Q26"/>
  <c r="V26"/>
  <c r="N26"/>
  <c r="F26"/>
  <c r="W26"/>
  <c r="O26"/>
  <c r="G26"/>
  <c r="C25"/>
  <c r="H26"/>
  <c r="W23"/>
  <c r="O23"/>
  <c r="G23"/>
  <c r="P23"/>
  <c r="H23"/>
  <c r="U23"/>
  <c r="V23"/>
  <c r="Q23"/>
  <c r="I23"/>
  <c r="R23"/>
  <c r="J23"/>
  <c r="E23"/>
  <c r="N23"/>
  <c r="S23"/>
  <c r="K23"/>
  <c r="C23"/>
  <c r="T23"/>
  <c r="L23"/>
  <c r="D23"/>
  <c r="M23"/>
  <c r="F23"/>
  <c r="E9" l="1"/>
  <c r="C9"/>
  <c r="P25" s="1"/>
  <c r="G9"/>
  <c r="L9"/>
  <c r="F9"/>
  <c r="N9"/>
  <c r="H9"/>
  <c r="J9"/>
  <c r="T9"/>
  <c r="Q9"/>
  <c r="U9"/>
  <c r="W9"/>
  <c r="V9"/>
  <c r="K9"/>
  <c r="M9"/>
  <c r="S9"/>
  <c r="D9"/>
  <c r="O9"/>
  <c r="P9"/>
  <c r="R9"/>
  <c r="V10"/>
  <c r="U10"/>
  <c r="H10"/>
  <c r="W10"/>
  <c r="Q10"/>
  <c r="K10"/>
  <c r="E10"/>
  <c r="G10"/>
  <c r="C10"/>
  <c r="N10"/>
  <c r="I10"/>
  <c r="F10"/>
  <c r="T10"/>
  <c r="O10"/>
  <c r="J10"/>
  <c r="L10"/>
  <c r="S10"/>
  <c r="R10"/>
  <c r="P10"/>
  <c r="M10"/>
  <c r="V25" l="1"/>
  <c r="D25"/>
  <c r="U25"/>
  <c r="F25"/>
  <c r="H25"/>
  <c r="N25"/>
  <c r="Q25"/>
  <c r="I25"/>
  <c r="L25"/>
  <c r="T25"/>
  <c r="J25"/>
  <c r="G25"/>
  <c r="E25"/>
  <c r="W25"/>
  <c r="R25"/>
  <c r="O25"/>
  <c r="S25"/>
  <c r="M25"/>
  <c r="K25"/>
</calcChain>
</file>

<file path=xl/sharedStrings.xml><?xml version="1.0" encoding="utf-8"?>
<sst xmlns="http://schemas.openxmlformats.org/spreadsheetml/2006/main" count="254" uniqueCount="42">
  <si>
    <t>Equipo LOCAL</t>
  </si>
  <si>
    <t>Equipo VISITANTE</t>
  </si>
  <si>
    <t>PRONOSTICADOR DE CORNERS</t>
  </si>
  <si>
    <t>Partido 1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</si>
  <si>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</si>
  <si>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</si>
  <si>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</si>
  <si>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</si>
  <si>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</si>
  <si>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</si>
  <si>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</si>
  <si>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</si>
  <si>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</si>
  <si>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L</t>
  </si>
  <si>
    <t>V</t>
  </si>
  <si>
    <t>1a parte</t>
  </si>
  <si>
    <t>2a parte</t>
  </si>
  <si>
    <t>Total</t>
  </si>
  <si>
    <t>Partidos como LOCAL</t>
  </si>
  <si>
    <t>Partidos como VISITANTE</t>
  </si>
  <si>
    <t>Nº Partidos</t>
  </si>
  <si>
    <t>1a PARTE</t>
  </si>
  <si>
    <t>L\V</t>
  </si>
  <si>
    <t>2a PARTE</t>
  </si>
  <si>
    <t>TOTAL</t>
  </si>
  <si>
    <t>-&gt;</t>
  </si>
  <si>
    <t>A favor</t>
  </si>
  <si>
    <t xml:space="preserve">En contra </t>
  </si>
  <si>
    <t>Total de corners</t>
  </si>
  <si>
    <t>MEDIA</t>
  </si>
  <si>
    <t>DATOS: LOCAL &amp; VISITANTE</t>
  </si>
  <si>
    <t>EQUIPO LOCAL</t>
  </si>
  <si>
    <t>EQUIPO VISTANTE</t>
  </si>
  <si>
    <t>DATOS</t>
  </si>
  <si>
    <t>SOLO COMO LOCAL</t>
  </si>
  <si>
    <t>SOLO COMO VISITANTE</t>
  </si>
  <si>
    <t>MEDIANA</t>
  </si>
  <si>
    <t>A RELLENAR</t>
  </si>
  <si>
    <t>% L</t>
  </si>
  <si>
    <t>% V</t>
  </si>
  <si>
    <t>PROBABILIDAD DE CORNERS</t>
  </si>
  <si>
    <t>EQUIPO VISITANTE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</si>
</sst>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3" borderId="30" xfId="0" applyFill="1" applyBorder="1"/>
    <xf numFmtId="0" fontId="0" fillId="2" borderId="30" xfId="0" applyFill="1" applyBorder="1"/>
    <xf numFmtId="1" fontId="0" fillId="4" borderId="38" xfId="0" applyNumberFormat="1" applyFill="1" applyBorder="1" applyAlignment="1">
      <alignment horizontal="center" vertical="center"/>
    </xf>
    <xf numFmtId="1" fontId="0" fillId="4" borderId="39" xfId="0" applyNumberFormat="1" applyFill="1" applyBorder="1" applyAlignment="1">
      <alignment horizontal="center" vertical="center"/>
    </xf>
    <xf numFmtId="0" fontId="0" fillId="3" borderId="11" xfId="0" applyFill="1" applyBorder="1"/>
    <xf numFmtId="0" fontId="0" fillId="2" borderId="11" xfId="0" applyFill="1" applyBorder="1"/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2" fontId="0" fillId="0" borderId="34" xfId="0" applyNumberFormat="1" applyBorder="1"/>
    <xf numFmtId="2" fontId="0" fillId="0" borderId="24" xfId="0" applyNumberFormat="1" applyBorder="1"/>
    <xf numFmtId="2" fontId="0" fillId="0" borderId="3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2" fontId="0" fillId="0" borderId="32" xfId="0" applyNumberFormat="1" applyBorder="1"/>
    <xf numFmtId="2" fontId="0" fillId="0" borderId="3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quotePrefix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13" xfId="0" applyFill="1" applyBorder="1"/>
    <xf numFmtId="1" fontId="0" fillId="5" borderId="20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" fontId="0" fillId="5" borderId="23" xfId="0" applyNumberForma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1" fontId="0" fillId="0" borderId="0" xfId="0" applyNumberFormat="1"/>
    <xf numFmtId="0" fontId="0" fillId="8" borderId="1" xfId="0" applyFill="1" applyBorder="1"/>
    <xf numFmtId="0" fontId="0" fillId="9" borderId="1" xfId="0" applyFill="1" applyBorder="1" applyAlignment="1"/>
    <xf numFmtId="2" fontId="0" fillId="0" borderId="52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6" borderId="29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N39"/>
  <sheetViews>
    <sheetView topLeftCell="A4" zoomScale="85" zoomScaleNormal="85" workbookViewId="0">
      <selection activeCell="S31" sqref="S31"/>
    </sheetView>
  </sheetViews>
  <sheetFormatPr baseColWidth="10" defaultRowHeight="15"/>
  <cols>
    <col min="4" max="23" width="5.7109375" customWidth="1"/>
    <col min="27" max="30" width="11.42578125" customWidth="1"/>
    <col min="32" max="35" width="11.42578125" customWidth="1"/>
    <col min="37" max="40" width="11.42578125" customWidth="1"/>
  </cols>
  <sheetData>
    <row r="1" spans="2:40" ht="15.75" thickBot="1"/>
    <row r="2" spans="2:40" ht="21.75" thickBot="1">
      <c r="B2" s="68" t="s">
        <v>37</v>
      </c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</row>
    <row r="3" spans="2:40" ht="21">
      <c r="I3" s="17"/>
      <c r="J3" s="17"/>
      <c r="K3" s="17"/>
      <c r="L3" s="17"/>
      <c r="M3" s="17"/>
      <c r="N3" s="17"/>
      <c r="O3" s="17"/>
      <c r="P3" s="17"/>
      <c r="Q3" s="17"/>
      <c r="R3" s="17"/>
      <c r="AA3" s="1"/>
      <c r="AB3" s="1"/>
      <c r="AC3" s="1"/>
      <c r="AD3" s="1"/>
      <c r="AE3" s="2"/>
      <c r="AF3" s="1"/>
      <c r="AG3" s="1"/>
      <c r="AH3" s="1"/>
      <c r="AI3" s="1"/>
      <c r="AJ3" s="2"/>
      <c r="AK3" s="1"/>
      <c r="AL3" s="1"/>
      <c r="AM3" s="1"/>
      <c r="AN3" s="1"/>
    </row>
    <row r="5" spans="2:40" ht="15.75" thickBot="1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2:40" ht="20.25" thickBot="1">
      <c r="B6" s="15"/>
      <c r="C6" s="15"/>
      <c r="D6" s="93" t="s">
        <v>0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5"/>
      <c r="X6" s="15"/>
      <c r="Y6" s="15"/>
      <c r="AA6" s="1"/>
      <c r="AB6" s="1"/>
      <c r="AC6" s="1"/>
      <c r="AD6" s="2"/>
      <c r="AF6" s="1"/>
      <c r="AG6" s="1"/>
      <c r="AH6" s="1"/>
      <c r="AI6" s="2"/>
      <c r="AK6" s="1"/>
      <c r="AL6" s="1"/>
      <c r="AM6" s="1"/>
      <c r="AN6" s="2"/>
    </row>
    <row r="7" spans="2:40" ht="20.25" thickBot="1">
      <c r="B7" s="15"/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5"/>
      <c r="Y7" s="15"/>
      <c r="AA7" s="2"/>
      <c r="AB7" s="32"/>
      <c r="AC7" s="33"/>
      <c r="AF7" s="2"/>
      <c r="AG7" s="32"/>
      <c r="AH7" s="33"/>
      <c r="AI7" s="33"/>
      <c r="AK7" s="2"/>
      <c r="AL7" s="32"/>
      <c r="AM7" s="33"/>
    </row>
    <row r="8" spans="2:40" ht="15.75" thickBot="1">
      <c r="B8" s="15"/>
      <c r="C8" s="15"/>
      <c r="D8" s="90" t="s">
        <v>18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15"/>
      <c r="Y8" s="15"/>
      <c r="AA8" s="2"/>
      <c r="AB8" s="32"/>
      <c r="AC8" s="33"/>
      <c r="AF8" s="2"/>
      <c r="AG8" s="32"/>
      <c r="AH8" s="33"/>
      <c r="AI8" s="33"/>
      <c r="AK8" s="2"/>
      <c r="AL8" s="32"/>
      <c r="AM8" s="33"/>
    </row>
    <row r="9" spans="2:40">
      <c r="B9" s="15"/>
      <c r="C9" s="15"/>
      <c r="D9" s="84" t="s">
        <v>3</v>
      </c>
      <c r="E9" s="85"/>
      <c r="F9" s="84" t="s">
        <v>4</v>
      </c>
      <c r="G9" s="85"/>
      <c r="H9" s="84" t="s">
        <v>5</v>
      </c>
      <c r="I9" s="85"/>
      <c r="J9" s="84" t="s">
        <v>6</v>
      </c>
      <c r="K9" s="85"/>
      <c r="L9" s="84" t="s">
        <v>7</v>
      </c>
      <c r="M9" s="85"/>
      <c r="N9" s="82" t="s">
        <v>8</v>
      </c>
      <c r="O9" s="83"/>
      <c r="P9" s="82" t="s">
        <v>9</v>
      </c>
      <c r="Q9" s="83"/>
      <c r="R9" s="82" t="s">
        <v>10</v>
      </c>
      <c r="S9" s="83"/>
      <c r="T9" s="82" t="s">
        <v>11</v>
      </c>
      <c r="U9" s="83"/>
      <c r="V9" s="82" t="s">
        <v>12</v>
      </c>
      <c r="W9" s="83"/>
      <c r="X9" s="15"/>
      <c r="Y9" s="15"/>
    </row>
    <row r="10" spans="2:40" ht="15.75" thickBot="1">
      <c r="B10" s="15"/>
      <c r="C10" s="15"/>
      <c r="D10" s="12" t="s">
        <v>13</v>
      </c>
      <c r="E10" s="11" t="s">
        <v>14</v>
      </c>
      <c r="F10" s="6" t="s">
        <v>13</v>
      </c>
      <c r="G10" s="7" t="s">
        <v>14</v>
      </c>
      <c r="H10" s="6" t="s">
        <v>13</v>
      </c>
      <c r="I10" s="7" t="s">
        <v>14</v>
      </c>
      <c r="J10" s="6" t="s">
        <v>13</v>
      </c>
      <c r="K10" s="7" t="s">
        <v>14</v>
      </c>
      <c r="L10" s="6" t="s">
        <v>13</v>
      </c>
      <c r="M10" s="7" t="s">
        <v>14</v>
      </c>
      <c r="N10" s="6" t="s">
        <v>13</v>
      </c>
      <c r="O10" s="7" t="s">
        <v>14</v>
      </c>
      <c r="P10" s="6" t="s">
        <v>13</v>
      </c>
      <c r="Q10" s="7" t="s">
        <v>14</v>
      </c>
      <c r="R10" s="6" t="s">
        <v>13</v>
      </c>
      <c r="S10" s="7" t="s">
        <v>14</v>
      </c>
      <c r="T10" s="6" t="s">
        <v>13</v>
      </c>
      <c r="U10" s="7" t="s">
        <v>14</v>
      </c>
      <c r="V10" s="6" t="s">
        <v>13</v>
      </c>
      <c r="W10" s="7" t="s">
        <v>14</v>
      </c>
      <c r="X10" s="15"/>
      <c r="Y10" s="15"/>
    </row>
    <row r="11" spans="2:40">
      <c r="B11" s="15"/>
      <c r="C11" s="8" t="s">
        <v>15</v>
      </c>
      <c r="D11" s="64">
        <v>3</v>
      </c>
      <c r="E11" s="65">
        <v>2</v>
      </c>
      <c r="F11" s="64">
        <v>2</v>
      </c>
      <c r="G11" s="65">
        <v>1</v>
      </c>
      <c r="H11" s="64">
        <v>4</v>
      </c>
      <c r="I11" s="65">
        <v>4</v>
      </c>
      <c r="J11" s="64">
        <v>1</v>
      </c>
      <c r="K11" s="65">
        <v>3</v>
      </c>
      <c r="L11" s="64">
        <v>3</v>
      </c>
      <c r="M11" s="65">
        <v>3</v>
      </c>
      <c r="N11" s="64">
        <v>1</v>
      </c>
      <c r="O11" s="65">
        <v>1</v>
      </c>
      <c r="P11" s="64">
        <v>1</v>
      </c>
      <c r="Q11" s="65">
        <v>5</v>
      </c>
      <c r="R11" s="64">
        <v>1</v>
      </c>
      <c r="S11" s="65">
        <v>0</v>
      </c>
      <c r="T11" s="64">
        <v>0</v>
      </c>
      <c r="U11" s="65">
        <v>0</v>
      </c>
      <c r="V11" s="64">
        <v>0</v>
      </c>
      <c r="W11" s="65">
        <v>0</v>
      </c>
      <c r="X11" s="15"/>
      <c r="Y11" s="24" t="s">
        <v>20</v>
      </c>
    </row>
    <row r="12" spans="2:40" ht="15.75" thickBot="1">
      <c r="B12" s="15"/>
      <c r="C12" s="9" t="s">
        <v>16</v>
      </c>
      <c r="D12" s="22">
        <f>SUM(D13-D11)</f>
        <v>7</v>
      </c>
      <c r="E12" s="23">
        <f>SUM(E13-E11)</f>
        <v>1</v>
      </c>
      <c r="F12" s="22">
        <f t="shared" ref="F12:W12" si="0">SUM(F13-F11)</f>
        <v>3</v>
      </c>
      <c r="G12" s="23">
        <f t="shared" si="0"/>
        <v>1</v>
      </c>
      <c r="H12" s="22">
        <f t="shared" si="0"/>
        <v>4</v>
      </c>
      <c r="I12" s="23">
        <f t="shared" si="0"/>
        <v>6</v>
      </c>
      <c r="J12" s="22">
        <f t="shared" si="0"/>
        <v>1</v>
      </c>
      <c r="K12" s="23">
        <f t="shared" si="0"/>
        <v>1</v>
      </c>
      <c r="L12" s="22">
        <f t="shared" si="0"/>
        <v>3</v>
      </c>
      <c r="M12" s="23">
        <f t="shared" si="0"/>
        <v>1</v>
      </c>
      <c r="N12" s="22">
        <f t="shared" si="0"/>
        <v>0</v>
      </c>
      <c r="O12" s="23">
        <f t="shared" si="0"/>
        <v>1</v>
      </c>
      <c r="P12" s="22">
        <f t="shared" si="0"/>
        <v>3</v>
      </c>
      <c r="Q12" s="23">
        <f t="shared" si="0"/>
        <v>2</v>
      </c>
      <c r="R12" s="22">
        <f t="shared" si="0"/>
        <v>3</v>
      </c>
      <c r="S12" s="23">
        <f t="shared" si="0"/>
        <v>2</v>
      </c>
      <c r="T12" s="22">
        <f t="shared" si="0"/>
        <v>0</v>
      </c>
      <c r="U12" s="23">
        <f t="shared" si="0"/>
        <v>0</v>
      </c>
      <c r="V12" s="22">
        <f t="shared" si="0"/>
        <v>0</v>
      </c>
      <c r="W12" s="23">
        <f t="shared" si="0"/>
        <v>0</v>
      </c>
      <c r="X12" s="15"/>
      <c r="Y12" s="63">
        <v>8</v>
      </c>
    </row>
    <row r="13" spans="2:40" ht="16.5" thickTop="1" thickBot="1">
      <c r="B13" s="15"/>
      <c r="C13" s="10" t="s">
        <v>17</v>
      </c>
      <c r="D13" s="66">
        <v>10</v>
      </c>
      <c r="E13" s="67">
        <v>3</v>
      </c>
      <c r="F13" s="66">
        <v>5</v>
      </c>
      <c r="G13" s="67">
        <v>2</v>
      </c>
      <c r="H13" s="66">
        <v>8</v>
      </c>
      <c r="I13" s="67">
        <v>10</v>
      </c>
      <c r="J13" s="66">
        <v>2</v>
      </c>
      <c r="K13" s="67">
        <v>4</v>
      </c>
      <c r="L13" s="66">
        <v>6</v>
      </c>
      <c r="M13" s="67">
        <v>4</v>
      </c>
      <c r="N13" s="66">
        <v>1</v>
      </c>
      <c r="O13" s="67">
        <v>2</v>
      </c>
      <c r="P13" s="66">
        <v>4</v>
      </c>
      <c r="Q13" s="67">
        <v>7</v>
      </c>
      <c r="R13" s="66">
        <v>4</v>
      </c>
      <c r="S13" s="67">
        <v>2</v>
      </c>
      <c r="T13" s="66">
        <v>0</v>
      </c>
      <c r="U13" s="67">
        <v>0</v>
      </c>
      <c r="V13" s="66">
        <v>0</v>
      </c>
      <c r="W13" s="67">
        <v>0</v>
      </c>
      <c r="X13" s="15"/>
      <c r="Y13" s="15"/>
    </row>
    <row r="14" spans="2:40" ht="15.75" thickBot="1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20"/>
      <c r="W14" s="20"/>
      <c r="X14" s="15"/>
      <c r="Y14" s="15"/>
    </row>
    <row r="15" spans="2:40" ht="15.75" thickBot="1">
      <c r="B15" s="15"/>
      <c r="C15" s="15"/>
      <c r="D15" s="90" t="s">
        <v>19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6"/>
      <c r="W15" s="97"/>
      <c r="X15" s="15"/>
      <c r="Y15" s="15"/>
    </row>
    <row r="16" spans="2:40" ht="15.75" thickBot="1">
      <c r="B16" s="15"/>
      <c r="C16" s="15"/>
      <c r="D16" s="84" t="s">
        <v>3</v>
      </c>
      <c r="E16" s="85"/>
      <c r="F16" s="84" t="s">
        <v>4</v>
      </c>
      <c r="G16" s="85"/>
      <c r="H16" s="84" t="s">
        <v>5</v>
      </c>
      <c r="I16" s="85"/>
      <c r="J16" s="84" t="s">
        <v>6</v>
      </c>
      <c r="K16" s="85"/>
      <c r="L16" s="84" t="s">
        <v>7</v>
      </c>
      <c r="M16" s="85"/>
      <c r="N16" s="82" t="s">
        <v>8</v>
      </c>
      <c r="O16" s="83"/>
      <c r="P16" s="82" t="s">
        <v>9</v>
      </c>
      <c r="Q16" s="83"/>
      <c r="R16" s="82" t="s">
        <v>10</v>
      </c>
      <c r="S16" s="83"/>
      <c r="T16" s="82" t="s">
        <v>11</v>
      </c>
      <c r="U16" s="83"/>
      <c r="V16" s="82" t="s">
        <v>12</v>
      </c>
      <c r="W16" s="83"/>
      <c r="X16" s="15"/>
      <c r="Y16" s="15"/>
    </row>
    <row r="17" spans="2:25" ht="15.75" thickBot="1">
      <c r="B17" s="15"/>
      <c r="C17" s="15"/>
      <c r="D17" s="12" t="s">
        <v>13</v>
      </c>
      <c r="E17" s="11" t="s">
        <v>14</v>
      </c>
      <c r="F17" s="6" t="s">
        <v>13</v>
      </c>
      <c r="G17" s="7" t="s">
        <v>14</v>
      </c>
      <c r="H17" s="6" t="s">
        <v>13</v>
      </c>
      <c r="I17" s="7" t="s">
        <v>14</v>
      </c>
      <c r="J17" s="6" t="s">
        <v>13</v>
      </c>
      <c r="K17" s="7" t="s">
        <v>14</v>
      </c>
      <c r="L17" s="6" t="s">
        <v>13</v>
      </c>
      <c r="M17" s="7" t="s">
        <v>14</v>
      </c>
      <c r="N17" s="6" t="s">
        <v>13</v>
      </c>
      <c r="O17" s="7" t="s">
        <v>14</v>
      </c>
      <c r="P17" s="6" t="s">
        <v>13</v>
      </c>
      <c r="Q17" s="7" t="s">
        <v>14</v>
      </c>
      <c r="R17" s="6" t="s">
        <v>13</v>
      </c>
      <c r="S17" s="7" t="s">
        <v>14</v>
      </c>
      <c r="T17" s="6" t="s">
        <v>13</v>
      </c>
      <c r="U17" s="7" t="s">
        <v>14</v>
      </c>
      <c r="V17" s="6" t="s">
        <v>13</v>
      </c>
      <c r="W17" s="7" t="s">
        <v>14</v>
      </c>
      <c r="X17" s="15"/>
      <c r="Y17" s="24" t="s">
        <v>20</v>
      </c>
    </row>
    <row r="18" spans="2:25" ht="15.75" thickBot="1">
      <c r="B18" s="15"/>
      <c r="C18" s="8" t="s">
        <v>15</v>
      </c>
      <c r="D18" s="64">
        <v>3</v>
      </c>
      <c r="E18" s="65">
        <v>2</v>
      </c>
      <c r="F18" s="64">
        <v>3</v>
      </c>
      <c r="G18" s="65">
        <v>7</v>
      </c>
      <c r="H18" s="64">
        <v>3</v>
      </c>
      <c r="I18" s="65">
        <v>3</v>
      </c>
      <c r="J18" s="64">
        <v>1</v>
      </c>
      <c r="K18" s="65">
        <v>6</v>
      </c>
      <c r="L18" s="64">
        <v>4</v>
      </c>
      <c r="M18" s="65">
        <v>5</v>
      </c>
      <c r="N18" s="64">
        <v>0</v>
      </c>
      <c r="O18" s="65">
        <v>0</v>
      </c>
      <c r="P18" s="64">
        <v>0</v>
      </c>
      <c r="Q18" s="65">
        <v>0</v>
      </c>
      <c r="R18" s="64">
        <v>0</v>
      </c>
      <c r="S18" s="65">
        <v>0</v>
      </c>
      <c r="T18" s="64">
        <v>0</v>
      </c>
      <c r="U18" s="65">
        <v>0</v>
      </c>
      <c r="V18" s="64">
        <v>0</v>
      </c>
      <c r="W18" s="65">
        <v>0</v>
      </c>
      <c r="X18" s="15"/>
      <c r="Y18" s="63">
        <v>5</v>
      </c>
    </row>
    <row r="19" spans="2:25" ht="15.75" thickBot="1">
      <c r="B19" s="15"/>
      <c r="C19" s="9" t="s">
        <v>16</v>
      </c>
      <c r="D19" s="22">
        <f>SUM(D20-D18)</f>
        <v>7</v>
      </c>
      <c r="E19" s="23">
        <f>SUM(E20-E18)</f>
        <v>3</v>
      </c>
      <c r="F19" s="22">
        <f t="shared" ref="F19" si="1">SUM(F20-F18)</f>
        <v>0</v>
      </c>
      <c r="G19" s="23">
        <f t="shared" ref="G19" si="2">SUM(G20-G18)</f>
        <v>4</v>
      </c>
      <c r="H19" s="22">
        <f t="shared" ref="H19" si="3">SUM(H20-H18)</f>
        <v>5</v>
      </c>
      <c r="I19" s="23">
        <f t="shared" ref="I19" si="4">SUM(I20-I18)</f>
        <v>2</v>
      </c>
      <c r="J19" s="22">
        <f t="shared" ref="J19" si="5">SUM(J20-J18)</f>
        <v>3</v>
      </c>
      <c r="K19" s="23">
        <f t="shared" ref="K19" si="6">SUM(K20-K18)</f>
        <v>5</v>
      </c>
      <c r="L19" s="22">
        <f t="shared" ref="L19" si="7">SUM(L20-L18)</f>
        <v>2</v>
      </c>
      <c r="M19" s="23">
        <f t="shared" ref="M19" si="8">SUM(M20-M18)</f>
        <v>3</v>
      </c>
      <c r="N19" s="22">
        <f t="shared" ref="N19" si="9">SUM(N20-N18)</f>
        <v>0</v>
      </c>
      <c r="O19" s="23">
        <f t="shared" ref="O19" si="10">SUM(O20-O18)</f>
        <v>0</v>
      </c>
      <c r="P19" s="22">
        <f t="shared" ref="P19" si="11">SUM(P20-P18)</f>
        <v>0</v>
      </c>
      <c r="Q19" s="23">
        <f t="shared" ref="Q19" si="12">SUM(Q20-Q18)</f>
        <v>0</v>
      </c>
      <c r="R19" s="22">
        <f t="shared" ref="R19" si="13">SUM(R20-R18)</f>
        <v>0</v>
      </c>
      <c r="S19" s="23">
        <f t="shared" ref="S19" si="14">SUM(S20-S18)</f>
        <v>0</v>
      </c>
      <c r="T19" s="22">
        <f t="shared" ref="T19" si="15">SUM(T20-T18)</f>
        <v>0</v>
      </c>
      <c r="U19" s="23">
        <f t="shared" ref="U19" si="16">SUM(U20-U18)</f>
        <v>0</v>
      </c>
      <c r="V19" s="22">
        <f t="shared" ref="V19" si="17">SUM(V20-V18)</f>
        <v>0</v>
      </c>
      <c r="W19" s="23">
        <f t="shared" ref="W19" si="18">SUM(W20-W18)</f>
        <v>0</v>
      </c>
      <c r="X19" s="15"/>
      <c r="Y19" s="15"/>
    </row>
    <row r="20" spans="2:25" ht="16.5" thickTop="1" thickBot="1">
      <c r="B20" s="15"/>
      <c r="C20" s="10" t="s">
        <v>17</v>
      </c>
      <c r="D20" s="66">
        <v>10</v>
      </c>
      <c r="E20" s="67">
        <v>5</v>
      </c>
      <c r="F20" s="66">
        <v>3</v>
      </c>
      <c r="G20" s="67">
        <v>11</v>
      </c>
      <c r="H20" s="66">
        <v>8</v>
      </c>
      <c r="I20" s="67">
        <v>5</v>
      </c>
      <c r="J20" s="66">
        <v>4</v>
      </c>
      <c r="K20" s="67">
        <v>11</v>
      </c>
      <c r="L20" s="66">
        <v>6</v>
      </c>
      <c r="M20" s="67">
        <v>8</v>
      </c>
      <c r="N20" s="66">
        <v>0</v>
      </c>
      <c r="O20" s="67">
        <v>0</v>
      </c>
      <c r="P20" s="66">
        <v>0</v>
      </c>
      <c r="Q20" s="67">
        <v>0</v>
      </c>
      <c r="R20" s="66">
        <v>0</v>
      </c>
      <c r="S20" s="67">
        <v>0</v>
      </c>
      <c r="T20" s="66">
        <v>0</v>
      </c>
      <c r="U20" s="67">
        <v>0</v>
      </c>
      <c r="V20" s="66">
        <v>0</v>
      </c>
      <c r="W20" s="67">
        <v>0</v>
      </c>
      <c r="X20" s="15"/>
      <c r="Y20" s="15"/>
    </row>
    <row r="21" spans="2: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3" spans="2:25" ht="15.75" thickBo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2:25" ht="20.25" thickBot="1">
      <c r="B24" s="13"/>
      <c r="C24" s="13"/>
      <c r="D24" s="86" t="s">
        <v>1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8"/>
      <c r="X24" s="13"/>
      <c r="Y24" s="13"/>
    </row>
    <row r="25" spans="2:25" ht="20.25" thickBot="1">
      <c r="B25" s="13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3"/>
      <c r="Y25" s="13"/>
    </row>
    <row r="26" spans="2:25" ht="15.75" thickBot="1">
      <c r="B26" s="13"/>
      <c r="C26" s="13"/>
      <c r="D26" s="90" t="s">
        <v>18</v>
      </c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2"/>
      <c r="X26" s="13"/>
      <c r="Y26" s="13"/>
    </row>
    <row r="27" spans="2:25">
      <c r="B27" s="13"/>
      <c r="C27" s="13"/>
      <c r="D27" s="84" t="s">
        <v>3</v>
      </c>
      <c r="E27" s="85"/>
      <c r="F27" s="84" t="s">
        <v>4</v>
      </c>
      <c r="G27" s="85"/>
      <c r="H27" s="84" t="s">
        <v>5</v>
      </c>
      <c r="I27" s="85"/>
      <c r="J27" s="84" t="s">
        <v>6</v>
      </c>
      <c r="K27" s="85"/>
      <c r="L27" s="84" t="s">
        <v>7</v>
      </c>
      <c r="M27" s="85"/>
      <c r="N27" s="82" t="s">
        <v>8</v>
      </c>
      <c r="O27" s="83"/>
      <c r="P27" s="82" t="s">
        <v>9</v>
      </c>
      <c r="Q27" s="83"/>
      <c r="R27" s="82" t="s">
        <v>10</v>
      </c>
      <c r="S27" s="83"/>
      <c r="T27" s="82" t="s">
        <v>11</v>
      </c>
      <c r="U27" s="83"/>
      <c r="V27" s="82" t="s">
        <v>12</v>
      </c>
      <c r="W27" s="83"/>
      <c r="X27" s="13"/>
      <c r="Y27" s="13"/>
    </row>
    <row r="28" spans="2:25" ht="15.75" thickBot="1">
      <c r="B28" s="13"/>
      <c r="C28" s="13"/>
      <c r="D28" s="12" t="s">
        <v>13</v>
      </c>
      <c r="E28" s="11" t="s">
        <v>14</v>
      </c>
      <c r="F28" s="6" t="s">
        <v>13</v>
      </c>
      <c r="G28" s="7" t="s">
        <v>14</v>
      </c>
      <c r="H28" s="6" t="s">
        <v>13</v>
      </c>
      <c r="I28" s="7" t="s">
        <v>14</v>
      </c>
      <c r="J28" s="6" t="s">
        <v>13</v>
      </c>
      <c r="K28" s="7" t="s">
        <v>14</v>
      </c>
      <c r="L28" s="6" t="s">
        <v>13</v>
      </c>
      <c r="M28" s="7" t="s">
        <v>14</v>
      </c>
      <c r="N28" s="6" t="s">
        <v>13</v>
      </c>
      <c r="O28" s="7" t="s">
        <v>14</v>
      </c>
      <c r="P28" s="6" t="s">
        <v>13</v>
      </c>
      <c r="Q28" s="7" t="s">
        <v>14</v>
      </c>
      <c r="R28" s="6" t="s">
        <v>13</v>
      </c>
      <c r="S28" s="7" t="s">
        <v>14</v>
      </c>
      <c r="T28" s="6" t="s">
        <v>13</v>
      </c>
      <c r="U28" s="7" t="s">
        <v>14</v>
      </c>
      <c r="V28" s="6" t="s">
        <v>13</v>
      </c>
      <c r="W28" s="7" t="s">
        <v>14</v>
      </c>
      <c r="X28" s="13"/>
      <c r="Y28" s="13"/>
    </row>
    <row r="29" spans="2:25">
      <c r="B29" s="13"/>
      <c r="C29" s="8" t="s">
        <v>15</v>
      </c>
      <c r="D29" s="64">
        <v>6</v>
      </c>
      <c r="E29" s="65">
        <v>0</v>
      </c>
      <c r="F29" s="64">
        <v>0</v>
      </c>
      <c r="G29" s="65">
        <v>0</v>
      </c>
      <c r="H29" s="64">
        <v>2</v>
      </c>
      <c r="I29" s="65">
        <v>1</v>
      </c>
      <c r="J29" s="64">
        <v>2</v>
      </c>
      <c r="K29" s="65">
        <v>4</v>
      </c>
      <c r="L29" s="64">
        <v>0</v>
      </c>
      <c r="M29" s="65">
        <v>2</v>
      </c>
      <c r="N29" s="64">
        <v>7</v>
      </c>
      <c r="O29" s="65">
        <v>2</v>
      </c>
      <c r="P29" s="64">
        <v>6</v>
      </c>
      <c r="Q29" s="65">
        <v>2</v>
      </c>
      <c r="R29" s="64">
        <v>0</v>
      </c>
      <c r="S29" s="65">
        <v>6</v>
      </c>
      <c r="T29" s="64">
        <v>0</v>
      </c>
      <c r="U29" s="65">
        <v>0</v>
      </c>
      <c r="V29" s="64">
        <v>0</v>
      </c>
      <c r="W29" s="65">
        <v>0</v>
      </c>
      <c r="X29" s="13"/>
      <c r="Y29" s="25" t="s">
        <v>20</v>
      </c>
    </row>
    <row r="30" spans="2:25" ht="15.75" thickBot="1">
      <c r="B30" s="13"/>
      <c r="C30" s="9" t="s">
        <v>16</v>
      </c>
      <c r="D30" s="22">
        <f>SUM(D31-D29)</f>
        <v>7</v>
      </c>
      <c r="E30" s="23">
        <f>SUM(E31-E29)</f>
        <v>2</v>
      </c>
      <c r="F30" s="22">
        <f t="shared" ref="F30" si="19">SUM(F31-F29)</f>
        <v>4</v>
      </c>
      <c r="G30" s="23">
        <f t="shared" ref="G30" si="20">SUM(G31-G29)</f>
        <v>0</v>
      </c>
      <c r="H30" s="22">
        <f t="shared" ref="H30" si="21">SUM(H31-H29)</f>
        <v>4</v>
      </c>
      <c r="I30" s="23">
        <f t="shared" ref="I30" si="22">SUM(I31-I29)</f>
        <v>0</v>
      </c>
      <c r="J30" s="22">
        <f t="shared" ref="J30" si="23">SUM(J31-J29)</f>
        <v>6</v>
      </c>
      <c r="K30" s="23">
        <f t="shared" ref="K30" si="24">SUM(K31-K29)</f>
        <v>1</v>
      </c>
      <c r="L30" s="22">
        <f t="shared" ref="L30" si="25">SUM(L31-L29)</f>
        <v>4</v>
      </c>
      <c r="M30" s="23">
        <f t="shared" ref="M30" si="26">SUM(M31-M29)</f>
        <v>2</v>
      </c>
      <c r="N30" s="22">
        <f t="shared" ref="N30" si="27">SUM(N31-N29)</f>
        <v>2</v>
      </c>
      <c r="O30" s="23">
        <f t="shared" ref="O30" si="28">SUM(O31-O29)</f>
        <v>0</v>
      </c>
      <c r="P30" s="22">
        <f t="shared" ref="P30" si="29">SUM(P31-P29)</f>
        <v>1</v>
      </c>
      <c r="Q30" s="23">
        <f t="shared" ref="Q30" si="30">SUM(Q31-Q29)</f>
        <v>2</v>
      </c>
      <c r="R30" s="22">
        <f t="shared" ref="R30" si="31">SUM(R31-R29)</f>
        <v>1</v>
      </c>
      <c r="S30" s="23">
        <f t="shared" ref="S30" si="32">SUM(S31-S29)</f>
        <v>7</v>
      </c>
      <c r="T30" s="22">
        <f t="shared" ref="T30" si="33">SUM(T31-T29)</f>
        <v>0</v>
      </c>
      <c r="U30" s="23">
        <f t="shared" ref="U30" si="34">SUM(U31-U29)</f>
        <v>0</v>
      </c>
      <c r="V30" s="22">
        <f t="shared" ref="V30" si="35">SUM(V31-V29)</f>
        <v>0</v>
      </c>
      <c r="W30" s="23">
        <f t="shared" ref="W30" si="36">SUM(W31-W29)</f>
        <v>0</v>
      </c>
      <c r="X30" s="13"/>
      <c r="Y30" s="63">
        <v>8</v>
      </c>
    </row>
    <row r="31" spans="2:25" ht="16.5" thickTop="1" thickBot="1">
      <c r="B31" s="13"/>
      <c r="C31" s="10" t="s">
        <v>17</v>
      </c>
      <c r="D31" s="66">
        <v>13</v>
      </c>
      <c r="E31" s="67">
        <v>2</v>
      </c>
      <c r="F31" s="66">
        <v>4</v>
      </c>
      <c r="G31" s="67">
        <v>0</v>
      </c>
      <c r="H31" s="66">
        <v>6</v>
      </c>
      <c r="I31" s="67">
        <v>1</v>
      </c>
      <c r="J31" s="66">
        <v>8</v>
      </c>
      <c r="K31" s="67">
        <v>5</v>
      </c>
      <c r="L31" s="66">
        <v>4</v>
      </c>
      <c r="M31" s="67">
        <v>4</v>
      </c>
      <c r="N31" s="66">
        <v>9</v>
      </c>
      <c r="O31" s="67">
        <v>2</v>
      </c>
      <c r="P31" s="66">
        <v>7</v>
      </c>
      <c r="Q31" s="67">
        <v>4</v>
      </c>
      <c r="R31" s="66">
        <v>1</v>
      </c>
      <c r="S31" s="67">
        <v>13</v>
      </c>
      <c r="T31" s="66">
        <v>0</v>
      </c>
      <c r="U31" s="67">
        <v>0</v>
      </c>
      <c r="V31" s="66">
        <v>0</v>
      </c>
      <c r="W31" s="67">
        <v>0</v>
      </c>
      <c r="X31" s="13"/>
      <c r="Y31" s="13"/>
    </row>
    <row r="32" spans="2:25" ht="15.75" thickBo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21"/>
      <c r="W32" s="21"/>
      <c r="X32" s="13"/>
      <c r="Y32" s="13"/>
    </row>
    <row r="33" spans="2:25" ht="15.75" thickBot="1">
      <c r="B33" s="13"/>
      <c r="C33" s="13"/>
      <c r="D33" s="90" t="s">
        <v>19</v>
      </c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6"/>
      <c r="W33" s="97"/>
      <c r="X33" s="13"/>
      <c r="Y33" s="13"/>
    </row>
    <row r="34" spans="2:25">
      <c r="B34" s="13"/>
      <c r="C34" s="13"/>
      <c r="D34" s="84" t="s">
        <v>3</v>
      </c>
      <c r="E34" s="85"/>
      <c r="F34" s="84" t="s">
        <v>4</v>
      </c>
      <c r="G34" s="85"/>
      <c r="H34" s="84" t="s">
        <v>5</v>
      </c>
      <c r="I34" s="85"/>
      <c r="J34" s="84" t="s">
        <v>6</v>
      </c>
      <c r="K34" s="85"/>
      <c r="L34" s="84" t="s">
        <v>7</v>
      </c>
      <c r="M34" s="85"/>
      <c r="N34" s="82" t="s">
        <v>8</v>
      </c>
      <c r="O34" s="83"/>
      <c r="P34" s="82" t="s">
        <v>9</v>
      </c>
      <c r="Q34" s="83"/>
      <c r="R34" s="82" t="s">
        <v>10</v>
      </c>
      <c r="S34" s="83"/>
      <c r="T34" s="82" t="s">
        <v>11</v>
      </c>
      <c r="U34" s="83"/>
      <c r="V34" s="82" t="s">
        <v>12</v>
      </c>
      <c r="W34" s="83"/>
      <c r="X34" s="13"/>
      <c r="Y34" s="13"/>
    </row>
    <row r="35" spans="2:25" ht="15.75" thickBot="1">
      <c r="B35" s="13"/>
      <c r="C35" s="13"/>
      <c r="D35" s="12" t="s">
        <v>13</v>
      </c>
      <c r="E35" s="11" t="s">
        <v>14</v>
      </c>
      <c r="F35" s="6" t="s">
        <v>13</v>
      </c>
      <c r="G35" s="7" t="s">
        <v>14</v>
      </c>
      <c r="H35" s="6" t="s">
        <v>13</v>
      </c>
      <c r="I35" s="7" t="s">
        <v>14</v>
      </c>
      <c r="J35" s="6" t="s">
        <v>13</v>
      </c>
      <c r="K35" s="7" t="s">
        <v>14</v>
      </c>
      <c r="L35" s="6" t="s">
        <v>13</v>
      </c>
      <c r="M35" s="7" t="s">
        <v>14</v>
      </c>
      <c r="N35" s="6" t="s">
        <v>13</v>
      </c>
      <c r="O35" s="7" t="s">
        <v>14</v>
      </c>
      <c r="P35" s="6" t="s">
        <v>13</v>
      </c>
      <c r="Q35" s="7" t="s">
        <v>14</v>
      </c>
      <c r="R35" s="6" t="s">
        <v>13</v>
      </c>
      <c r="S35" s="7" t="s">
        <v>14</v>
      </c>
      <c r="T35" s="6" t="s">
        <v>13</v>
      </c>
      <c r="U35" s="7" t="s">
        <v>14</v>
      </c>
      <c r="V35" s="6" t="s">
        <v>13</v>
      </c>
      <c r="W35" s="7" t="s">
        <v>14</v>
      </c>
      <c r="X35" s="13"/>
      <c r="Y35" s="13"/>
    </row>
    <row r="36" spans="2:25">
      <c r="B36" s="13"/>
      <c r="C36" s="8" t="s">
        <v>15</v>
      </c>
      <c r="D36" s="64">
        <v>3</v>
      </c>
      <c r="E36" s="65">
        <v>2</v>
      </c>
      <c r="F36" s="64">
        <v>1</v>
      </c>
      <c r="G36" s="65">
        <v>1</v>
      </c>
      <c r="H36" s="64">
        <v>3</v>
      </c>
      <c r="I36" s="65">
        <v>0</v>
      </c>
      <c r="J36" s="64">
        <v>5</v>
      </c>
      <c r="K36" s="65">
        <v>1</v>
      </c>
      <c r="L36" s="64">
        <v>8</v>
      </c>
      <c r="M36" s="65">
        <v>2</v>
      </c>
      <c r="N36" s="64">
        <v>7</v>
      </c>
      <c r="O36" s="65">
        <v>1</v>
      </c>
      <c r="P36" s="64">
        <v>0</v>
      </c>
      <c r="Q36" s="65">
        <v>0</v>
      </c>
      <c r="R36" s="64">
        <v>0</v>
      </c>
      <c r="S36" s="65">
        <v>0</v>
      </c>
      <c r="T36" s="64">
        <v>0</v>
      </c>
      <c r="U36" s="65">
        <v>0</v>
      </c>
      <c r="V36" s="64">
        <v>0</v>
      </c>
      <c r="W36" s="65">
        <v>0</v>
      </c>
      <c r="X36" s="13"/>
      <c r="Y36" s="25" t="s">
        <v>20</v>
      </c>
    </row>
    <row r="37" spans="2:25" ht="15.75" thickBot="1">
      <c r="B37" s="13"/>
      <c r="C37" s="9" t="s">
        <v>16</v>
      </c>
      <c r="D37" s="22">
        <f>SUM(D38-D36)</f>
        <v>2</v>
      </c>
      <c r="E37" s="23">
        <f>SUM(E38-E36)</f>
        <v>3</v>
      </c>
      <c r="F37" s="22">
        <f t="shared" ref="F37" si="37">SUM(F38-F36)</f>
        <v>2</v>
      </c>
      <c r="G37" s="23">
        <f t="shared" ref="G37" si="38">SUM(G38-G36)</f>
        <v>2</v>
      </c>
      <c r="H37" s="22">
        <f t="shared" ref="H37" si="39">SUM(H38-H36)</f>
        <v>2</v>
      </c>
      <c r="I37" s="23">
        <f t="shared" ref="I37" si="40">SUM(I38-I36)</f>
        <v>1</v>
      </c>
      <c r="J37" s="22">
        <f t="shared" ref="J37" si="41">SUM(J38-J36)</f>
        <v>4</v>
      </c>
      <c r="K37" s="23">
        <f t="shared" ref="K37" si="42">SUM(K38-K36)</f>
        <v>3</v>
      </c>
      <c r="L37" s="22">
        <f t="shared" ref="L37" si="43">SUM(L38-L36)</f>
        <v>4</v>
      </c>
      <c r="M37" s="23">
        <f t="shared" ref="M37" si="44">SUM(M38-M36)</f>
        <v>4</v>
      </c>
      <c r="N37" s="22">
        <f t="shared" ref="N37" si="45">SUM(N38-N36)</f>
        <v>3</v>
      </c>
      <c r="O37" s="23">
        <f t="shared" ref="O37" si="46">SUM(O38-O36)</f>
        <v>2</v>
      </c>
      <c r="P37" s="22">
        <f t="shared" ref="P37" si="47">SUM(P38-P36)</f>
        <v>0</v>
      </c>
      <c r="Q37" s="23">
        <f t="shared" ref="Q37" si="48">SUM(Q38-Q36)</f>
        <v>0</v>
      </c>
      <c r="R37" s="22">
        <f t="shared" ref="R37" si="49">SUM(R38-R36)</f>
        <v>0</v>
      </c>
      <c r="S37" s="23">
        <f t="shared" ref="S37" si="50">SUM(S38-S36)</f>
        <v>0</v>
      </c>
      <c r="T37" s="22">
        <f t="shared" ref="T37" si="51">SUM(T38-T36)</f>
        <v>0</v>
      </c>
      <c r="U37" s="23">
        <f t="shared" ref="U37" si="52">SUM(U38-U36)</f>
        <v>0</v>
      </c>
      <c r="V37" s="22">
        <f t="shared" ref="V37" si="53">SUM(V38-V36)</f>
        <v>0</v>
      </c>
      <c r="W37" s="23">
        <f t="shared" ref="W37" si="54">SUM(W38-W36)</f>
        <v>0</v>
      </c>
      <c r="X37" s="13"/>
      <c r="Y37" s="63">
        <v>6</v>
      </c>
    </row>
    <row r="38" spans="2:25" ht="16.5" thickTop="1" thickBot="1">
      <c r="B38" s="13"/>
      <c r="C38" s="10" t="s">
        <v>17</v>
      </c>
      <c r="D38" s="66">
        <v>5</v>
      </c>
      <c r="E38" s="67">
        <v>5</v>
      </c>
      <c r="F38" s="66">
        <v>3</v>
      </c>
      <c r="G38" s="67">
        <v>3</v>
      </c>
      <c r="H38" s="66">
        <v>5</v>
      </c>
      <c r="I38" s="67">
        <v>1</v>
      </c>
      <c r="J38" s="66">
        <v>9</v>
      </c>
      <c r="K38" s="67">
        <v>4</v>
      </c>
      <c r="L38" s="66">
        <v>12</v>
      </c>
      <c r="M38" s="67">
        <v>6</v>
      </c>
      <c r="N38" s="66">
        <v>10</v>
      </c>
      <c r="O38" s="67">
        <v>3</v>
      </c>
      <c r="P38" s="66">
        <v>0</v>
      </c>
      <c r="Q38" s="67">
        <v>0</v>
      </c>
      <c r="R38" s="66">
        <v>0</v>
      </c>
      <c r="S38" s="67">
        <v>0</v>
      </c>
      <c r="T38" s="66">
        <v>0</v>
      </c>
      <c r="U38" s="67">
        <v>0</v>
      </c>
      <c r="V38" s="66">
        <v>0</v>
      </c>
      <c r="W38" s="67">
        <v>0</v>
      </c>
      <c r="X38" s="13"/>
      <c r="Y38" s="13"/>
    </row>
    <row r="39" spans="2: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</sheetData>
  <mergeCells count="47">
    <mergeCell ref="T34:U34"/>
    <mergeCell ref="V34:W34"/>
    <mergeCell ref="V27:W27"/>
    <mergeCell ref="D33:W33"/>
    <mergeCell ref="D34:E34"/>
    <mergeCell ref="F34:G34"/>
    <mergeCell ref="H34:I34"/>
    <mergeCell ref="J34:K34"/>
    <mergeCell ref="L34:M34"/>
    <mergeCell ref="N34:O34"/>
    <mergeCell ref="P34:Q34"/>
    <mergeCell ref="R34:S34"/>
    <mergeCell ref="D26:W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I2:R2"/>
    <mergeCell ref="J9:K9"/>
    <mergeCell ref="H9:I9"/>
    <mergeCell ref="D8:W8"/>
    <mergeCell ref="D6:W6"/>
    <mergeCell ref="D9:E9"/>
    <mergeCell ref="F9:G9"/>
    <mergeCell ref="V9:W9"/>
    <mergeCell ref="T9:U9"/>
    <mergeCell ref="R9:S9"/>
    <mergeCell ref="P9:Q9"/>
    <mergeCell ref="N9:O9"/>
    <mergeCell ref="L9:M9"/>
    <mergeCell ref="D24:W24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D15:W1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P95"/>
  <sheetViews>
    <sheetView tabSelected="1" zoomScale="85" zoomScaleNormal="85" workbookViewId="0">
      <selection activeCell="C5" sqref="C4:C5"/>
    </sheetView>
  </sheetViews>
  <sheetFormatPr baseColWidth="10" defaultRowHeight="15"/>
  <cols>
    <col min="2" max="23" width="5.7109375" customWidth="1"/>
    <col min="26" max="26" width="11.85546875" bestFit="1" customWidth="1"/>
    <col min="27" max="27" width="9.28515625" bestFit="1" customWidth="1"/>
    <col min="28" max="28" width="3.140625" bestFit="1" customWidth="1"/>
    <col min="29" max="29" width="7" bestFit="1" customWidth="1"/>
    <col min="30" max="30" width="11.85546875" bestFit="1" customWidth="1"/>
    <col min="32" max="32" width="10" customWidth="1"/>
    <col min="33" max="33" width="9.28515625" bestFit="1" customWidth="1"/>
    <col min="34" max="34" width="3.140625" bestFit="1" customWidth="1"/>
    <col min="35" max="35" width="7" bestFit="1" customWidth="1"/>
    <col min="36" max="36" width="9.5703125" bestFit="1" customWidth="1"/>
    <col min="38" max="38" width="10" customWidth="1"/>
    <col min="39" max="39" width="6.5703125" bestFit="1" customWidth="1"/>
    <col min="40" max="40" width="3.140625" bestFit="1" customWidth="1"/>
    <col min="41" max="41" width="7" bestFit="1" customWidth="1"/>
  </cols>
  <sheetData>
    <row r="1" spans="2:23" ht="15.75" thickBot="1"/>
    <row r="2" spans="2:23" ht="15.75" thickBot="1">
      <c r="C2" s="100" t="s">
        <v>21</v>
      </c>
      <c r="D2" s="101"/>
    </row>
    <row r="3" spans="2:23" ht="15.75" thickBot="1">
      <c r="C3" s="75">
        <v>0</v>
      </c>
      <c r="D3" s="76">
        <v>1</v>
      </c>
      <c r="E3" s="76">
        <v>2</v>
      </c>
      <c r="F3" s="76">
        <v>3</v>
      </c>
      <c r="G3" s="76">
        <v>4</v>
      </c>
      <c r="H3" s="76">
        <v>5</v>
      </c>
      <c r="I3" s="76">
        <v>6</v>
      </c>
      <c r="J3" s="76">
        <v>7</v>
      </c>
      <c r="K3" s="76">
        <v>8</v>
      </c>
      <c r="L3" s="76">
        <v>9</v>
      </c>
      <c r="M3" s="76">
        <v>10</v>
      </c>
      <c r="N3" s="76">
        <v>11</v>
      </c>
      <c r="O3" s="76">
        <v>12</v>
      </c>
      <c r="P3" s="76">
        <v>13</v>
      </c>
      <c r="Q3" s="76">
        <v>14</v>
      </c>
      <c r="R3" s="76">
        <v>15</v>
      </c>
      <c r="S3" s="76">
        <v>16</v>
      </c>
      <c r="T3" s="76">
        <v>17</v>
      </c>
      <c r="U3" s="76">
        <v>18</v>
      </c>
      <c r="V3" s="76">
        <v>19</v>
      </c>
      <c r="W3" s="77">
        <v>20</v>
      </c>
    </row>
    <row r="4" spans="2:23" ht="15.75" thickBot="1">
      <c r="B4" s="43" t="s">
        <v>38</v>
      </c>
      <c r="C4" s="81">
        <f>(((AB33^C3)*(2.71828^(-AB33)))/FACT(C3))*100</f>
        <v>2.9780944829094751</v>
      </c>
      <c r="D4" s="81">
        <f>(((AB33^D3)*(2.71828^(-AB33)))/FACT(D3))*100</f>
        <v>10.464693113556905</v>
      </c>
      <c r="E4" s="81">
        <f>(((AB33^E3)*(2.71828^(-AB33)))/FACT(E3))*100</f>
        <v>18.385884428679837</v>
      </c>
      <c r="F4" s="81">
        <f>(((AB33^F3)*(2.71828^(-AB33)))/FACT(F3))*100</f>
        <v>21.53531833544443</v>
      </c>
      <c r="G4" s="81">
        <f>(((AB33^G3)*(2.71828^(-AB33)))/FACT(G3))*100</f>
        <v>18.918178954400833</v>
      </c>
      <c r="H4" s="81">
        <f>(((AB33^H3)*(2.71828^(-AB33)))/FACT(H3))*100</f>
        <v>13.29527576517614</v>
      </c>
      <c r="I4" s="81">
        <f>(((AB33^I3)*(2.71828^(-AB33)))/FACT(I3))*100</f>
        <v>7.7863536309943582</v>
      </c>
      <c r="J4" s="81">
        <f>(((AB33^J3)*(2.71828^(-AB33)))/FACT(J3))*100</f>
        <v>3.9086259298443893</v>
      </c>
      <c r="K4" s="81">
        <f>(((AB33^K3)*(2.71828^(-AB33)))/FACT(K3))*100</f>
        <v>1.7168096532128994</v>
      </c>
      <c r="L4" s="81">
        <f>(((AB33^L3)*(2.71828^(-AB33)))/FACT(L3))*100</f>
        <v>0.67029759608466599</v>
      </c>
      <c r="M4" s="81">
        <f>(((AB33^M3)*(2.71828^(-AB33)))/FACT(M3))*100</f>
        <v>0.23553512751308397</v>
      </c>
      <c r="N4" s="81">
        <f>(((AB33^N3)*(2.71828^(-AB33)))/FACT(N3))*100</f>
        <v>7.5240387955568477E-2</v>
      </c>
      <c r="O4" s="81">
        <f>(((AB33^O3)*(2.71828^(-AB33)))/FACT(O3))*100</f>
        <v>2.2032196936063449E-2</v>
      </c>
      <c r="P4" s="81">
        <f>(((AB33^P3)*(2.71828^(-AB33)))/FACT(P3))*100</f>
        <v>5.9552840008803972E-3</v>
      </c>
      <c r="Q4" s="81">
        <f>(((AB33^Q3)*(2.71828^(-AB33)))/FACT(Q3))*100</f>
        <v>1.4947290200622422E-3</v>
      </c>
      <c r="R4" s="81">
        <f>(((AB33^R3)*(2.71828^(-AB33)))/FACT(R3))*100</f>
        <v>3.5015411303309936E-4</v>
      </c>
      <c r="S4" s="81">
        <f>(((AB33^S3)*(2.71828^(-AB33)))/FACT(S3))*100</f>
        <v>7.6900165449109449E-5</v>
      </c>
      <c r="T4" s="81">
        <f>(((AB33^T3)*(2.71828^(-AB33)))/FACT(T3))*100</f>
        <v>1.5895213936784876E-5</v>
      </c>
      <c r="U4" s="81">
        <f>(((AB33^U3)*(2.71828^(-AB33)))/FACT(U3))*100</f>
        <v>3.1030008688322323E-6</v>
      </c>
      <c r="V4" s="81">
        <f>(((AB33^V3)*(2.71828^(-AB33)))/FACT(V3))*100</f>
        <v>5.7387369869484983E-7</v>
      </c>
      <c r="W4" s="81">
        <f>(((AB33^W3)*(2.71828^(-AB33)))/FACT(W3))*100</f>
        <v>1.0082642067347012E-7</v>
      </c>
    </row>
    <row r="5" spans="2:23" ht="15.75" thickBot="1">
      <c r="B5" s="43" t="s">
        <v>39</v>
      </c>
      <c r="C5" s="81">
        <f>(((AB34^C3)*(2.71828^(-AB34)))/FACT(C3))*100</f>
        <v>28.275993004776701</v>
      </c>
      <c r="D5" s="81">
        <f>(((AB34^D3)*(2.71828^(-AB34)))/FACT(D3))*100</f>
        <v>35.717043795507415</v>
      </c>
      <c r="E5" s="81">
        <f>(((AB34^E3)*(2.71828^(-AB34)))/FACT(E3))*100</f>
        <v>22.558132923478368</v>
      </c>
      <c r="F5" s="81">
        <f>(((AB34^F3)*(2.71828^(-AB34)))/FACT(F3))*100</f>
        <v>9.4981612309382619</v>
      </c>
      <c r="G5" s="81">
        <f>(((AB34^G3)*(2.71828^(-AB34)))/FACT(G3))*100</f>
        <v>2.9994193360857668</v>
      </c>
      <c r="H5" s="81">
        <f>(((AB34^H3)*(2.71828^(-AB34)))/FACT(H3))*100</f>
        <v>0.75774804280061503</v>
      </c>
      <c r="I5" s="81">
        <f>(((AB34^I3)*(2.71828^(-AB34)))/FACT(I3))*100</f>
        <v>0.15952590374749787</v>
      </c>
      <c r="J5" s="81">
        <f>(((AB34^J3)*(2.71828^(-AB34)))/FACT(J3))*100</f>
        <v>2.8786629247668796E-2</v>
      </c>
      <c r="K5" s="81">
        <f>(((AB34^K3)*(2.71828^(-AB34)))/FACT(K3))*100</f>
        <v>4.5452572496319146E-3</v>
      </c>
      <c r="L5" s="81">
        <f>(((AB34^L3)*(2.71828^(-AB34)))/FACT(L3))*100</f>
        <v>6.3793084205360218E-4</v>
      </c>
      <c r="M5" s="81">
        <f>(((AB34^M3)*(2.71828^(-AB34)))/FACT(M3))*100</f>
        <v>8.0580737943612905E-5</v>
      </c>
      <c r="N5" s="81">
        <f>(((AB34^N3)*(2.71828^(-AB34)))/FACT(N3))*100</f>
        <v>9.2532904815632071E-6</v>
      </c>
      <c r="O5" s="81">
        <f>(((AB34^O3)*(2.71828^(-AB34)))/FACT(O3))*100</f>
        <v>9.740305770066532E-7</v>
      </c>
      <c r="P5" s="81">
        <f>(((AB34^P3)*(2.71828^(-AB34)))/FACT(P3))*100</f>
        <v>9.4642647158541247E-8</v>
      </c>
      <c r="Q5" s="81">
        <f>(((AB34^Q3)*(2.71828^(-AB34)))/FACT(Q3))*100</f>
        <v>8.5391862097931941E-9</v>
      </c>
      <c r="R5" s="81">
        <f>(((AB34^R3)*(2.71828^(-AB34)))/FACT(R3))*100</f>
        <v>7.190893650352164E-10</v>
      </c>
      <c r="S5" s="81">
        <f>(((AB34^S3)*(2.71828^(-AB34)))/FACT(S3))*100</f>
        <v>5.6770213029096034E-11</v>
      </c>
      <c r="T5" s="81">
        <f>(((AB34^T3)*(2.71828^(-AB34)))/FACT(T3))*100</f>
        <v>4.2182201631526462E-12</v>
      </c>
      <c r="U5" s="81">
        <f>(((AB34^U3)*(2.71828^(-AB34)))/FACT(U3))*100</f>
        <v>2.9601545004579981E-13</v>
      </c>
      <c r="V5" s="81">
        <f>(((AB34^V3)*(2.71828^(-AB34)))/FACT(V3))*100</f>
        <v>1.9679697509970071E-14</v>
      </c>
      <c r="W5" s="81">
        <f>(((AB34^W3)*(2.71828^(-AB34)))/FACT(W3))*100</f>
        <v>1.2429282637875837E-15</v>
      </c>
    </row>
    <row r="6" spans="2:23" ht="15.75" thickBot="1"/>
    <row r="7" spans="2:23" ht="15.75" thickBot="1">
      <c r="C7" s="100" t="s">
        <v>23</v>
      </c>
      <c r="D7" s="101"/>
    </row>
    <row r="8" spans="2:23" ht="15.75" thickBot="1">
      <c r="C8" s="75">
        <v>0</v>
      </c>
      <c r="D8" s="76">
        <v>1</v>
      </c>
      <c r="E8" s="76">
        <v>2</v>
      </c>
      <c r="F8" s="76">
        <v>3</v>
      </c>
      <c r="G8" s="76">
        <v>4</v>
      </c>
      <c r="H8" s="76">
        <v>5</v>
      </c>
      <c r="I8" s="76">
        <v>6</v>
      </c>
      <c r="J8" s="76">
        <v>7</v>
      </c>
      <c r="K8" s="76">
        <v>8</v>
      </c>
      <c r="L8" s="76">
        <v>9</v>
      </c>
      <c r="M8" s="76">
        <v>10</v>
      </c>
      <c r="N8" s="76">
        <v>11</v>
      </c>
      <c r="O8" s="76">
        <v>12</v>
      </c>
      <c r="P8" s="76">
        <v>13</v>
      </c>
      <c r="Q8" s="76">
        <v>14</v>
      </c>
      <c r="R8" s="76">
        <v>15</v>
      </c>
      <c r="S8" s="76">
        <v>16</v>
      </c>
      <c r="T8" s="76">
        <v>17</v>
      </c>
      <c r="U8" s="76">
        <v>18</v>
      </c>
      <c r="V8" s="76">
        <v>19</v>
      </c>
      <c r="W8" s="77">
        <v>20</v>
      </c>
    </row>
    <row r="9" spans="2:23" ht="15.75" thickBot="1">
      <c r="B9" s="43" t="s">
        <v>38</v>
      </c>
      <c r="C9" s="81">
        <f>(((AH33^C8)*(2.71828^(-AH33)))/FACT(C8))*100</f>
        <v>2.697775428598713</v>
      </c>
      <c r="D9" s="81">
        <f>(((AH33^D8)*(2.71828^(-AH33)))/FACT(D8))*100</f>
        <v>9.7463749552806451</v>
      </c>
      <c r="E9" s="81">
        <f>(((AH33^E8)*(2.71828^(-AH33)))/FACT(E8))*100</f>
        <v>17.605584171671172</v>
      </c>
      <c r="F9" s="81">
        <f>(((AH33^F8)*(2.71828^(-AH33)))/FACT(F8))*100</f>
        <v>21.201495971440607</v>
      </c>
      <c r="G9" s="81">
        <f>(((AH33^G8)*(2.71828^(-AH33)))/FACT(G8))*100</f>
        <v>19.148900160480064</v>
      </c>
      <c r="H9" s="81">
        <f>(((AH33^H8)*(2.71828^(-AH33)))/FACT(H8))*100</f>
        <v>13.836019037523343</v>
      </c>
      <c r="I9" s="81">
        <f>(((AH33^I8)*(2.71828^(-AH33)))/FACT(I8))*100</f>
        <v>8.3310016590316209</v>
      </c>
      <c r="J9" s="81">
        <f>(((AH33^J8)*(2.71828^(-AH33)))/FACT(J8))*100</f>
        <v>4.2996836293461529</v>
      </c>
      <c r="K9" s="81">
        <f>(((AH33^K8)*(2.71828^(-AH33)))/FACT(K8))*100</f>
        <v>1.9417076193799727</v>
      </c>
      <c r="L9" s="81">
        <f>(((AH33^L8)*(2.71828^(-AH33)))/FACT(L8))*100</f>
        <v>0.77943274263782136</v>
      </c>
      <c r="M9" s="81">
        <f>(((AH33^M8)*(2.71828^(-AH33)))/FACT(M8))*100</f>
        <v>0.2815891820216051</v>
      </c>
      <c r="N9" s="81">
        <f>(((AH33^N8)*(2.71828^(-AH33)))/FACT(N8))*100</f>
        <v>9.24827215463115E-2</v>
      </c>
      <c r="O9" s="81">
        <f>(((AH33^O8)*(2.71828^(-AH33)))/FACT(O8))*100</f>
        <v>2.7843041576646892E-2</v>
      </c>
      <c r="P9" s="81">
        <f>(((AH33^P8)*(2.71828^(-AH33)))/FACT(P8))*100</f>
        <v>7.737677843887166E-3</v>
      </c>
      <c r="Q9" s="81">
        <f>(((AH33^Q8)*(2.71828^(-AH33)))/FACT(Q8))*100</f>
        <v>1.9967326929078576E-3</v>
      </c>
      <c r="R9" s="81">
        <f>(((AH33^R8)*(2.71828^(-AH33)))/FACT(R8))*100</f>
        <v>4.8091241655983373E-4</v>
      </c>
      <c r="S9" s="81">
        <f>(((AH33^S8)*(2.71828^(-AH33)))/FACT(S8))*100</f>
        <v>1.085883734695458E-4</v>
      </c>
      <c r="T9" s="81">
        <f>(((AH33^T8)*(2.71828^(-AH33)))/FACT(T8))*100</f>
        <v>2.3076594938597248E-5</v>
      </c>
      <c r="U9" s="81">
        <f>(((AH33^U8)*(2.71828^(-AH33)))/FACT(U8))*100</f>
        <v>4.6316586246585451E-6</v>
      </c>
      <c r="V9" s="81">
        <f>(((AH33^V8)*(2.71828^(-AH33)))/FACT(V8))*100</f>
        <v>8.8068431536980077E-7</v>
      </c>
      <c r="W9" s="81">
        <f>(((AH33^W8)*(2.71828^(-AH33)))/FACT(W8))*100</f>
        <v>1.5908439716361355E-7</v>
      </c>
    </row>
    <row r="10" spans="2:23" ht="15.75" thickBot="1">
      <c r="B10" s="43" t="s">
        <v>39</v>
      </c>
      <c r="C10" s="81">
        <f>(((AH34^C8)*(2.71828^(-AH34)))/FACT(C8))*100</f>
        <v>15.463845871602807</v>
      </c>
      <c r="D10" s="81">
        <f>(((AH34^D8)*(2.71828^(-AH34)))/FACT(D8))*100</f>
        <v>28.865845626991909</v>
      </c>
      <c r="E10" s="81">
        <f>(((AH34^E8)*(2.71828^(-AH34)))/FACT(E8))*100</f>
        <v>26.941455918525779</v>
      </c>
      <c r="F10" s="81">
        <f>(((AH34^F8)*(2.71828^(-AH34)))/FACT(F8))*100</f>
        <v>16.763572571527153</v>
      </c>
      <c r="G10" s="81">
        <f>(((AH34^G8)*(2.71828^(-AH34)))/FACT(G8))*100</f>
        <v>7.8230005333793384</v>
      </c>
      <c r="H10" s="81">
        <f>(((AH34^H8)*(2.71828^(-AH34)))/FACT(H8))*100</f>
        <v>2.9205868657949536</v>
      </c>
      <c r="I10" s="81">
        <f>(((AH34^I8)*(2.71828^(-AH34)))/FACT(I8))*100</f>
        <v>0.9086270249139855</v>
      </c>
      <c r="J10" s="81">
        <f>(((AH34^J8)*(2.71828^(-AH34)))/FACT(J8))*100</f>
        <v>0.24230053997706277</v>
      </c>
      <c r="K10" s="81">
        <f>(((AH34^K8)*(2.71828^(-AH34)))/FACT(K8))*100</f>
        <v>5.6536792661314665E-2</v>
      </c>
      <c r="L10" s="81">
        <f>(((AH34^L8)*(2.71828^(-AH34)))/FACT(L8))*100</f>
        <v>1.1726149589013414E-2</v>
      </c>
      <c r="M10" s="81">
        <f>(((AH34^M8)*(2.71828^(-AH34)))/FACT(M8))*100</f>
        <v>2.1888812566158372E-3</v>
      </c>
      <c r="N10" s="81">
        <f>(((AH34^N8)*(2.71828^(-AH34)))/FACT(N8))*100</f>
        <v>3.7144651627420264E-4</v>
      </c>
      <c r="O10" s="81">
        <f>(((AH34^O8)*(2.71828^(-AH34)))/FACT(O8))*100</f>
        <v>5.778056919820931E-5</v>
      </c>
      <c r="P10" s="81">
        <f>(((AH34^P8)*(2.71828^(-AH34)))/FACT(P8))*100</f>
        <v>8.2966971156403124E-6</v>
      </c>
      <c r="Q10" s="81">
        <f>(((AH34^Q8)*(2.71828^(-AH34)))/FACT(Q8))*100</f>
        <v>1.1062262820853751E-6</v>
      </c>
      <c r="R10" s="81">
        <f>(((AH34^R8)*(2.71828^(-AH34)))/FACT(R8))*100</f>
        <v>1.3766371510395776E-7</v>
      </c>
      <c r="S10" s="81">
        <f>(((AH34^S8)*(2.71828^(-AH34)))/FACT(S8))*100</f>
        <v>1.6060766762128408E-8</v>
      </c>
      <c r="T10" s="81">
        <f>(((AH34^T8)*(2.71828^(-AH34)))/FACT(T8))*100</f>
        <v>1.7635351738807667E-9</v>
      </c>
      <c r="U10" s="81">
        <f>(((AH34^U8)*(2.71828^(-AH34)))/FACT(U8))*100</f>
        <v>1.828851291431906E-10</v>
      </c>
      <c r="V10" s="81">
        <f>(((AH34^V8)*(2.71828^(-AH34)))/FACT(V8))*100</f>
        <v>1.7967661810559075E-11</v>
      </c>
      <c r="W10" s="81">
        <f>(((AH34^W8)*(2.71828^(-AH34)))/FACT(W8))*100</f>
        <v>1.676981768985514E-12</v>
      </c>
    </row>
    <row r="11" spans="2:23" ht="15.75" thickBot="1"/>
    <row r="12" spans="2:23" ht="15.75" thickBot="1">
      <c r="C12" s="100" t="s">
        <v>24</v>
      </c>
      <c r="D12" s="101"/>
    </row>
    <row r="13" spans="2:23" ht="15.75" thickBot="1">
      <c r="C13" s="75">
        <v>0</v>
      </c>
      <c r="D13" s="76">
        <v>1</v>
      </c>
      <c r="E13" s="76">
        <v>2</v>
      </c>
      <c r="F13" s="76">
        <v>3</v>
      </c>
      <c r="G13" s="76">
        <v>4</v>
      </c>
      <c r="H13" s="76">
        <v>5</v>
      </c>
      <c r="I13" s="76">
        <v>6</v>
      </c>
      <c r="J13" s="76">
        <v>7</v>
      </c>
      <c r="K13" s="76">
        <v>8</v>
      </c>
      <c r="L13" s="76">
        <v>9</v>
      </c>
      <c r="M13" s="76">
        <v>10</v>
      </c>
      <c r="N13" s="76">
        <v>11</v>
      </c>
      <c r="O13" s="76">
        <v>12</v>
      </c>
      <c r="P13" s="76">
        <v>13</v>
      </c>
      <c r="Q13" s="76">
        <v>14</v>
      </c>
      <c r="R13" s="76">
        <v>15</v>
      </c>
      <c r="S13" s="76">
        <v>16</v>
      </c>
      <c r="T13" s="76">
        <v>17</v>
      </c>
      <c r="U13" s="76">
        <v>18</v>
      </c>
      <c r="V13" s="76">
        <v>19</v>
      </c>
      <c r="W13" s="77">
        <v>20</v>
      </c>
    </row>
    <row r="14" spans="2:23" ht="15.75" thickBot="1">
      <c r="B14" s="43" t="s">
        <v>38</v>
      </c>
      <c r="C14" s="81">
        <f>(((AN33^C13)*(2.71828^(-AN33)))/FACT(C13))*100</f>
        <v>7.0077929514309181E-3</v>
      </c>
      <c r="D14" s="81">
        <f>(((AN33^D13)*(2.71828^(-AN33)))/FACT(D13))*100</f>
        <v>6.7035910301301668E-2</v>
      </c>
      <c r="E14" s="81">
        <f>(((AN33^E13)*(2.71828^(-AN33)))/FACT(E13))*100</f>
        <v>0.32062971188429401</v>
      </c>
      <c r="F14" s="81">
        <f>(((AN33^F13)*(2.71828^(-AN33)))/FACT(F13))*100</f>
        <v>1.0223715585765103</v>
      </c>
      <c r="G14" s="81">
        <f>(((AN33^G13)*(2.71828^(-AN33)))/FACT(G13))*100</f>
        <v>2.444978346618484</v>
      </c>
      <c r="H14" s="81">
        <f>(((AN33^H13)*(2.71828^(-AN33)))/FACT(H13))*100</f>
        <v>4.6776881185987262</v>
      </c>
      <c r="I14" s="81">
        <f>(((AN33^I13)*(2.71828^(-AN33)))/FACT(I13))*100</f>
        <v>7.4577232163568343</v>
      </c>
      <c r="J14" s="81">
        <f>(((AN33^J13)*(2.71828^(-AN33)))/FACT(J13))*100</f>
        <v>10.191414616118804</v>
      </c>
      <c r="K14" s="81">
        <f>(((AN33^K13)*(2.71828^(-AN33)))/FACT(K13))*100</f>
        <v>12.186268215694332</v>
      </c>
      <c r="L14" s="81">
        <f>(((AN33^L13)*(2.71828^(-AN33)))/FACT(L13))*100</f>
        <v>12.952525989862989</v>
      </c>
      <c r="M14" s="81">
        <f>(((AN33^M13)*(2.71828^(-AN33)))/FACT(M13))*100</f>
        <v>12.390268611666666</v>
      </c>
      <c r="N14" s="81">
        <f>(((AN33^N13)*(2.71828^(-AN33)))/FACT(N13))*100</f>
        <v>10.77492574101343</v>
      </c>
      <c r="O14" s="81">
        <f>(((AN33^O13)*(2.71828^(-AN33)))/FACT(O13))*100</f>
        <v>8.5893300083192301</v>
      </c>
      <c r="P14" s="81">
        <f>(((AN33^P13)*(2.71828^(-AN33)))/FACT(P13))*100</f>
        <v>6.3203653854922432</v>
      </c>
      <c r="Q14" s="81">
        <f>(((AN33^Q13)*(2.71828^(-AN33)))/FACT(Q13))*100</f>
        <v>4.3185743356390995</v>
      </c>
      <c r="R14" s="81">
        <f>(((AN33^R13)*(2.71828^(-AN33)))/FACT(R13))*100</f>
        <v>2.7540726331371168</v>
      </c>
      <c r="S14" s="81">
        <f>(((AN33^S13)*(2.71828^(-AN33)))/FACT(S13))*100</f>
        <v>1.6465755273968925</v>
      </c>
      <c r="T14" s="81">
        <f>(((AN33^T13)*(2.71828^(-AN33)))/FACT(T13))*100</f>
        <v>0.92652892978790402</v>
      </c>
      <c r="U14" s="81">
        <f>(((AN33^U13)*(2.71828^(-AN33)))/FACT(U13))*100</f>
        <v>0.49239397291379899</v>
      </c>
      <c r="V14" s="81">
        <f>(((AN33^V13)*(2.71828^(-AN33)))/FACT(V13))*100</f>
        <v>0.24790505167394494</v>
      </c>
      <c r="W14" s="81">
        <f>(((AN33^W13)*(2.71828^(-AN33)))/FACT(W13))*100</f>
        <v>0.11857185937450389</v>
      </c>
    </row>
    <row r="15" spans="2:23" ht="15.75" thickBot="1">
      <c r="B15" s="43" t="s">
        <v>39</v>
      </c>
      <c r="C15" s="81">
        <f>(((AN34^C13)*(2.71828^(-AN34)))/FACT(C13))*100</f>
        <v>0.53969482656741674</v>
      </c>
      <c r="D15" s="81">
        <f>(((AN34^D13)*(2.71828^(-AN34)))/FACT(D13))*100</f>
        <v>2.8182459793747721</v>
      </c>
      <c r="E15" s="81">
        <f>(((AN34^E13)*(2.71828^(-AN34)))/FACT(E13))*100</f>
        <v>7.3583347563087296</v>
      </c>
      <c r="F15" s="81">
        <f>(((AN34^F13)*(2.71828^(-AN34)))/FACT(F13))*100</f>
        <v>12.808224402024019</v>
      </c>
      <c r="G15" s="81">
        <f>(((AN34^G13)*(2.71828^(-AN34)))/FACT(G13))*100</f>
        <v>16.720897230717181</v>
      </c>
      <c r="H15" s="81">
        <f>(((AN34^H13)*(2.71828^(-AN34)))/FACT(H13))*100</f>
        <v>17.463054701385378</v>
      </c>
      <c r="I15" s="81">
        <f>(((AN34^I13)*(2.71828^(-AN34)))/FACT(I13))*100</f>
        <v>15.198460709360804</v>
      </c>
      <c r="J15" s="81">
        <f>(((AN34^J13)*(2.71828^(-AN34)))/FACT(J13))*100</f>
        <v>11.337889138801241</v>
      </c>
      <c r="K15" s="81">
        <f>(((AN34^K13)*(2.71828^(-AN34)))/FACT(K13))*100</f>
        <v>7.4007010321119049</v>
      </c>
      <c r="L15" s="81">
        <f>(((AN34^L13)*(2.71828^(-AN34)))/FACT(L13))*100</f>
        <v>4.293989636278833</v>
      </c>
      <c r="M15" s="81">
        <f>(((AN34^M13)*(2.71828^(-AN34)))/FACT(M13))*100</f>
        <v>2.2422892405488128</v>
      </c>
      <c r="N15" s="81">
        <f>(((AN34^N13)*(2.71828^(-AN34)))/FACT(N13))*100</f>
        <v>1.06446059474765</v>
      </c>
      <c r="O15" s="81">
        <f>(((AN34^O13)*(2.71828^(-AN34)))/FACT(O13))*100</f>
        <v>0.46321112779459889</v>
      </c>
      <c r="P15" s="81">
        <f>(((AN34^P13)*(2.71828^(-AN34)))/FACT(P13))*100</f>
        <v>0.18606567926426401</v>
      </c>
      <c r="Q15" s="81">
        <f>(((AN34^Q13)*(2.71828^(-AN34)))/FACT(Q13))*100</f>
        <v>6.9401503361938052E-2</v>
      </c>
      <c r="R15" s="81">
        <f>(((AN34^R13)*(2.71828^(-AN34)))/FACT(R13))*100</f>
        <v>2.4160630314770944E-2</v>
      </c>
      <c r="S15" s="81">
        <f>(((AN34^S13)*(2.71828^(-AN34)))/FACT(S13))*100</f>
        <v>7.885312667905691E-3</v>
      </c>
      <c r="T15" s="81">
        <f>(((AN34^T13)*(2.71828^(-AN34)))/FACT(T13))*100</f>
        <v>2.4221477886788006E-3</v>
      </c>
      <c r="U15" s="81">
        <f>(((AN34^U13)*(2.71828^(-AN34)))/FACT(U13))*100</f>
        <v>7.0268191195628287E-4</v>
      </c>
      <c r="V15" s="81">
        <f>(((AN34^V13)*(2.71828^(-AN34)))/FACT(V13))*100</f>
        <v>1.9312380721230233E-4</v>
      </c>
      <c r="W15" s="81">
        <f>(((AN34^W13)*(2.71828^(-AN34)))/FACT(W13))*100</f>
        <v>5.042390313978964E-5</v>
      </c>
    </row>
    <row r="18" spans="2:42" ht="15.75" thickBot="1">
      <c r="B18" t="s">
        <v>21</v>
      </c>
      <c r="Z18" s="1"/>
      <c r="AA18" s="1"/>
      <c r="AB18" s="1"/>
      <c r="AC18" s="1"/>
      <c r="AD18" s="1"/>
      <c r="AE18" s="2"/>
      <c r="AF18" s="1"/>
      <c r="AG18" s="1"/>
      <c r="AH18" s="1"/>
      <c r="AI18" s="1"/>
      <c r="AJ18" s="1"/>
      <c r="AK18" s="2"/>
      <c r="AL18" s="1"/>
      <c r="AM18" s="1"/>
      <c r="AN18" s="1"/>
      <c r="AO18" s="1"/>
    </row>
    <row r="19" spans="2:42" ht="15.75" thickBot="1">
      <c r="B19" s="29" t="s">
        <v>22</v>
      </c>
      <c r="C19" s="61">
        <v>0</v>
      </c>
      <c r="D19" s="61">
        <v>1</v>
      </c>
      <c r="E19" s="61">
        <v>2</v>
      </c>
      <c r="F19" s="61">
        <v>3</v>
      </c>
      <c r="G19" s="61">
        <v>4</v>
      </c>
      <c r="H19" s="61">
        <v>5</v>
      </c>
      <c r="I19" s="61">
        <v>6</v>
      </c>
      <c r="J19" s="61">
        <v>7</v>
      </c>
      <c r="K19" s="61">
        <v>8</v>
      </c>
      <c r="L19" s="61">
        <v>9</v>
      </c>
      <c r="M19" s="61">
        <v>10</v>
      </c>
      <c r="N19" s="61">
        <v>11</v>
      </c>
      <c r="O19" s="61">
        <v>12</v>
      </c>
      <c r="P19" s="61">
        <v>13</v>
      </c>
      <c r="Q19" s="61">
        <v>14</v>
      </c>
      <c r="R19" s="61">
        <v>15</v>
      </c>
      <c r="S19" s="61">
        <v>16</v>
      </c>
      <c r="T19" s="61">
        <v>17</v>
      </c>
      <c r="U19" s="61">
        <v>18</v>
      </c>
      <c r="V19" s="61">
        <v>19</v>
      </c>
      <c r="W19" s="62">
        <v>20</v>
      </c>
      <c r="Y19" s="117" t="s">
        <v>31</v>
      </c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9"/>
    </row>
    <row r="20" spans="2:42" ht="15" customHeight="1" thickBot="1">
      <c r="B20" s="59">
        <v>0</v>
      </c>
      <c r="C20" s="48">
        <f>C4*C5/100</f>
        <v>0.84208578766312403</v>
      </c>
      <c r="D20" s="48">
        <f>C4*D5/100</f>
        <v>1.0636873107323672</v>
      </c>
      <c r="E20" s="48">
        <f>C4*E5/100</f>
        <v>0.6718025120414951</v>
      </c>
      <c r="F20" s="48">
        <f>C4*F5/100</f>
        <v>0.28286421559641906</v>
      </c>
      <c r="G20" s="48">
        <f>C4*G5/100</f>
        <v>8.9325541767290226E-2</v>
      </c>
      <c r="H20" s="48">
        <f>C4*H5/100</f>
        <v>2.2566452656999646E-2</v>
      </c>
      <c r="I20" s="48">
        <f>C4*I5/100</f>
        <v>4.7508321383157139E-3</v>
      </c>
      <c r="J20" s="48">
        <f>C4*J5/100</f>
        <v>8.5729301744042971E-4</v>
      </c>
      <c r="K20" s="48">
        <f>C4*K5/100</f>
        <v>1.3536205538533099E-4</v>
      </c>
      <c r="L20" s="48">
        <f>C4*L5/100</f>
        <v>1.8998183211976284E-5</v>
      </c>
      <c r="M20" s="48">
        <f>C4*M5/100</f>
        <v>2.3997705109864781E-6</v>
      </c>
      <c r="N20" s="48">
        <f>C4*N5/100</f>
        <v>2.7557173331902147E-7</v>
      </c>
      <c r="O20" s="48">
        <f>C4*O5/100</f>
        <v>2.9007550875686467E-8</v>
      </c>
      <c r="P20" s="48">
        <f>C4*P5/100</f>
        <v>2.8185474535079981E-9</v>
      </c>
      <c r="Q20" s="48">
        <f>C4*Q5/100</f>
        <v>2.5430503339921783E-10</v>
      </c>
      <c r="R20" s="48">
        <f>C4*R5/100</f>
        <v>2.1415160707302557E-11</v>
      </c>
      <c r="S20" s="48">
        <f>C4*S5/100</f>
        <v>1.6906705821554649E-12</v>
      </c>
      <c r="T20" s="48">
        <f>C4*T5/100</f>
        <v>1.2562258195582402E-13</v>
      </c>
      <c r="U20" s="48">
        <f>C4*U5/100</f>
        <v>8.8156197863736178E-15</v>
      </c>
      <c r="V20" s="48">
        <f>C4*V5/100</f>
        <v>5.8607998579769206E-16</v>
      </c>
      <c r="W20" s="72">
        <f>C4*W5/100</f>
        <v>3.7015578050380559E-17</v>
      </c>
      <c r="Y20" s="43" t="s">
        <v>33</v>
      </c>
      <c r="Z20" s="123" t="s">
        <v>21</v>
      </c>
      <c r="AA20" s="124"/>
      <c r="AB20" s="124"/>
      <c r="AC20" s="124"/>
      <c r="AD20" s="125"/>
      <c r="AE20" s="42"/>
      <c r="AF20" s="123" t="s">
        <v>23</v>
      </c>
      <c r="AG20" s="124"/>
      <c r="AH20" s="124"/>
      <c r="AI20" s="124"/>
      <c r="AJ20" s="125"/>
      <c r="AK20" s="42"/>
      <c r="AL20" s="123" t="s">
        <v>24</v>
      </c>
      <c r="AM20" s="124"/>
      <c r="AN20" s="124"/>
      <c r="AO20" s="124"/>
      <c r="AP20" s="125"/>
    </row>
    <row r="21" spans="2:42" ht="15" customHeight="1">
      <c r="B21" s="59">
        <v>1</v>
      </c>
      <c r="C21" s="48">
        <f>D4*C5/100</f>
        <v>2.9589958927606994</v>
      </c>
      <c r="D21" s="48">
        <f>D4*D5/100</f>
        <v>3.7376790224345684</v>
      </c>
      <c r="E21" s="48">
        <f>D4*E5/100</f>
        <v>2.3606393825902536</v>
      </c>
      <c r="F21" s="48">
        <f>D4*F5/100</f>
        <v>0.99395342424852795</v>
      </c>
      <c r="G21" s="48">
        <f>D4*G5/100</f>
        <v>0.31388002871006149</v>
      </c>
      <c r="H21" s="48">
        <f>D4*H5/100</f>
        <v>7.9296007253068193E-2</v>
      </c>
      <c r="I21" s="48">
        <f>D4*I5/100</f>
        <v>1.6693896263803826E-2</v>
      </c>
      <c r="J21" s="48">
        <f>D4*J5/100</f>
        <v>3.0124324085059545E-3</v>
      </c>
      <c r="K21" s="48">
        <f>D4*K5/100</f>
        <v>4.7564722239567696E-4</v>
      </c>
      <c r="L21" s="48">
        <f>D4*L5/100</f>
        <v>6.6757504897638887E-5</v>
      </c>
      <c r="M21" s="48">
        <f>D4*M5/100</f>
        <v>8.432526934438596E-6</v>
      </c>
      <c r="N21" s="48">
        <f>D4*N5/100</f>
        <v>9.6832845180156155E-7</v>
      </c>
      <c r="O21" s="48">
        <f>D4*O5/100</f>
        <v>1.0192931071595382E-7</v>
      </c>
      <c r="P21" s="48">
        <f>D4*P5/100</f>
        <v>9.9040625796878247E-9</v>
      </c>
      <c r="Q21" s="48">
        <f>D4*Q5/100</f>
        <v>8.9359963125002924E-10</v>
      </c>
      <c r="R21" s="48">
        <f>D4*R5/100</f>
        <v>7.5250495263160371E-11</v>
      </c>
      <c r="S21" s="48">
        <f>D4*S5/100</f>
        <v>5.9408285734073972E-12</v>
      </c>
      <c r="T21" s="48">
        <f>D4*T5/100</f>
        <v>4.4142379492810383E-13</v>
      </c>
      <c r="U21" s="48">
        <f>D4*U5/100</f>
        <v>3.0977108416007289E-14</v>
      </c>
      <c r="V21" s="48">
        <f>D4*V5/100</f>
        <v>2.0594199500946675E-15</v>
      </c>
      <c r="W21" s="72">
        <f>D4*W5/100</f>
        <v>1.3006862842703168E-16</v>
      </c>
      <c r="Y21" s="104" t="s">
        <v>34</v>
      </c>
      <c r="Z21" s="112" t="s">
        <v>28</v>
      </c>
      <c r="AA21" s="113"/>
      <c r="AB21" s="113"/>
      <c r="AC21" s="55" t="s">
        <v>29</v>
      </c>
      <c r="AD21" s="56" t="s">
        <v>36</v>
      </c>
      <c r="AE21" s="104" t="s">
        <v>34</v>
      </c>
      <c r="AF21" s="112" t="s">
        <v>28</v>
      </c>
      <c r="AG21" s="113"/>
      <c r="AH21" s="113"/>
      <c r="AI21" s="55" t="s">
        <v>29</v>
      </c>
      <c r="AJ21" s="56" t="s">
        <v>36</v>
      </c>
      <c r="AK21" s="104" t="s">
        <v>34</v>
      </c>
      <c r="AL21" s="84" t="s">
        <v>28</v>
      </c>
      <c r="AM21" s="103"/>
      <c r="AN21" s="103"/>
      <c r="AO21" s="70" t="s">
        <v>29</v>
      </c>
      <c r="AP21" s="30" t="s">
        <v>36</v>
      </c>
    </row>
    <row r="22" spans="2:42" ht="15" customHeight="1">
      <c r="B22" s="59">
        <v>2</v>
      </c>
      <c r="C22" s="48">
        <f>E4*C5/100</f>
        <v>5.1987913949198399</v>
      </c>
      <c r="D22" s="48">
        <f>E4</f>
        <v>18.385884428679837</v>
      </c>
      <c r="E22" s="48">
        <f>E4</f>
        <v>18.385884428679837</v>
      </c>
      <c r="F22" s="48">
        <f>E4</f>
        <v>18.385884428679837</v>
      </c>
      <c r="G22" s="48">
        <f>E4</f>
        <v>18.385884428679837</v>
      </c>
      <c r="H22" s="48">
        <f>E4</f>
        <v>18.385884428679837</v>
      </c>
      <c r="I22" s="48">
        <f>E4</f>
        <v>18.385884428679837</v>
      </c>
      <c r="J22" s="48">
        <f>E4</f>
        <v>18.385884428679837</v>
      </c>
      <c r="K22" s="48">
        <f>E4</f>
        <v>18.385884428679837</v>
      </c>
      <c r="L22" s="48">
        <f>E4</f>
        <v>18.385884428679837</v>
      </c>
      <c r="M22" s="48">
        <f>E4</f>
        <v>18.385884428679837</v>
      </c>
      <c r="N22" s="48">
        <f>E4</f>
        <v>18.385884428679837</v>
      </c>
      <c r="O22" s="48">
        <f>E4</f>
        <v>18.385884428679837</v>
      </c>
      <c r="P22" s="48">
        <f>E4</f>
        <v>18.385884428679837</v>
      </c>
      <c r="Q22" s="48">
        <f>E4</f>
        <v>18.385884428679837</v>
      </c>
      <c r="R22" s="48">
        <f>E4</f>
        <v>18.385884428679837</v>
      </c>
      <c r="S22" s="48">
        <f>E4</f>
        <v>18.385884428679837</v>
      </c>
      <c r="T22" s="48">
        <f>E4</f>
        <v>18.385884428679837</v>
      </c>
      <c r="U22" s="48">
        <f>E4</f>
        <v>18.385884428679837</v>
      </c>
      <c r="V22" s="48">
        <f>E4</f>
        <v>18.385884428679837</v>
      </c>
      <c r="W22" s="72">
        <f>E4</f>
        <v>18.385884428679837</v>
      </c>
      <c r="Y22" s="105"/>
      <c r="Z22" s="4" t="s">
        <v>26</v>
      </c>
      <c r="AA22" s="46" t="s">
        <v>25</v>
      </c>
      <c r="AB22" s="18">
        <f>SUM(DATOS!D11,DATOS!F11,DATOS!H11,DATOS!J11,DATOS!L11,DATOS!N11,DATOS!P11,DATOS!R11,DATOS!T11,DATOS!V11)</f>
        <v>16</v>
      </c>
      <c r="AC22" s="47">
        <f>AB22/DATOS!Y12</f>
        <v>2</v>
      </c>
      <c r="AD22" s="52">
        <f>IF(DATOS!Y12=1,MEDIAN(DATOS!D11),IF(DATOS!Y12=2,MEDIAN(DATOS!D11,DATOS!F11),IF(DATOS!Y12=3,MEDIAN(DATOS!D11,DATOS!F11,DATOS!H11),IF(DATOS!Y12=4,MEDIAN(DATOS!D11,DATOS!F11,DATOS!H11,DATOS!J11),IF(DATOS!Y12=5,MEDIAN(DATOS!D11,DATOS!F11,DATOS!H11,DATOS!J11,DATOS!L11),IF(DATOS!Y12=6,MEDIAN(DATOS!D11,DATOS!F11,DATOS!H11,DATOS!J11,DATOS!L11,DATOS!N11),IF(DATOS!Y12=7,MEDIAN(DATOS!D11,DATOS!F11,DATOS!H11,DATOS!J11,DATOS!L11,DATOS!N11,DATOS!P11),IF(DATOS!Y12=8,MEDIAN(DATOS!D11,DATOS!F11,DATOS!H11,DATOS!J11,DATOS!L11,DATOS!N11,DATOS!P11,DATOS!R11),IF(DATOS!Y12=9,MEDIAN(DATOS!D11,DATOS!F11,DATOS!H11,DATOS!J11,DATOS!L11,DATOS!N11,DATOS!P11,DATOS!R11,DATOS!T11),IF(DATOS!Y12=2,MEDIAN(DATOS!D11,DATOS!F11,DATOS!H11,DATOS!J11,DATOS!L11,DATOS!N11,DATOS!P11,DATOS!R11,DATOS!T11,DATOS!V11),"ERROR"))))))))))</f>
        <v>1.5</v>
      </c>
      <c r="AE22" s="105"/>
      <c r="AF22" s="4" t="s">
        <v>26</v>
      </c>
      <c r="AG22" s="46" t="s">
        <v>25</v>
      </c>
      <c r="AH22" s="18">
        <f>SUM(DATOS!D12,DATOS!F12,DATOS!H12,DATOS!J12,DATOS!L12,DATOS!N12,DATOS!P12,DATOS!R12,DATOS!T12,DATOS!V12)</f>
        <v>24</v>
      </c>
      <c r="AI22" s="48">
        <f>AH22/DATOS!Y12</f>
        <v>3</v>
      </c>
      <c r="AJ22" s="52">
        <f>IF(DATOS!Y12=1,MEDIAN(DATOS!D12),IF(DATOS!Y12=2,MEDIAN(DATOS!D12,DATOS!F12),IF(DATOS!Y12=3,MEDIAN(DATOS!D12,DATOS!F12,DATOS!H12),IF(DATOS!Y12=4,MEDIAN(DATOS!D12,DATOS!F12,DATOS!H12,DATOS!J12),IF(DATOS!Y12=5,MEDIAN(DATOS!D12,DATOS!F12,DATOS!H12,DATOS!J12,DATOS!L12),IF(DATOS!Y12=6,MEDIAN(DATOS!D12,DATOS!F12,DATOS!H12,DATOS!J12,DATOS!L12,DATOS!N12),IF(DATOS!Y12=7,MEDIAN(DATOS!D12,DATOS!F12,DATOS!H12,DATOS!J12,DATOS!L12,DATOS!N12,DATOS!P12),IF(DATOS!Y12=8,MEDIAN(DATOS!D12,DATOS!F12,DATOS!H12,DATOS!J12,DATOS!L12,DATOS!N12,DATOS!P12,DATOS!R12),IF(DATOS!Y12=9,MEDIAN(DATOS!D12,DATOS!F12,DATOS!H12,DATOS!J12,DATOS!L12,DATOS!N12,DATOS!P12,DATOS!R12,DATOS!T12),IF(DATOS!Y12=10,MEDIAN(DATOS!D12,DATOS!F12,DATOS!H12,DATOS!J12,DATOS!L12,DATOS!N12,DATOS!P12,DATOS!R12,DATOS!T12,DATOS!V12),"ERROR"))))))))))</f>
        <v>3</v>
      </c>
      <c r="AK22" s="105"/>
      <c r="AL22" s="71" t="s">
        <v>26</v>
      </c>
      <c r="AM22" s="57" t="s">
        <v>25</v>
      </c>
      <c r="AN22" s="58">
        <f>SUM(DATOS!D13,DATOS!F13,DATOS!H13,DATOS!J13,DATOS!L13,DATOS!N13,DATOS!P13,DATOS!R13,DATOS!T13,DATOS!V13)</f>
        <v>40</v>
      </c>
      <c r="AO22" s="47">
        <f>AN22/DATOS!Y12</f>
        <v>5</v>
      </c>
      <c r="AP22" s="72">
        <f>IF(DATOS!Y12=1,MEDIAN(DATOS!D13),IF(DATOS!Y12=2,MEDIAN(DATOS!D13,DATOS!F13),IF(DATOS!Y12=3,MEDIAN(DATOS!D13,DATOS!F13,DATOS!H13),IF(DATOS!Y12=4,MEDIAN(DATOS!D13,DATOS!F13,DATOS!H13,DATOS!J13),IF(DATOS!Y12=5,MEDIAN(DATOS!D13,DATOS!F13,DATOS!H13,DATOS!J13,DATOS!L13),IF(DATOS!Y12=6,MEDIAN(DATOS!D13,DATOS!F13,DATOS!H13,DATOS!J13,DATOS!L13,DATOS!N13),IF(DATOS!Y12=7,MEDIAN(DATOS!D13,DATOS!F13,DATOS!H13,DATOS!J13,DATOS!L13,DATOS!N13,DATOS!P13),IF(DATOS!Y12=8,MEDIAN(DATOS!D13,DATOS!F13,DATOS!H13,DATOS!J13,DATOS!L13,DATOS!N13,DATOS!P13,DATOS!R13),IF(DATOS!Y12=9,MEDIAN(DATOS!D13,DATOS!F13,DATOS!H13,DATOS!J13,DATOS!L13,DATOS!N13,DATOS!P13,DATOS!R13,DATOS!T13),IF(DATOS!Y12=10,MEDIAN(DATOS!D13,DATOS!F13,DATOS!H13,DATOS!J13,DATOS!L13,DATOS!N13,DATOS!P13,DATOS!R13,DATOS!T13,DATOS!V13),"ERROR"))))))))))</f>
        <v>4.5</v>
      </c>
    </row>
    <row r="23" spans="2:42" ht="15" customHeight="1" thickBot="1">
      <c r="B23" s="59">
        <v>3</v>
      </c>
      <c r="C23" s="48">
        <f>F4*C5/100</f>
        <v>6.0893251060866609</v>
      </c>
      <c r="D23" s="48">
        <f>F4</f>
        <v>21.53531833544443</v>
      </c>
      <c r="E23" s="48">
        <f>F4</f>
        <v>21.53531833544443</v>
      </c>
      <c r="F23" s="48">
        <f>F4</f>
        <v>21.53531833544443</v>
      </c>
      <c r="G23" s="48">
        <f>F4</f>
        <v>21.53531833544443</v>
      </c>
      <c r="H23" s="48">
        <f>F4</f>
        <v>21.53531833544443</v>
      </c>
      <c r="I23" s="48">
        <f>F4</f>
        <v>21.53531833544443</v>
      </c>
      <c r="J23" s="48">
        <f>F4</f>
        <v>21.53531833544443</v>
      </c>
      <c r="K23" s="48">
        <f>F4</f>
        <v>21.53531833544443</v>
      </c>
      <c r="L23" s="48">
        <f>F4</f>
        <v>21.53531833544443</v>
      </c>
      <c r="M23" s="48">
        <f>F4</f>
        <v>21.53531833544443</v>
      </c>
      <c r="N23" s="48">
        <f>F4</f>
        <v>21.53531833544443</v>
      </c>
      <c r="O23" s="48">
        <f>F4</f>
        <v>21.53531833544443</v>
      </c>
      <c r="P23" s="48">
        <f>F4</f>
        <v>21.53531833544443</v>
      </c>
      <c r="Q23" s="48">
        <f>F4</f>
        <v>21.53531833544443</v>
      </c>
      <c r="R23" s="48">
        <f>F4</f>
        <v>21.53531833544443</v>
      </c>
      <c r="S23" s="48">
        <f>F4</f>
        <v>21.53531833544443</v>
      </c>
      <c r="T23" s="48">
        <f>F4</f>
        <v>21.53531833544443</v>
      </c>
      <c r="U23" s="48">
        <f>F4</f>
        <v>21.53531833544443</v>
      </c>
      <c r="V23" s="48">
        <f>F4</f>
        <v>21.53531833544443</v>
      </c>
      <c r="W23" s="72">
        <f>F4</f>
        <v>21.53531833544443</v>
      </c>
      <c r="Y23" s="106"/>
      <c r="Z23" s="54" t="s">
        <v>27</v>
      </c>
      <c r="AA23" s="49" t="s">
        <v>25</v>
      </c>
      <c r="AB23" s="19">
        <f>SUM(DATOS!E11,DATOS!G11,DATOS!I11,DATOS!K11,DATOS!M11,DATOS!O11,DATOS!Q11,DATOS!S11,DATOS!U11,DATOS!W11)</f>
        <v>19</v>
      </c>
      <c r="AC23" s="50">
        <f>AB23/DATOS!Y12</f>
        <v>2.375</v>
      </c>
      <c r="AD23" s="53">
        <f>IF(DATOS!Y12=1,MEDIAN(DATOS!E11),IF(DATOS!Y12=2,MEDIAN(DATOS!E11,DATOS!G11),IF(DATOS!Y12=3,MEDIAN(DATOS!E11,DATOS!G11,DATOS!I11),IF(DATOS!Y12=4,MEDIAN(DATOS!E11,DATOS!G11,DATOS!I11,DATOS!K11),IF(DATOS!Y12=5,MEDIAN(DATOS!E11,DATOS!G11,DATOS!I11,DATOS!K11,DATOS!M11),IF(DATOS!Y12=6,MEDIAN(DATOS!E11,DATOS!G11,DATOS!I11,DATOS!K11,DATOS!M11,DATOS!O11),IF(DATOS!Y12=7,MEDIAN(DATOS!E11,DATOS!G11,DATOS!I11,DATOS!K11,DATOS!M11,DATOS!O11,DATOS!Q11),IF(DATOS!Y12=8,MEDIAN(DATOS!E11,DATOS!G11,DATOS!I11,DATOS!K11,DATOS!M11,DATOS!O11,DATOS!Q11,DATOS!S11),IF(DATOS!Y12=9,MEDIAN(DATOS!E11,DATOS!G11,DATOS!I11,DATOS!K11,DATOS!M11,DATOS!O11,DATOS!Q11,DATOS!S11,DATOS!U11),IF(DATOS!Y12=10,MEDIAN(DATOS!E11,DATOS!G11,DATOS!I11,DATOS!K11,DATOS!M11,DATOS!O11,DATOS!Q11,DATOS!S11,DATOS!U11,DATOS!W11),"ERROR"))))))))))</f>
        <v>2.5</v>
      </c>
      <c r="AE23" s="106"/>
      <c r="AF23" s="54" t="s">
        <v>27</v>
      </c>
      <c r="AG23" s="49" t="s">
        <v>25</v>
      </c>
      <c r="AH23" s="19">
        <f>SUM(DATOS!E12,DATOS!G12,DATOS!I12,DATOS!K12,DATOS!M12,DATOS!O12,DATOS!Q12,DATOS!S12,DATOS!U12,DATOS!W12)</f>
        <v>15</v>
      </c>
      <c r="AI23" s="51">
        <f>AH23/DATOS!Y12</f>
        <v>1.875</v>
      </c>
      <c r="AJ23" s="53">
        <f>IF(DATOS!Y12=1,MEDIAN(DATOS!E12),IF(DATOS!Y12=2,MEDIAN(DATOS!E12,DATOS!G12),IF(DATOS!Y12=3,MEDIAN(DATOS!E12,DATOS!G12,DATOS!I12),IF(DATOS!Y12=4,MEDIAN(DATOS!E12,DATOS!G12,DATOS!I12,DATOS!K12),IF(DATOS!Y12=5,MEDIAN(DATOS!E12,DATOS!G12,DATOS!I12,DATOS!K12,DATOS!M12),IF(DATOS!Y12=6,MEDIAN(DATOS!E12,DATOS!G12,DATOS!I12,DATOS!K12,DATOS!M12,DATOS!O12),IF(DATOS!Y12=7,MEDIAN(DATOS!E12,DATOS!G12,DATOS!I12,DATOS!K12,DATOS!M12,DATOS!O12,DATOS!Q12),IF(DATOS!Y12=8,MEDIAN(DATOS!E12,DATOS!G12,DATOS!I12,DATOS!K12,DATOS!M12,DATOS!O12,DATOS!Q12,DATOS!S12),IF(DATOS!Y12=9,MEDIAN(DATOS!E12,DATOS!G12,DATOS!I12,DATOS!K12,DATOS!M12,DATOS!O12,DATOS!Q12,DATOS!S12,DATOS!U12),IF(DATOS!Y12=10,MEDIAN(DATOS!E12,DATOS!G12,DATOS!I12,DATOS!K12,DATOS!M12,DATOS!O12,DATOS!Q12,DATOS!S12,DATOS!U12,DATOS!W12),"ERROR"))))))))))</f>
        <v>1</v>
      </c>
      <c r="AK23" s="106"/>
      <c r="AL23" s="6" t="s">
        <v>27</v>
      </c>
      <c r="AM23" s="49" t="s">
        <v>25</v>
      </c>
      <c r="AN23" s="19">
        <f>SUM(DATOS!E13,DATOS!G13,DATOS!I13,DATOS!K13,DATOS!M13,DATOS!O13,DATOS!Q13,DATOS!S13,DATOS!U13,DATOS!W13)</f>
        <v>34</v>
      </c>
      <c r="AO23" s="50">
        <f>AN23/DATOS!Y12</f>
        <v>4.25</v>
      </c>
      <c r="AP23" s="73">
        <f>IF(DATOS!Y12=1,MEDIAN(DATOS!E13),IF(DATOS!Y12=2,MEDIAN(DATOS!E13,DATOS!G13),IF(DATOS!Y12=3,MEDIAN(DATOS!E13,DATOS!G13,DATOS!I13),IF(DATOS!Y12=4,MEDIAN(DATOS!E13,DATOS!G13,DATOS!I13,DATOS!K13),IF(DATOS!Y12=5,MEDIAN(DATOS!E13,DATOS!G13,DATOS!I13,DATOS!K13,DATOS!M13),IF(DATOS!Y12=6,MEDIAN(DATOS!E13,DATOS!G13,DATOS!I13,DATOS!K13,DATOS!M13,DATOS!O13),IF(DATOS!Y12=7,MEDIAN(DATOS!E13,DATOS!G13,DATOS!I13,DATOS!K13,DATOS!M13,DATOS!O13,DATOS!Q13),IF(DATOS!Y12=8,MEDIAN(DATOS!E13,DATOS!G13,DATOS!I13,DATOS!K13,DATOS!M13,DATOS!O13,DATOS!Q13,DATOS!S13),IF(DATOS!Y12=9,MEDIAN(DATOS!E13,DATOS!G13,DATOS!I13,DATOS!K13,DATOS!M13,DATOS!O13,DATOS!Q13,DATOS!S13,DATOS!U13),IF(DATOS!Y12=10,MEDIAN(DATOS!E13,DATOS!G13,DATOS!I13,DATOS!K13,DATOS!M13,DATOS!O13,DATOS!Q13,DATOS!S13,DATOS!U13,DATOS!W13),"ERROR"))))))))))</f>
        <v>3.5</v>
      </c>
    </row>
    <row r="24" spans="2:42" ht="15" customHeight="1" thickBot="1">
      <c r="B24" s="59">
        <v>4</v>
      </c>
      <c r="C24" s="48">
        <f>G4*C5/100</f>
        <v>5.3493029577775175</v>
      </c>
      <c r="D24" s="48">
        <f>G4</f>
        <v>18.918178954400833</v>
      </c>
      <c r="E24" s="48">
        <f>G4</f>
        <v>18.918178954400833</v>
      </c>
      <c r="F24" s="48">
        <f>G4</f>
        <v>18.918178954400833</v>
      </c>
      <c r="G24" s="48">
        <f>G4</f>
        <v>18.918178954400833</v>
      </c>
      <c r="H24" s="48">
        <f>G4</f>
        <v>18.918178954400833</v>
      </c>
      <c r="I24" s="48">
        <f>G4</f>
        <v>18.918178954400833</v>
      </c>
      <c r="J24" s="48">
        <f>G4</f>
        <v>18.918178954400833</v>
      </c>
      <c r="K24" s="48">
        <f>G4</f>
        <v>18.918178954400833</v>
      </c>
      <c r="L24" s="48">
        <f>G4</f>
        <v>18.918178954400833</v>
      </c>
      <c r="M24" s="48">
        <f>G4</f>
        <v>18.918178954400833</v>
      </c>
      <c r="N24" s="48">
        <f>G4</f>
        <v>18.918178954400833</v>
      </c>
      <c r="O24" s="48">
        <f>G4</f>
        <v>18.918178954400833</v>
      </c>
      <c r="P24" s="48">
        <f>G4</f>
        <v>18.918178954400833</v>
      </c>
      <c r="Q24" s="48">
        <f>G4</f>
        <v>18.918178954400833</v>
      </c>
      <c r="R24" s="48">
        <f>G4</f>
        <v>18.918178954400833</v>
      </c>
      <c r="S24" s="48">
        <f>G4</f>
        <v>18.918178954400833</v>
      </c>
      <c r="T24" s="48">
        <f>G4</f>
        <v>18.918178954400833</v>
      </c>
      <c r="U24" s="48">
        <f>G4</f>
        <v>18.918178954400833</v>
      </c>
      <c r="V24" s="48">
        <f>G4</f>
        <v>18.918178954400833</v>
      </c>
      <c r="W24" s="72">
        <f>G4</f>
        <v>18.918178954400833</v>
      </c>
      <c r="Y24" s="44"/>
      <c r="Z24" s="44"/>
      <c r="AA24" s="44"/>
      <c r="AB24" s="45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2:42" ht="15" customHeight="1" thickBot="1">
      <c r="B25" s="59">
        <v>5</v>
      </c>
      <c r="C25" s="48">
        <f>H4*C5/100</f>
        <v>3.7593712453269772</v>
      </c>
      <c r="D25" s="48">
        <f>C9</f>
        <v>2.697775428598713</v>
      </c>
      <c r="E25" s="48">
        <f>C9</f>
        <v>2.697775428598713</v>
      </c>
      <c r="F25" s="48">
        <f>C9</f>
        <v>2.697775428598713</v>
      </c>
      <c r="G25" s="48">
        <f>C9</f>
        <v>2.697775428598713</v>
      </c>
      <c r="H25" s="48">
        <f>C9</f>
        <v>2.697775428598713</v>
      </c>
      <c r="I25" s="48">
        <f>C9</f>
        <v>2.697775428598713</v>
      </c>
      <c r="J25" s="48">
        <f>C9</f>
        <v>2.697775428598713</v>
      </c>
      <c r="K25" s="48">
        <f>C9</f>
        <v>2.697775428598713</v>
      </c>
      <c r="L25" s="48">
        <f>C9</f>
        <v>2.697775428598713</v>
      </c>
      <c r="M25" s="48">
        <f>C9</f>
        <v>2.697775428598713</v>
      </c>
      <c r="N25" s="48">
        <f>C9</f>
        <v>2.697775428598713</v>
      </c>
      <c r="O25" s="48">
        <f>C9</f>
        <v>2.697775428598713</v>
      </c>
      <c r="P25" s="48">
        <f>C9</f>
        <v>2.697775428598713</v>
      </c>
      <c r="Q25" s="48">
        <f>C9</f>
        <v>2.697775428598713</v>
      </c>
      <c r="R25" s="48">
        <f>C9</f>
        <v>2.697775428598713</v>
      </c>
      <c r="S25" s="48">
        <f>C9</f>
        <v>2.697775428598713</v>
      </c>
      <c r="T25" s="48">
        <f>C9</f>
        <v>2.697775428598713</v>
      </c>
      <c r="U25" s="48">
        <f>C9</f>
        <v>2.697775428598713</v>
      </c>
      <c r="V25" s="48">
        <f>C9</f>
        <v>2.697775428598713</v>
      </c>
      <c r="W25" s="72">
        <f>C9</f>
        <v>2.697775428598713</v>
      </c>
      <c r="Y25" s="120" t="s">
        <v>32</v>
      </c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2"/>
    </row>
    <row r="26" spans="2:42" ht="15" customHeight="1" thickBot="1">
      <c r="B26" s="59">
        <v>6</v>
      </c>
      <c r="C26" s="48">
        <f>I4*C5/100</f>
        <v>2.2016688080271414</v>
      </c>
      <c r="D26" s="48">
        <f>H4</f>
        <v>13.29527576517614</v>
      </c>
      <c r="E26" s="48">
        <f>H4</f>
        <v>13.29527576517614</v>
      </c>
      <c r="F26" s="48">
        <f>H4</f>
        <v>13.29527576517614</v>
      </c>
      <c r="G26" s="48">
        <f>H4</f>
        <v>13.29527576517614</v>
      </c>
      <c r="H26" s="48">
        <f>H4</f>
        <v>13.29527576517614</v>
      </c>
      <c r="I26" s="48">
        <f>H4</f>
        <v>13.29527576517614</v>
      </c>
      <c r="J26" s="48">
        <f>H4</f>
        <v>13.29527576517614</v>
      </c>
      <c r="K26" s="48">
        <f>H4</f>
        <v>13.29527576517614</v>
      </c>
      <c r="L26" s="48">
        <f>H4</f>
        <v>13.29527576517614</v>
      </c>
      <c r="M26" s="48">
        <f>H4</f>
        <v>13.29527576517614</v>
      </c>
      <c r="N26" s="48">
        <f>H4</f>
        <v>13.29527576517614</v>
      </c>
      <c r="O26" s="48">
        <f>H4</f>
        <v>13.29527576517614</v>
      </c>
      <c r="P26" s="48">
        <f>H4</f>
        <v>13.29527576517614</v>
      </c>
      <c r="Q26" s="48">
        <f>H4</f>
        <v>13.29527576517614</v>
      </c>
      <c r="R26" s="48">
        <f>H4</f>
        <v>13.29527576517614</v>
      </c>
      <c r="S26" s="48">
        <f>H4</f>
        <v>13.29527576517614</v>
      </c>
      <c r="T26" s="48">
        <f>H4</f>
        <v>13.29527576517614</v>
      </c>
      <c r="U26" s="48">
        <f>H4</f>
        <v>13.29527576517614</v>
      </c>
      <c r="V26" s="48">
        <f>H4</f>
        <v>13.29527576517614</v>
      </c>
      <c r="W26" s="72">
        <f>H4</f>
        <v>13.29527576517614</v>
      </c>
      <c r="Y26" s="43" t="s">
        <v>33</v>
      </c>
      <c r="Z26" s="123" t="s">
        <v>21</v>
      </c>
      <c r="AA26" s="124"/>
      <c r="AB26" s="124"/>
      <c r="AC26" s="124"/>
      <c r="AD26" s="125"/>
      <c r="AE26" s="42"/>
      <c r="AF26" s="123" t="s">
        <v>23</v>
      </c>
      <c r="AG26" s="124"/>
      <c r="AH26" s="124"/>
      <c r="AI26" s="124"/>
      <c r="AJ26" s="125"/>
      <c r="AK26" s="42"/>
      <c r="AL26" s="123" t="s">
        <v>24</v>
      </c>
      <c r="AM26" s="124"/>
      <c r="AN26" s="124"/>
      <c r="AO26" s="124"/>
      <c r="AP26" s="125"/>
    </row>
    <row r="27" spans="2:42" ht="15" customHeight="1">
      <c r="B27" s="59">
        <v>7</v>
      </c>
      <c r="C27" s="48">
        <f>J4*C5/100</f>
        <v>1.1052027945056877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72"/>
      <c r="Y27" s="114" t="s">
        <v>35</v>
      </c>
      <c r="Z27" s="112" t="s">
        <v>28</v>
      </c>
      <c r="AA27" s="113"/>
      <c r="AB27" s="113"/>
      <c r="AC27" s="55" t="s">
        <v>29</v>
      </c>
      <c r="AD27" s="56" t="s">
        <v>36</v>
      </c>
      <c r="AE27" s="114" t="s">
        <v>35</v>
      </c>
      <c r="AF27" s="112" t="s">
        <v>28</v>
      </c>
      <c r="AG27" s="113"/>
      <c r="AH27" s="113"/>
      <c r="AI27" s="55" t="s">
        <v>29</v>
      </c>
      <c r="AJ27" s="56" t="s">
        <v>36</v>
      </c>
      <c r="AK27" s="114" t="s">
        <v>35</v>
      </c>
      <c r="AL27" s="84" t="s">
        <v>28</v>
      </c>
      <c r="AM27" s="103"/>
      <c r="AN27" s="103"/>
      <c r="AO27" s="69" t="s">
        <v>29</v>
      </c>
      <c r="AP27" s="30" t="s">
        <v>36</v>
      </c>
    </row>
    <row r="28" spans="2:42" ht="15" customHeight="1">
      <c r="B28" s="59">
        <v>8</v>
      </c>
      <c r="C28" s="48">
        <f>K4*C5/100</f>
        <v>0.48544497744781057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72"/>
      <c r="Y28" s="115"/>
      <c r="Z28" s="4" t="s">
        <v>26</v>
      </c>
      <c r="AA28" s="46" t="s">
        <v>25</v>
      </c>
      <c r="AB28" s="18">
        <f>SUM(DATOS!E36,DATOS!G36,DATOS!I36,DATOS!K36,DATOS!M36,DATOS!O36,DATOS!Q36,DATOS!S36,DATOS!U36,DATOS!W36)</f>
        <v>7</v>
      </c>
      <c r="AC28" s="47">
        <f>AB28/DATOS!Y37</f>
        <v>1.1666666666666667</v>
      </c>
      <c r="AD28" s="52">
        <f>IF(DATOS!Y37=1,MEDIAN(DATOS!E36),IF(DATOS!Y37=2,MEDIAN(DATOS!E36,DATOS!G36),IF(DATOS!Y37=3,MEDIAN(DATOS!E36,DATOS!G36,DATOS!I36),IF(DATOS!Y37=4,MEDIAN(DATOS!E36,DATOS!G36,DATOS!I36,DATOS!K36),IF(DATOS!Y37=5,MEDIAN(DATOS!E36,DATOS!G36,DATOS!I36,DATOS!K36,DATOS!M36),IF(DATOS!Y37=6,MEDIAN(DATOS!E36,DATOS!G36,DATOS!I36,DATOS!K36,DATOS!M36,DATOS!O36),IF(DATOS!Y37=7,MEDIAN(DATOS!E36,DATOS!G36,DATOS!I36,DATOS!K36,DATOS!M36,DATOS!O36,DATOS!Q36),IF(DATOS!Y37=8,MEDIAN(DATOS!E36,DATOS!G36,DATOS!I36,DATOS!K36,DATOS!M36,DATOS!O36,DATOS!Q36,DATOS!S36),IF(DATOS!Y37=9,MEDIAN(DATOS!E36,DATOS!G36,DATOS!I36,DATOS!K36,DATOS!M36,DATOS!O36,DATOS!Q36,DATOS!S36,DATOS!U36),IF(DATOS!Y37=10,MEDIAN(DATOS!E36,DATOS!G36,DATOS!I36,DATOS!K36,DATOS!M36,DATOS!O36,DATOS!Q36,DATOS!S36,DATOS!U36,DATOS!W36),"ERROR"))))))))))</f>
        <v>1</v>
      </c>
      <c r="AE28" s="115"/>
      <c r="AF28" s="4" t="s">
        <v>26</v>
      </c>
      <c r="AG28" s="46" t="s">
        <v>25</v>
      </c>
      <c r="AH28" s="18">
        <f>SUM(DATOS!E37,DATOS!G37,DATOS!I37,DATOS!K37,DATOS!M37,DATOS!O37,DATOS!Q37,DATOS!S37,DATOS!U37,DATOS!W37)</f>
        <v>15</v>
      </c>
      <c r="AI28" s="48">
        <f>AH28/DATOS!Y37</f>
        <v>2.5</v>
      </c>
      <c r="AJ28" s="52">
        <f>IF(DATOS!Y37=1,MEDIAN(DATOS!E37),IF(DATOS!Y37=2,MEDIAN(DATOS!E37,DATOS!G37),IF(DATOS!Y37=3,MEDIAN(DATOS!E37,DATOS!G37,DATOS!I37),IF(DATOS!Y37=4,MEDIAN(DATOS!E37,DATOS!G37,DATOS!I37,DATOS!K37),IF(DATOS!Y37=5,MEDIAN(DATOS!E37,DATOS!G37,DATOS!I37,DATOS!K37,DATOS!M37),IF(DATOS!Y37=6,MEDIAN(DATOS!E37,DATOS!G37,DATOS!I37,DATOS!K37,DATOS!M37,DATOS!O37),IF(DATOS!Y37=7,MEDIAN(DATOS!E37,DATOS!G37,DATOS!I37,DATOS!K37,DATOS!M37,DATOS!O37,DATOS!Q37),IF(DATOS!Y37=8,MEDIAN(DATOS!E37,DATOS!G37,DATOS!I37,DATOS!K37,DATOS!M37,DATOS!O37,DATOS!Q37,DATOS!S37),IF(DATOS!Y37=9,MEDIAN(DATOS!E37,DATOS!G37,DATOS!I37,DATOS!K37,DATOS!M37,DATOS!O37,DATOS!Q37,DATOS!S37,DATOS!U37),IF(DATOS!Y37=10,MEDIAN(DATOS!E37,DATOS!G37,DATOS!I37,DATOS!K37,DATOS!M37,DATOS!O37,DATOS!Q37,DATOS!S37,DATOS!U37,DATOS!W37),"ERROR"))))))))))</f>
        <v>2.5</v>
      </c>
      <c r="AK28" s="115"/>
      <c r="AL28" s="74" t="s">
        <v>26</v>
      </c>
      <c r="AM28" s="46" t="s">
        <v>25</v>
      </c>
      <c r="AN28" s="18">
        <f>SUM(DATOS!E38,DATOS!G38,DATOS!I38,DATOS!K38,DATOS!M38,DATOS!O38,DATOS!Q38,DATOS!S38,DATOS!U38,DATOS!W38)</f>
        <v>22</v>
      </c>
      <c r="AO28" s="47">
        <f>AN28/DATOS!Y37</f>
        <v>3.6666666666666665</v>
      </c>
      <c r="AP28" s="72">
        <f>IF(DATOS!Y37=1,MEDIAN(DATOS!E38),IF(DATOS!Y37=2,MEDIAN(DATOS!E38,DATOS!G38),IF(DATOS!Y37=3,MEDIAN(DATOS!E38,DATOS!G38,DATOS!I38),IF(DATOS!Y37=4,MEDIAN(DATOS!E38,DATOS!G38,DATOS!I38,DATOS!K38),IF(DATOS!Y37=5,MEDIAN(DATOS!E38,DATOS!G38,DATOS!I38,DATOS!K38,DATOS!M38),IF(DATOS!Y37=6,MEDIAN(DATOS!E38,DATOS!G38,DATOS!I38,DATOS!K38,DATOS!M38,DATOS!O38),IF(DATOS!Y37=7,MEDIAN(DATOS!E38,DATOS!G38,DATOS!I38,DATOS!K38,DATOS!M38,DATOS!O38,DATOS!Q38),IF(DATOS!Y37=8,MEDIAN(DATOS!E38,DATOS!G38,DATOS!I38,DATOS!K38,DATOS!M38,DATOS!O38,DATOS!Q38,DATOS!S38),IF(DATOS!Y37=9,MEDIAN(DATOS!E38,DATOS!G38,DATOS!I38,DATOS!K38,DATOS!M38,DATOS!O38,DATOS!Q38,DATOS!S38,DATOS!U38),IF(DATOS!Y37=10,MEDIAN(DATOS!E38,DATOS!G38,DATOS!I38,DATOS!K38,DATOS!M38,DATOS!O38,DATOS!Q38,DATOS!S38,DATOS!U38,DATOS!W38),"ERROR"))))))))))</f>
        <v>3.5</v>
      </c>
    </row>
    <row r="29" spans="2:42" ht="15" customHeight="1" thickBot="1">
      <c r="B29" s="59">
        <v>9</v>
      </c>
      <c r="C29" s="48">
        <f>L4*C5/100</f>
        <v>0.18953330138008653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72"/>
      <c r="Y29" s="116"/>
      <c r="Z29" s="54" t="s">
        <v>27</v>
      </c>
      <c r="AA29" s="49" t="s">
        <v>25</v>
      </c>
      <c r="AB29" s="19">
        <f>SUM(DATOS!D36,DATOS!F36,DATOS!H36,DATOS!J36,DATOS!L36,DATOS!N36,DATOS!P36,DATOS!R36,DATOS!T36,DATOS!V36)</f>
        <v>27</v>
      </c>
      <c r="AC29" s="50">
        <f>AB29/DATOS!Y37</f>
        <v>4.5</v>
      </c>
      <c r="AD29" s="53">
        <f>IF(DATOS!Y37=1,MEDIAN(DATOS!D36),IF(DATOS!Y37=2,MEDIAN(DATOS!D36,DATOS!F36),IF(DATOS!Y37=3,MEDIAN(DATOS!D36,DATOS!F36,DATOS!H36),IF(DATOS!Y37=4,MEDIAN(DATOS!D36,DATOS!F36,DATOS!H36,DATOS!J36),IF(DATOS!Y37=5,MEDIAN(DATOS!D36,DATOS!F36,DATOS!H36,DATOS!J36,DATOS!L36),IF(DATOS!Y37=6,MEDIAN(DATOS!D36,DATOS!F36,DATOS!H36,DATOS!J36,DATOS!L36,DATOS!N36),IF(DATOS!Y37=7,MEDIAN(DATOS!D36,DATOS!F36,DATOS!H36,DATOS!J36,DATOS!L36,DATOS!N36,DATOS!P36),IF(DATOS!Y37=8,MEDIAN(DATOS!D36,DATOS!F36,DATOS!H36,DATOS!J36,DATOS!L36,DATOS!N36,DATOS!P36,DATOS!R36),IF(DATOS!Y37=9,MEDIAN(DATOS!D36,DATOS!F36,DATOS!H36,DATOS!J36,DATOS!L36,DATOS!N36,DATOS!P36,DATOS!R36,DATOS!T36),IF(DATOS!Y37=10,MEDIAN(DATOS!D36,DATOS!F36,DATOS!H36,DATOS!J36,DATOS!L36,DATOS!N36,DATOS!P36,DATOS!R36,DATOS!T36,DATOS!V36),"ERROR"))))))))))</f>
        <v>4</v>
      </c>
      <c r="AE29" s="116"/>
      <c r="AF29" s="54" t="s">
        <v>27</v>
      </c>
      <c r="AG29" s="49" t="s">
        <v>25</v>
      </c>
      <c r="AH29" s="19">
        <f>SUM(DATOS!D37,DATOS!F37,DATOS!H37,DATOS!J37,DATOS!L37,DATOS!N37,DATOS!P37,DATOS!R37,DATOS!T37,DATOS!V37)</f>
        <v>17</v>
      </c>
      <c r="AI29" s="51">
        <f>AH29/DATOS!Y37</f>
        <v>2.8333333333333335</v>
      </c>
      <c r="AJ29" s="53">
        <f>IF(DATOS!Y37=1,MEDIAN(DATOS!D37),IF(DATOS!Y37=2,MEDIAN(DATOS!D37,DATOS!F37),IF(DATOS!Y37=3,MEDIAN(DATOS!D37,DATOS!F37,DATOS!H37),IF(DATOS!Y37=4,MEDIAN(DATOS!D37,DATOS!F37,DATOS!H37,DATOS!J37),IF(DATOS!Y37=5,MEDIAN(DATOS!D37,DATOS!F37,DATOS!H37,DATOS!J37,DATOS!L37),IF(DATOS!Y37=6,MEDIAN(DATOS!D37,DATOS!F37,DATOS!H37,DATOS!J37,DATOS!L37,DATOS!N37),IF(DATOS!Y37=7,MEDIAN(DATOS!D37,DATOS!F37,DATOS!H37,DATOS!J37,DATOS!L37,DATOS!N37,DATOS!P37),IF(DATOS!Y37=8,MEDIAN(DATOS!D37,DATOS!F37,DATOS!H37,DATOS!J37,DATOS!L37,DATOS!N37,DATOS!P37,DATOS!R37),IF(DATOS!Y37=9,MEDIAN(DATOS!D37,DATOS!F37,DATOS!H37,DATOS!J37,DATOS!L37,DATOS!N37,DATOS!P37,DATOS!R37,DATOS!T37),IF(DATOS!Y37=10,MEDIAN(DATOS!D37,DATOS!F37,DATOS!H37,DATOS!J37,DATOS!L37,DATOS!N37,DATOS!P37,DATOS!R37,DATOS!T37,DATOS!V37),"ERROR"))))))))))</f>
        <v>2.5</v>
      </c>
      <c r="AK29" s="116"/>
      <c r="AL29" s="6" t="s">
        <v>27</v>
      </c>
      <c r="AM29" s="49" t="s">
        <v>25</v>
      </c>
      <c r="AN29" s="19">
        <f>SUM(DATOS!D38,DATOS!F38,DATOS!H38,DATOS!J38,DATOS!L38,DATOS!N38,DATOS!P38,DATOS!R38,DATOS!T38,DATOS!V38)</f>
        <v>44</v>
      </c>
      <c r="AO29" s="50">
        <f>AN29/DATOS!Y37</f>
        <v>7.333333333333333</v>
      </c>
      <c r="AP29" s="73">
        <f>IF(DATOS!Y37=1,MEDIAN(DATOS!D38),IF(DATOS!Y37=2,MEDIAN(DATOS!D38,DATOS!F38),IF(DATOS!Y37=3,MEDIAN(DATOS!D38,DATOS!F38,DATOS!H38),IF(DATOS!Y37=4,MEDIAN(DATOS!D38,DATOS!F38,DATOS!H38,DATOS!J38),IF(DATOS!Y37=5,MEDIAN(DATOS!D38,DATOS!F38,DATOS!H38,DATOS!J38,DATOS!L38),IF(DATOS!Y37=6,MEDIAN(DATOS!D38,DATOS!F38,DATOS!H38,DATOS!J38,DATOS!L38,DATOS!N38),IF(DATOS!Y37=7,MEDIAN(DATOS!D38,DATOS!F38,DATOS!H38,DATOS!J38,DATOS!L38,DATOS!N38,DATOS!P38),IF(DATOS!Y37=8,MEDIAN(DATOS!D38,DATOS!F38,DATOS!H38,DATOS!J38,DATOS!L38,DATOS!N38,DATOS!P38,DATOS!R38),IF(DATOS!Y37=9,MEDIAN(DATOS!D38,DATOS!F38,DATOS!H38,DATOS!J38,DATOS!L38,DATOS!N38,DATOS!P38,DATOS!R38,DATOS!T38),IF(DATOS!Y37=10,MEDIAN(DATOS!D38,DATOS!F38,DATOS!H38,DATOS!J38,DATOS!L38,DATOS!N38,DATOS!P38,DATOS!R38,DATOS!T38,DATOS!V38),"ERROR"))))))))))</f>
        <v>7</v>
      </c>
    </row>
    <row r="30" spans="2:42" ht="15" customHeight="1">
      <c r="B30" s="59">
        <v>10</v>
      </c>
      <c r="C30" s="48">
        <f>M4*C5/100</f>
        <v>6.6599896179391507E-2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72"/>
    </row>
    <row r="31" spans="2:42" ht="15" customHeight="1">
      <c r="B31" s="59">
        <v>11</v>
      </c>
      <c r="C31" s="48">
        <f>N4*C5/100</f>
        <v>2.1274966835083394E-2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72"/>
      <c r="Y31" s="102" t="s">
        <v>40</v>
      </c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</row>
    <row r="32" spans="2:42" ht="15" customHeight="1">
      <c r="B32" s="59">
        <v>12</v>
      </c>
      <c r="C32" s="48">
        <f>O4*C5/100</f>
        <v>6.2298224644399278E-3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72"/>
      <c r="Y32" s="102" t="s">
        <v>21</v>
      </c>
      <c r="Z32" s="102"/>
      <c r="AA32" s="102"/>
      <c r="AB32" s="102"/>
      <c r="AC32" s="102"/>
      <c r="AD32" s="80"/>
      <c r="AE32" s="102" t="s">
        <v>23</v>
      </c>
      <c r="AF32" s="102"/>
      <c r="AG32" s="102"/>
      <c r="AH32" s="102"/>
      <c r="AI32" s="102"/>
      <c r="AJ32" s="80"/>
      <c r="AK32" s="102" t="s">
        <v>24</v>
      </c>
      <c r="AL32" s="102"/>
      <c r="AM32" s="102"/>
      <c r="AN32" s="102"/>
      <c r="AO32" s="102"/>
    </row>
    <row r="33" spans="2:41" ht="15" customHeight="1">
      <c r="B33" s="59">
        <v>13</v>
      </c>
      <c r="C33" s="48">
        <f>P4*C5/100</f>
        <v>1.6839156875035272E-3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72"/>
      <c r="Y33" s="98" t="s">
        <v>31</v>
      </c>
      <c r="Z33" s="98"/>
      <c r="AA33" s="46" t="s">
        <v>25</v>
      </c>
      <c r="AB33" s="99">
        <f>((1-(1/AC22))+(1-(1/AC29)))*((AD22+AD29)/2)</f>
        <v>3.5138888888888884</v>
      </c>
      <c r="AC33" s="99"/>
      <c r="AD33" s="79"/>
      <c r="AE33" s="98" t="s">
        <v>31</v>
      </c>
      <c r="AF33" s="98"/>
      <c r="AG33" s="46" t="s">
        <v>25</v>
      </c>
      <c r="AH33" s="99">
        <f>((1-(1/AI22))+(1-(1/AI29)))*((AJ22+AJ29)/2)</f>
        <v>3.6127450980392162</v>
      </c>
      <c r="AI33" s="99"/>
      <c r="AJ33" s="79"/>
      <c r="AK33" s="98" t="s">
        <v>31</v>
      </c>
      <c r="AL33" s="98"/>
      <c r="AM33" s="46" t="s">
        <v>25</v>
      </c>
      <c r="AN33" s="99">
        <f>((1-(1/AO22))+(1-(1/AO29)))*((AP22+AP29)/2)</f>
        <v>9.5659090909090914</v>
      </c>
      <c r="AO33" s="99"/>
    </row>
    <row r="34" spans="2:41" ht="15" customHeight="1">
      <c r="B34" s="59">
        <v>14</v>
      </c>
      <c r="C34" s="48">
        <f>Q4*C5/100</f>
        <v>4.2264947315316691E-4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72"/>
      <c r="Y34" s="98" t="s">
        <v>41</v>
      </c>
      <c r="Z34" s="98"/>
      <c r="AA34" s="46" t="s">
        <v>25</v>
      </c>
      <c r="AB34" s="99">
        <f>((1-(1/AC28))+(1-(1/AC23)))*((AD28+AD23)/2)</f>
        <v>1.2631578947368423</v>
      </c>
      <c r="AC34" s="99"/>
      <c r="AD34" s="79"/>
      <c r="AE34" s="98" t="s">
        <v>41</v>
      </c>
      <c r="AF34" s="98"/>
      <c r="AG34" s="46" t="s">
        <v>25</v>
      </c>
      <c r="AH34" s="99">
        <f>((1-(1/AI28))+(1-(1/AI23)))*((AJ28+AJ23)/2)</f>
        <v>1.8666666666666667</v>
      </c>
      <c r="AI34" s="99"/>
      <c r="AJ34" s="79"/>
      <c r="AK34" s="98" t="s">
        <v>41</v>
      </c>
      <c r="AL34" s="98"/>
      <c r="AM34" s="46" t="s">
        <v>25</v>
      </c>
      <c r="AN34" s="99">
        <f>((1-(1/AO28))+(1-(1/AO23)))*((AP28+AP23)/2)</f>
        <v>5.2219251336898393</v>
      </c>
      <c r="AO34" s="99"/>
    </row>
    <row r="35" spans="2:41" ht="15" customHeight="1">
      <c r="B35" s="59">
        <v>15</v>
      </c>
      <c r="C35" s="48">
        <f>R4*C5/100</f>
        <v>9.9009552507177081E-5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72"/>
    </row>
    <row r="36" spans="2:41" ht="15" customHeight="1">
      <c r="B36" s="59">
        <v>16</v>
      </c>
      <c r="C36" s="48">
        <f>S4*C5/100</f>
        <v>2.17442854030519E-5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72"/>
    </row>
    <row r="37" spans="2:41" ht="15" customHeight="1">
      <c r="B37" s="59">
        <v>17</v>
      </c>
      <c r="C37" s="48">
        <f>T4*C5/100</f>
        <v>4.4945295808595827E-6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72"/>
      <c r="AA37" s="78"/>
    </row>
    <row r="38" spans="2:41" ht="15" customHeight="1">
      <c r="B38" s="59">
        <v>18</v>
      </c>
      <c r="C38" s="48">
        <f>U4*C5/100</f>
        <v>8.7740430860916219E-7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72"/>
      <c r="AA38" s="78"/>
    </row>
    <row r="39" spans="2:41" ht="15" customHeight="1">
      <c r="B39" s="59">
        <v>19</v>
      </c>
      <c r="C39" s="48">
        <f>V4*C5/100</f>
        <v>1.6226848689920906E-7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72"/>
    </row>
    <row r="40" spans="2:41" ht="15" customHeight="1" thickBot="1">
      <c r="B40" s="60">
        <v>20</v>
      </c>
      <c r="C40" s="51">
        <f>W4*C5/100</f>
        <v>2.8509671656597143E-8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73"/>
    </row>
    <row r="43" spans="2:41" ht="15.75" thickBot="1">
      <c r="B43" t="s">
        <v>23</v>
      </c>
    </row>
    <row r="44" spans="2:41">
      <c r="B44" s="29" t="s">
        <v>22</v>
      </c>
      <c r="C44" s="61">
        <v>0</v>
      </c>
      <c r="D44" s="61">
        <v>1</v>
      </c>
      <c r="E44" s="61">
        <v>2</v>
      </c>
      <c r="F44" s="61">
        <v>3</v>
      </c>
      <c r="G44" s="61">
        <v>4</v>
      </c>
      <c r="H44" s="61">
        <v>5</v>
      </c>
      <c r="I44" s="61">
        <v>6</v>
      </c>
      <c r="J44" s="61">
        <v>7</v>
      </c>
      <c r="K44" s="61">
        <v>8</v>
      </c>
      <c r="L44" s="61">
        <v>9</v>
      </c>
      <c r="M44" s="61">
        <v>10</v>
      </c>
      <c r="N44" s="61">
        <v>11</v>
      </c>
      <c r="O44" s="61">
        <v>12</v>
      </c>
      <c r="P44" s="61">
        <v>13</v>
      </c>
      <c r="Q44" s="61">
        <v>14</v>
      </c>
      <c r="R44" s="61">
        <v>15</v>
      </c>
      <c r="S44" s="61">
        <v>16</v>
      </c>
      <c r="T44" s="61">
        <v>17</v>
      </c>
      <c r="U44" s="61">
        <v>18</v>
      </c>
      <c r="V44" s="61">
        <v>19</v>
      </c>
      <c r="W44" s="62">
        <v>20</v>
      </c>
    </row>
    <row r="45" spans="2:41">
      <c r="B45" s="59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</row>
    <row r="46" spans="2:41">
      <c r="B46" s="59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</row>
    <row r="47" spans="2:41">
      <c r="B47" s="59">
        <v>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</row>
    <row r="48" spans="2:41">
      <c r="B48" s="59">
        <v>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</row>
    <row r="49" spans="2:23">
      <c r="B49" s="59">
        <v>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</row>
    <row r="50" spans="2:23">
      <c r="B50" s="59">
        <v>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</row>
    <row r="51" spans="2:23">
      <c r="B51" s="59">
        <v>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</row>
    <row r="52" spans="2:23">
      <c r="B52" s="59">
        <v>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</row>
    <row r="53" spans="2:23">
      <c r="B53" s="59">
        <v>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</row>
    <row r="54" spans="2:23">
      <c r="B54" s="59">
        <v>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</row>
    <row r="55" spans="2:23">
      <c r="B55" s="59">
        <v>10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</row>
    <row r="56" spans="2:23">
      <c r="B56" s="59">
        <v>11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</row>
    <row r="57" spans="2:23">
      <c r="B57" s="59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</row>
    <row r="58" spans="2:23">
      <c r="B58" s="59">
        <v>13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</row>
    <row r="59" spans="2:23">
      <c r="B59" s="59">
        <v>14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</row>
    <row r="60" spans="2:23">
      <c r="B60" s="59">
        <v>15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</row>
    <row r="61" spans="2:23">
      <c r="B61" s="59">
        <v>16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</row>
    <row r="62" spans="2:23">
      <c r="B62" s="59">
        <v>17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</row>
    <row r="63" spans="2:23">
      <c r="B63" s="59">
        <v>18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</row>
    <row r="64" spans="2:23">
      <c r="B64" s="59">
        <v>19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</row>
    <row r="65" spans="2:23" ht="15.75" thickBot="1">
      <c r="B65" s="60">
        <v>20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7"/>
    </row>
    <row r="68" spans="2:23" ht="15.75" thickBot="1">
      <c r="B68" t="s">
        <v>24</v>
      </c>
    </row>
    <row r="69" spans="2:23">
      <c r="B69" s="29" t="s">
        <v>22</v>
      </c>
      <c r="C69" s="61">
        <v>0</v>
      </c>
      <c r="D69" s="61">
        <v>1</v>
      </c>
      <c r="E69" s="61">
        <v>2</v>
      </c>
      <c r="F69" s="61">
        <v>3</v>
      </c>
      <c r="G69" s="61">
        <v>4</v>
      </c>
      <c r="H69" s="61">
        <v>5</v>
      </c>
      <c r="I69" s="61">
        <v>6</v>
      </c>
      <c r="J69" s="61">
        <v>7</v>
      </c>
      <c r="K69" s="61">
        <v>8</v>
      </c>
      <c r="L69" s="61">
        <v>9</v>
      </c>
      <c r="M69" s="61">
        <v>10</v>
      </c>
      <c r="N69" s="61">
        <v>11</v>
      </c>
      <c r="O69" s="61">
        <v>12</v>
      </c>
      <c r="P69" s="61">
        <v>13</v>
      </c>
      <c r="Q69" s="61">
        <v>14</v>
      </c>
      <c r="R69" s="61">
        <v>15</v>
      </c>
      <c r="S69" s="61">
        <v>16</v>
      </c>
      <c r="T69" s="61">
        <v>17</v>
      </c>
      <c r="U69" s="61">
        <v>18</v>
      </c>
      <c r="V69" s="61">
        <v>19</v>
      </c>
      <c r="W69" s="62">
        <v>20</v>
      </c>
    </row>
    <row r="70" spans="2:23">
      <c r="B70" s="59">
        <v>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</row>
    <row r="71" spans="2:23">
      <c r="B71" s="59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</row>
    <row r="72" spans="2:23">
      <c r="B72" s="59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</row>
    <row r="73" spans="2:23">
      <c r="B73" s="59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</row>
    <row r="74" spans="2:23">
      <c r="B74" s="59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</row>
    <row r="75" spans="2:23">
      <c r="B75" s="59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</row>
    <row r="76" spans="2:23">
      <c r="B76" s="59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</row>
    <row r="77" spans="2:23">
      <c r="B77" s="59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</row>
    <row r="78" spans="2:23">
      <c r="B78" s="59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</row>
    <row r="79" spans="2:23">
      <c r="B79" s="59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</row>
    <row r="80" spans="2:23">
      <c r="B80" s="59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</row>
    <row r="81" spans="2:41">
      <c r="B81" s="59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</row>
    <row r="82" spans="2:41">
      <c r="B82" s="59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</row>
    <row r="83" spans="2:41">
      <c r="B83" s="59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</row>
    <row r="84" spans="2:41">
      <c r="B84" s="59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</row>
    <row r="85" spans="2:41">
      <c r="B85" s="59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</row>
    <row r="86" spans="2:41">
      <c r="B86" s="59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</row>
    <row r="87" spans="2:41">
      <c r="B87" s="59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</row>
    <row r="88" spans="2:41">
      <c r="B88" s="59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</row>
    <row r="89" spans="2:41">
      <c r="B89" s="59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</row>
    <row r="90" spans="2:41" ht="15.75" thickBot="1">
      <c r="B90" s="60">
        <v>20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7"/>
    </row>
    <row r="92" spans="2:41" ht="15.75" thickBot="1"/>
    <row r="93" spans="2:41">
      <c r="Y93" s="107" t="s">
        <v>30</v>
      </c>
      <c r="Z93" s="110" t="s">
        <v>28</v>
      </c>
      <c r="AA93" s="111"/>
      <c r="AB93" s="111"/>
      <c r="AC93" s="26" t="s">
        <v>29</v>
      </c>
      <c r="AD93" s="26"/>
      <c r="AE93" s="107" t="s">
        <v>30</v>
      </c>
      <c r="AF93" s="110" t="s">
        <v>28</v>
      </c>
      <c r="AG93" s="111"/>
      <c r="AH93" s="111"/>
      <c r="AI93" s="26" t="s">
        <v>29</v>
      </c>
      <c r="AJ93" s="26"/>
      <c r="AK93" s="107" t="s">
        <v>30</v>
      </c>
      <c r="AL93" s="110" t="s">
        <v>28</v>
      </c>
      <c r="AM93" s="111"/>
      <c r="AN93" s="111"/>
      <c r="AO93" s="26" t="s">
        <v>29</v>
      </c>
    </row>
    <row r="94" spans="2:41">
      <c r="Y94" s="108"/>
      <c r="Z94" s="27" t="s">
        <v>26</v>
      </c>
      <c r="AA94" s="34" t="s">
        <v>25</v>
      </c>
      <c r="AB94" s="35">
        <f>SUM(DATOS!D11,DATOS!F11,DATOS!H11,DATOS!J11,DATOS!L11,DATOS!N11,DATOS!P11,DATOS!R11,DATOS!T11,DATOS!V11,DATOS!V18,DATOS!T18,DATOS!R18,DATOS!P18,DATOS!N18,DATOS!L18,DATOS!J18,DATOS!H18,DATOS!F18,DATOS!D18)</f>
        <v>30</v>
      </c>
      <c r="AC94" s="38">
        <f>AB94/SUM(DATOS!Y18,DATOS!Y12)</f>
        <v>2.3076923076923075</v>
      </c>
      <c r="AD94" s="38"/>
      <c r="AE94" s="108"/>
      <c r="AF94" s="27" t="s">
        <v>26</v>
      </c>
      <c r="AG94" s="34" t="s">
        <v>25</v>
      </c>
      <c r="AH94" s="35">
        <f>SUM(DATOS!D12,DATOS!F12,DATOS!H12,DATOS!J12,DATOS!L12,DATOS!N12,DATOS!P12,DATOS!R12,DATOS!T12,DATOS!V12,DATOS!D19,DATOS!F19,DATOS!H19,DATOS!J19,DATOS!L19,DATOS!N19,DATOS!P19,DATOS!R19,DATOS!T19,DATOS!V19)</f>
        <v>41</v>
      </c>
      <c r="AI94" s="40">
        <f>AH94/SUM(DATOS!Y12,DATOS!Y18)</f>
        <v>3.1538461538461537</v>
      </c>
      <c r="AJ94" s="40"/>
      <c r="AK94" s="108"/>
      <c r="AL94" s="27" t="s">
        <v>26</v>
      </c>
      <c r="AM94" s="34" t="s">
        <v>25</v>
      </c>
      <c r="AN94" s="35">
        <f>SUM(DATOS!D13,DATOS!F13,DATOS!H13,DATOS!J13,DATOS!L13,DATOS!N13,DATOS!P13,DATOS!R13,DATOS!T13,DATOS!V13,DATOS!D20,DATOS!F20,DATOS!H20,DATOS!J20,DATOS!L20,DATOS!N20,DATOS!P20,DATOS!R20,DATOS!T20,DATOS!V20)</f>
        <v>71</v>
      </c>
      <c r="AO94" s="38">
        <f>AN94/SUM(DATOS!Y12,DATOS!Y18)</f>
        <v>5.4615384615384617</v>
      </c>
    </row>
    <row r="95" spans="2:41" ht="15.75" thickBot="1">
      <c r="Y95" s="109"/>
      <c r="Z95" s="28" t="s">
        <v>27</v>
      </c>
      <c r="AA95" s="36" t="s">
        <v>25</v>
      </c>
      <c r="AB95" s="37">
        <f>SUM(DATOS!E11,DATOS!G11,DATOS!I11,DATOS!K11,DATOS!M11,DATOS!O11,DATOS!Q11,DATOS!S11,DATOS!U11,DATOS!W11,DATOS!W18,DATOS!U18,DATOS!S18,DATOS!Q18,DATOS!O18,DATOS!M18,DATOS!K18,DATOS!I18,DATOS!G18,DATOS!E18)</f>
        <v>42</v>
      </c>
      <c r="AC95" s="39">
        <f>AB95/SUM(DATOS!Y12,DATOS!Y18)</f>
        <v>3.2307692307692308</v>
      </c>
      <c r="AD95" s="39"/>
      <c r="AE95" s="109"/>
      <c r="AF95" s="28" t="s">
        <v>27</v>
      </c>
      <c r="AG95" s="36" t="s">
        <v>25</v>
      </c>
      <c r="AH95" s="37">
        <f>SUM(DATOS!E12,DATOS!G12,DATOS!I12,DATOS!K12,DATOS!M12,DATOS!O12,DATOS!Q12,DATOS!S12,DATOS!U12,DATOS!W12,DATOS!E19,DATOS!G19,DATOS!I19,DATOS!K19,DATOS!M19,DATOS!O19,DATOS!Q19,DATOS!S19,DATOS!U19,DATOS!W19)</f>
        <v>32</v>
      </c>
      <c r="AI95" s="41">
        <f>AH95/SUM(DATOS!Y12,DATOS!Y18)</f>
        <v>2.4615384615384617</v>
      </c>
      <c r="AJ95" s="41"/>
      <c r="AK95" s="109"/>
      <c r="AL95" s="28" t="s">
        <v>27</v>
      </c>
      <c r="AM95" s="36" t="s">
        <v>25</v>
      </c>
      <c r="AN95" s="37">
        <f>SUM(DATOS!E13,DATOS!G13,DATOS!I13,DATOS!K13,DATOS!M13,DATOS!O13,DATOS!Q13,DATOS!S13,DATOS!U13,DATOS!X13,DATOS!W13,DATOS!X13,DATOS!E20,DATOS!G20,DATOS!I20,DATOS!K20,DATOS!M20,DATOS!O20,DATOS!Q20,DATOS!S20,DATOS!U20,DATOS!W20)</f>
        <v>74</v>
      </c>
      <c r="AO95" s="39">
        <f>AN95/SUM(DATOS!Y12,DATOS!Y18)</f>
        <v>5.6923076923076925</v>
      </c>
    </row>
  </sheetData>
  <mergeCells count="45">
    <mergeCell ref="AF26:AJ26"/>
    <mergeCell ref="AL26:AP26"/>
    <mergeCell ref="AL20:AP20"/>
    <mergeCell ref="Y93:Y95"/>
    <mergeCell ref="Z93:AB93"/>
    <mergeCell ref="AF93:AH93"/>
    <mergeCell ref="AL93:AN93"/>
    <mergeCell ref="AE21:AE23"/>
    <mergeCell ref="AK21:AK23"/>
    <mergeCell ref="AE93:AE95"/>
    <mergeCell ref="AK93:AK95"/>
    <mergeCell ref="Z21:AB21"/>
    <mergeCell ref="AF21:AH21"/>
    <mergeCell ref="AL21:AN21"/>
    <mergeCell ref="Y34:Z34"/>
    <mergeCell ref="Y33:Z33"/>
    <mergeCell ref="Y27:Y29"/>
    <mergeCell ref="Z27:AB27"/>
    <mergeCell ref="AE27:AE29"/>
    <mergeCell ref="C2:D2"/>
    <mergeCell ref="C7:D7"/>
    <mergeCell ref="C12:D12"/>
    <mergeCell ref="Y32:AC32"/>
    <mergeCell ref="Y31:AO31"/>
    <mergeCell ref="AE32:AI32"/>
    <mergeCell ref="AK32:AO32"/>
    <mergeCell ref="AL27:AN27"/>
    <mergeCell ref="Y21:Y23"/>
    <mergeCell ref="AF27:AH27"/>
    <mergeCell ref="AK27:AK29"/>
    <mergeCell ref="Y19:AP19"/>
    <mergeCell ref="Y25:AP25"/>
    <mergeCell ref="AF20:AJ20"/>
    <mergeCell ref="Z20:AD20"/>
    <mergeCell ref="Z26:AD26"/>
    <mergeCell ref="AK33:AL33"/>
    <mergeCell ref="AN33:AO33"/>
    <mergeCell ref="AK34:AL34"/>
    <mergeCell ref="AN34:AO34"/>
    <mergeCell ref="AB33:AC33"/>
    <mergeCell ref="AB34:AC34"/>
    <mergeCell ref="AE33:AF33"/>
    <mergeCell ref="AH33:AI33"/>
    <mergeCell ref="AE34:AF34"/>
    <mergeCell ref="AH34:AI34"/>
  </mergeCells>
  <conditionalFormatting sqref="C4:W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:W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W1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PRONÓSTICO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2018-08-20T22:11:46Z</dcterms:modified>
</cp:coreProperties>
</file>