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mar0-my.sharepoint.com/personal/svaezzadeh_lamar_edu/Documents/Lamar Semesters/Summer 2024/Python Function of Monte Carlo/New Ga June 24/Population 400by100 Generation 5th-MYTRY/"/>
    </mc:Choice>
  </mc:AlternateContent>
  <xr:revisionPtr revIDLastSave="0" documentId="8_{73C3DA22-EA3B-4A80-A318-19BCBA927FA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un1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12" i="2"/>
  <c r="D10" i="2"/>
  <c r="D24" i="2"/>
  <c r="D4" i="2"/>
  <c r="H7" i="1"/>
  <c r="I6" i="1"/>
  <c r="G3" i="1"/>
  <c r="H6" i="1" l="1"/>
  <c r="X20" i="1"/>
  <c r="X16" i="1"/>
  <c r="X12" i="1"/>
  <c r="X9" i="1"/>
  <c r="X6" i="1"/>
  <c r="AG21" i="1"/>
  <c r="AG22" i="1" s="1"/>
  <c r="AG20" i="1"/>
  <c r="AG17" i="1"/>
  <c r="AG16" i="1"/>
  <c r="AG13" i="1"/>
  <c r="AG14" i="1" s="1"/>
  <c r="AG12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G133" i="1"/>
  <c r="G132" i="1"/>
  <c r="G131" i="1"/>
  <c r="G130" i="1"/>
  <c r="G129" i="1"/>
  <c r="G128" i="1"/>
  <c r="G127" i="1"/>
  <c r="G126" i="1"/>
  <c r="G125" i="1"/>
  <c r="G124" i="1"/>
  <c r="G123" i="1"/>
  <c r="H126" i="1" s="1"/>
  <c r="G122" i="1"/>
  <c r="G121" i="1"/>
  <c r="G120" i="1"/>
  <c r="H122" i="1" s="1"/>
  <c r="G119" i="1"/>
  <c r="G118" i="1"/>
  <c r="L117" i="1"/>
  <c r="K117" i="1"/>
  <c r="G117" i="1"/>
  <c r="L116" i="1"/>
  <c r="K116" i="1"/>
  <c r="G116" i="1"/>
  <c r="H119" i="1" s="1"/>
  <c r="L115" i="1"/>
  <c r="K115" i="1"/>
  <c r="G115" i="1"/>
  <c r="L114" i="1"/>
  <c r="Q126" i="1" s="1"/>
  <c r="R126" i="1" s="1"/>
  <c r="K114" i="1"/>
  <c r="G114" i="1"/>
  <c r="L113" i="1"/>
  <c r="K113" i="1"/>
  <c r="G113" i="1"/>
  <c r="L112" i="1"/>
  <c r="K112" i="1"/>
  <c r="G112" i="1"/>
  <c r="L111" i="1"/>
  <c r="K111" i="1"/>
  <c r="G111" i="1"/>
  <c r="L110" i="1"/>
  <c r="K110" i="1"/>
  <c r="G110" i="1"/>
  <c r="L109" i="1"/>
  <c r="K109" i="1"/>
  <c r="G109" i="1"/>
  <c r="L108" i="1"/>
  <c r="K108" i="1"/>
  <c r="G108" i="1"/>
  <c r="L107" i="1"/>
  <c r="K107" i="1"/>
  <c r="G107" i="1"/>
  <c r="L106" i="1"/>
  <c r="K106" i="1"/>
  <c r="G106" i="1"/>
  <c r="L105" i="1"/>
  <c r="K105" i="1"/>
  <c r="G105" i="1"/>
  <c r="L104" i="1"/>
  <c r="K104" i="1"/>
  <c r="G104" i="1"/>
  <c r="H107" i="1" s="1"/>
  <c r="L103" i="1"/>
  <c r="K103" i="1"/>
  <c r="G103" i="1"/>
  <c r="L102" i="1"/>
  <c r="K102" i="1"/>
  <c r="G102" i="1"/>
  <c r="L101" i="1"/>
  <c r="K101" i="1"/>
  <c r="G101" i="1"/>
  <c r="L100" i="1"/>
  <c r="K100" i="1"/>
  <c r="G100" i="1"/>
  <c r="L99" i="1"/>
  <c r="K99" i="1"/>
  <c r="G99" i="1"/>
  <c r="L98" i="1"/>
  <c r="K98" i="1"/>
  <c r="G98" i="1"/>
  <c r="L97" i="1"/>
  <c r="K97" i="1"/>
  <c r="G97" i="1"/>
  <c r="L96" i="1"/>
  <c r="K96" i="1"/>
  <c r="G96" i="1"/>
  <c r="L95" i="1"/>
  <c r="K95" i="1"/>
  <c r="G95" i="1"/>
  <c r="L94" i="1"/>
  <c r="K94" i="1"/>
  <c r="G94" i="1"/>
  <c r="L93" i="1"/>
  <c r="K93" i="1"/>
  <c r="G93" i="1"/>
  <c r="L92" i="1"/>
  <c r="K92" i="1"/>
  <c r="G92" i="1"/>
  <c r="L91" i="1"/>
  <c r="K91" i="1"/>
  <c r="G91" i="1"/>
  <c r="L90" i="1"/>
  <c r="Q97" i="1" s="1"/>
  <c r="R97" i="1" s="1"/>
  <c r="K90" i="1"/>
  <c r="G90" i="1"/>
  <c r="L89" i="1"/>
  <c r="K89" i="1"/>
  <c r="G89" i="1"/>
  <c r="L88" i="1"/>
  <c r="K88" i="1"/>
  <c r="G88" i="1"/>
  <c r="L87" i="1"/>
  <c r="K87" i="1"/>
  <c r="G87" i="1"/>
  <c r="L86" i="1"/>
  <c r="Q87" i="1" s="1"/>
  <c r="R87" i="1" s="1"/>
  <c r="K86" i="1"/>
  <c r="O87" i="1" s="1"/>
  <c r="P87" i="1" s="1"/>
  <c r="G86" i="1"/>
  <c r="L85" i="1"/>
  <c r="K85" i="1"/>
  <c r="G85" i="1"/>
  <c r="L84" i="1"/>
  <c r="K84" i="1"/>
  <c r="G84" i="1"/>
  <c r="L83" i="1"/>
  <c r="K83" i="1"/>
  <c r="G83" i="1"/>
  <c r="L82" i="1"/>
  <c r="K82" i="1"/>
  <c r="G82" i="1"/>
  <c r="L81" i="1"/>
  <c r="K81" i="1"/>
  <c r="G81" i="1"/>
  <c r="L80" i="1"/>
  <c r="K80" i="1"/>
  <c r="G80" i="1"/>
  <c r="L79" i="1"/>
  <c r="K79" i="1"/>
  <c r="G79" i="1"/>
  <c r="L78" i="1"/>
  <c r="Q85" i="1" s="1"/>
  <c r="R85" i="1" s="1"/>
  <c r="K78" i="1"/>
  <c r="G78" i="1"/>
  <c r="L77" i="1"/>
  <c r="K77" i="1"/>
  <c r="G77" i="1"/>
  <c r="L76" i="1"/>
  <c r="K76" i="1"/>
  <c r="G76" i="1"/>
  <c r="L75" i="1"/>
  <c r="K75" i="1"/>
  <c r="G75" i="1"/>
  <c r="L74" i="1"/>
  <c r="K74" i="1"/>
  <c r="G74" i="1"/>
  <c r="L73" i="1"/>
  <c r="K73" i="1"/>
  <c r="G73" i="1"/>
  <c r="L72" i="1"/>
  <c r="K72" i="1"/>
  <c r="G72" i="1"/>
  <c r="L71" i="1"/>
  <c r="K71" i="1"/>
  <c r="G71" i="1"/>
  <c r="L70" i="1"/>
  <c r="K70" i="1"/>
  <c r="G70" i="1"/>
  <c r="L69" i="1"/>
  <c r="Q70" i="1" s="1"/>
  <c r="R70" i="1" s="1"/>
  <c r="K69" i="1"/>
  <c r="O70" i="1" s="1"/>
  <c r="P70" i="1" s="1"/>
  <c r="G69" i="1"/>
  <c r="L68" i="1"/>
  <c r="K68" i="1"/>
  <c r="G68" i="1"/>
  <c r="L67" i="1"/>
  <c r="K67" i="1"/>
  <c r="G67" i="1"/>
  <c r="L66" i="1"/>
  <c r="K66" i="1"/>
  <c r="G66" i="1"/>
  <c r="L65" i="1"/>
  <c r="K65" i="1"/>
  <c r="G65" i="1"/>
  <c r="L64" i="1"/>
  <c r="K64" i="1"/>
  <c r="G64" i="1"/>
  <c r="L63" i="1"/>
  <c r="K63" i="1"/>
  <c r="G63" i="1"/>
  <c r="L62" i="1"/>
  <c r="K62" i="1"/>
  <c r="G62" i="1"/>
  <c r="L61" i="1"/>
  <c r="K61" i="1"/>
  <c r="G61" i="1"/>
  <c r="L60" i="1"/>
  <c r="K60" i="1"/>
  <c r="G60" i="1"/>
  <c r="H63" i="1" s="1"/>
  <c r="L59" i="1"/>
  <c r="K59" i="1"/>
  <c r="G59" i="1"/>
  <c r="L58" i="1"/>
  <c r="K58" i="1"/>
  <c r="G58" i="1"/>
  <c r="L57" i="1"/>
  <c r="K57" i="1"/>
  <c r="O69" i="1" s="1"/>
  <c r="P69" i="1" s="1"/>
  <c r="G57" i="1"/>
  <c r="L56" i="1"/>
  <c r="K56" i="1"/>
  <c r="G56" i="1"/>
  <c r="L55" i="1"/>
  <c r="K55" i="1"/>
  <c r="G55" i="1"/>
  <c r="L54" i="1"/>
  <c r="K54" i="1"/>
  <c r="G54" i="1"/>
  <c r="L53" i="1"/>
  <c r="K53" i="1"/>
  <c r="O56" i="1" s="1"/>
  <c r="P56" i="1" s="1"/>
  <c r="G53" i="1"/>
  <c r="L52" i="1"/>
  <c r="K52" i="1"/>
  <c r="G52" i="1"/>
  <c r="L51" i="1"/>
  <c r="K51" i="1"/>
  <c r="G51" i="1"/>
  <c r="L50" i="1"/>
  <c r="Q56" i="1" s="1"/>
  <c r="R56" i="1" s="1"/>
  <c r="K50" i="1"/>
  <c r="G50" i="1"/>
  <c r="L49" i="1"/>
  <c r="K49" i="1"/>
  <c r="O49" i="1" s="1"/>
  <c r="P49" i="1" s="1"/>
  <c r="G49" i="1"/>
  <c r="L48" i="1"/>
  <c r="K48" i="1"/>
  <c r="G48" i="1"/>
  <c r="L47" i="1"/>
  <c r="Q49" i="1" s="1"/>
  <c r="R49" i="1" s="1"/>
  <c r="K47" i="1"/>
  <c r="G47" i="1"/>
  <c r="L46" i="1"/>
  <c r="K46" i="1"/>
  <c r="G46" i="1"/>
  <c r="L45" i="1"/>
  <c r="K45" i="1"/>
  <c r="G45" i="1"/>
  <c r="L44" i="1"/>
  <c r="K44" i="1"/>
  <c r="G44" i="1"/>
  <c r="L43" i="1"/>
  <c r="K43" i="1"/>
  <c r="G43" i="1"/>
  <c r="L42" i="1"/>
  <c r="K42" i="1"/>
  <c r="G42" i="1"/>
  <c r="L41" i="1"/>
  <c r="K41" i="1"/>
  <c r="G41" i="1"/>
  <c r="L40" i="1"/>
  <c r="K40" i="1"/>
  <c r="G40" i="1"/>
  <c r="L39" i="1"/>
  <c r="K39" i="1"/>
  <c r="G39" i="1"/>
  <c r="L38" i="1"/>
  <c r="K38" i="1"/>
  <c r="G38" i="1"/>
  <c r="L37" i="1"/>
  <c r="K37" i="1"/>
  <c r="G37" i="1"/>
  <c r="L36" i="1"/>
  <c r="K36" i="1"/>
  <c r="G36" i="1"/>
  <c r="L35" i="1"/>
  <c r="K35" i="1"/>
  <c r="G35" i="1"/>
  <c r="L34" i="1"/>
  <c r="K34" i="1"/>
  <c r="G34" i="1"/>
  <c r="L33" i="1"/>
  <c r="K33" i="1"/>
  <c r="G33" i="1"/>
  <c r="L32" i="1"/>
  <c r="K32" i="1"/>
  <c r="G32" i="1"/>
  <c r="H35" i="1" s="1"/>
  <c r="L31" i="1"/>
  <c r="K31" i="1"/>
  <c r="G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L24" i="1"/>
  <c r="K24" i="1"/>
  <c r="G24" i="1"/>
  <c r="L23" i="1"/>
  <c r="K23" i="1"/>
  <c r="G23" i="1"/>
  <c r="L22" i="1"/>
  <c r="K22" i="1"/>
  <c r="G22" i="1"/>
  <c r="L21" i="1"/>
  <c r="K21" i="1"/>
  <c r="G21" i="1"/>
  <c r="L20" i="1"/>
  <c r="K20" i="1"/>
  <c r="G20" i="1"/>
  <c r="L19" i="1"/>
  <c r="K19" i="1"/>
  <c r="G19" i="1"/>
  <c r="L18" i="1"/>
  <c r="Q22" i="1" s="1"/>
  <c r="R22" i="1" s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O17" i="1" s="1"/>
  <c r="P17" i="1" s="1"/>
  <c r="G13" i="1"/>
  <c r="L12" i="1"/>
  <c r="K12" i="1"/>
  <c r="G12" i="1"/>
  <c r="L11" i="1"/>
  <c r="Q12" i="1" s="1"/>
  <c r="R12" i="1" s="1"/>
  <c r="K11" i="1"/>
  <c r="O12" i="1" s="1"/>
  <c r="P12" i="1" s="1"/>
  <c r="G11" i="1"/>
  <c r="L10" i="1"/>
  <c r="Q11" i="1" s="1"/>
  <c r="R11" i="1" s="1"/>
  <c r="K10" i="1"/>
  <c r="O11" i="1" s="1"/>
  <c r="P11" i="1" s="1"/>
  <c r="G10" i="1"/>
  <c r="L9" i="1"/>
  <c r="K9" i="1"/>
  <c r="G9" i="1"/>
  <c r="L8" i="1"/>
  <c r="K8" i="1"/>
  <c r="O9" i="1" s="1"/>
  <c r="P9" i="1" s="1"/>
  <c r="G8" i="1"/>
  <c r="H11" i="1" s="1"/>
  <c r="L7" i="1"/>
  <c r="K7" i="1"/>
  <c r="G7" i="1"/>
  <c r="L6" i="1"/>
  <c r="Q7" i="1" s="1"/>
  <c r="R7" i="1" s="1"/>
  <c r="K6" i="1"/>
  <c r="O7" i="1" s="1"/>
  <c r="P7" i="1" s="1"/>
  <c r="G6" i="1"/>
  <c r="M5" i="1"/>
  <c r="L5" i="1"/>
  <c r="K5" i="1"/>
  <c r="J5" i="1"/>
  <c r="G5" i="1"/>
  <c r="M4" i="1"/>
  <c r="L4" i="1"/>
  <c r="K4" i="1"/>
  <c r="G4" i="1"/>
  <c r="M3" i="1"/>
  <c r="L3" i="1"/>
  <c r="K3" i="1"/>
  <c r="M2" i="1"/>
  <c r="L2" i="1"/>
  <c r="K2" i="1"/>
  <c r="Q9" i="1" l="1"/>
  <c r="R9" i="1" s="1"/>
  <c r="Q17" i="1"/>
  <c r="R17" i="1" s="1"/>
  <c r="O30" i="1"/>
  <c r="P30" i="1" s="1"/>
  <c r="O41" i="1"/>
  <c r="P41" i="1" s="1"/>
  <c r="H42" i="1"/>
  <c r="H46" i="1"/>
  <c r="H48" i="1"/>
  <c r="Q69" i="1"/>
  <c r="R69" i="1" s="1"/>
  <c r="H70" i="1"/>
  <c r="O77" i="1"/>
  <c r="P77" i="1" s="1"/>
  <c r="H78" i="1"/>
  <c r="O113" i="1"/>
  <c r="P113" i="1" s="1"/>
  <c r="H124" i="1"/>
  <c r="H128" i="1"/>
  <c r="H125" i="1"/>
  <c r="H12" i="1"/>
  <c r="H17" i="1"/>
  <c r="O35" i="1"/>
  <c r="P35" i="1" s="1"/>
  <c r="Q41" i="1"/>
  <c r="R41" i="1" s="1"/>
  <c r="O46" i="1"/>
  <c r="P46" i="1" s="1"/>
  <c r="Q46" i="1"/>
  <c r="R46" i="1" s="1"/>
  <c r="H61" i="1"/>
  <c r="Q113" i="1"/>
  <c r="R113" i="1" s="1"/>
  <c r="H121" i="1"/>
  <c r="H129" i="1"/>
  <c r="O22" i="1"/>
  <c r="P22" i="1" s="1"/>
  <c r="Q30" i="1"/>
  <c r="R30" i="1" s="1"/>
  <c r="H31" i="1"/>
  <c r="Q35" i="1"/>
  <c r="R35" i="1" s="1"/>
  <c r="Q77" i="1"/>
  <c r="R77" i="1" s="1"/>
  <c r="H76" i="1"/>
  <c r="O85" i="1"/>
  <c r="P85" i="1" s="1"/>
  <c r="H88" i="1"/>
  <c r="O97" i="1"/>
  <c r="P97" i="1" s="1"/>
  <c r="H95" i="1"/>
  <c r="O107" i="1"/>
  <c r="P107" i="1" s="1"/>
  <c r="Q107" i="1"/>
  <c r="R107" i="1" s="1"/>
  <c r="H104" i="1"/>
  <c r="H116" i="1"/>
  <c r="O126" i="1"/>
  <c r="P126" i="1" s="1"/>
  <c r="H120" i="1"/>
  <c r="H130" i="1"/>
  <c r="H41" i="1"/>
  <c r="H108" i="1"/>
  <c r="H21" i="1"/>
  <c r="H33" i="1"/>
  <c r="H62" i="1"/>
  <c r="H72" i="1"/>
  <c r="H105" i="1"/>
  <c r="H113" i="1"/>
  <c r="H123" i="1"/>
  <c r="H36" i="1"/>
  <c r="H77" i="1"/>
  <c r="H14" i="1"/>
  <c r="H18" i="1"/>
  <c r="H47" i="1"/>
  <c r="H57" i="1"/>
  <c r="H98" i="1"/>
  <c r="H28" i="1"/>
  <c r="H58" i="1"/>
  <c r="H67" i="1"/>
  <c r="H127" i="1"/>
  <c r="H10" i="1"/>
  <c r="H15" i="1"/>
  <c r="H52" i="1"/>
  <c r="H79" i="1"/>
  <c r="AG18" i="1"/>
  <c r="H38" i="1"/>
  <c r="H64" i="1"/>
  <c r="H73" i="1"/>
  <c r="H84" i="1"/>
  <c r="H109" i="1"/>
  <c r="H112" i="1"/>
  <c r="H19" i="1"/>
  <c r="H49" i="1"/>
  <c r="H69" i="1"/>
  <c r="H99" i="1"/>
  <c r="H82" i="1"/>
  <c r="H16" i="1"/>
  <c r="H20" i="1"/>
  <c r="H34" i="1"/>
  <c r="H44" i="1"/>
  <c r="H54" i="1"/>
  <c r="H90" i="1"/>
  <c r="H115" i="1"/>
  <c r="H39" i="1"/>
  <c r="H106" i="1"/>
  <c r="H117" i="1"/>
  <c r="H93" i="1"/>
  <c r="H118" i="1"/>
  <c r="H30" i="1"/>
  <c r="H27" i="1"/>
  <c r="H32" i="1"/>
  <c r="H40" i="1"/>
  <c r="H75" i="1"/>
  <c r="H81" i="1"/>
  <c r="H85" i="1"/>
  <c r="H8" i="1"/>
  <c r="H26" i="1"/>
  <c r="H59" i="1"/>
  <c r="H66" i="1"/>
  <c r="H71" i="1"/>
  <c r="H102" i="1"/>
  <c r="H111" i="1"/>
  <c r="H45" i="1"/>
  <c r="H51" i="1"/>
  <c r="H55" i="1"/>
  <c r="H91" i="1"/>
  <c r="AH15" i="1"/>
  <c r="I42" i="1" s="1"/>
  <c r="I45" i="1"/>
  <c r="I41" i="1"/>
  <c r="AH19" i="1"/>
  <c r="H83" i="1"/>
  <c r="H24" i="1"/>
  <c r="H56" i="1"/>
  <c r="H86" i="1"/>
  <c r="H100" i="1"/>
  <c r="H53" i="1"/>
  <c r="H68" i="1"/>
  <c r="H97" i="1"/>
  <c r="H22" i="1"/>
  <c r="H92" i="1"/>
  <c r="H74" i="1"/>
  <c r="H103" i="1"/>
  <c r="H60" i="1"/>
  <c r="H13" i="1"/>
  <c r="H37" i="1"/>
  <c r="H96" i="1"/>
  <c r="H110" i="1"/>
  <c r="H29" i="1"/>
  <c r="H43" i="1"/>
  <c r="I43" i="1" s="1"/>
  <c r="H89" i="1"/>
  <c r="H50" i="1"/>
  <c r="H65" i="1"/>
  <c r="H80" i="1"/>
  <c r="H94" i="1"/>
  <c r="H9" i="1"/>
  <c r="H25" i="1"/>
  <c r="H87" i="1"/>
  <c r="H101" i="1"/>
  <c r="H114" i="1"/>
  <c r="H23" i="1"/>
  <c r="I18" i="1" l="1"/>
  <c r="I44" i="1"/>
  <c r="I19" i="1"/>
  <c r="I17" i="1"/>
  <c r="I21" i="1"/>
  <c r="I93" i="1"/>
  <c r="I20" i="1"/>
  <c r="I16" i="1"/>
  <c r="I22" i="1"/>
  <c r="M22" i="1" s="1"/>
  <c r="I77" i="1"/>
  <c r="I63" i="1"/>
  <c r="I47" i="1"/>
  <c r="I108" i="1"/>
  <c r="I48" i="1"/>
  <c r="I110" i="1"/>
  <c r="I106" i="1"/>
  <c r="I62" i="1"/>
  <c r="I46" i="1"/>
  <c r="M46" i="1" s="1"/>
  <c r="M21" i="1"/>
  <c r="I114" i="1"/>
  <c r="I60" i="1"/>
  <c r="I30" i="1"/>
  <c r="I109" i="1"/>
  <c r="I15" i="1"/>
  <c r="I64" i="1"/>
  <c r="I117" i="1"/>
  <c r="I58" i="1"/>
  <c r="I125" i="1"/>
  <c r="I61" i="1"/>
  <c r="I40" i="1"/>
  <c r="S41" i="1" s="1"/>
  <c r="I83" i="1"/>
  <c r="I111" i="1"/>
  <c r="I121" i="1"/>
  <c r="I96" i="1"/>
  <c r="S97" i="1" s="1"/>
  <c r="I95" i="1"/>
  <c r="I81" i="1"/>
  <c r="I128" i="1"/>
  <c r="I37" i="1"/>
  <c r="I70" i="1"/>
  <c r="I79" i="1"/>
  <c r="I115" i="1"/>
  <c r="I129" i="1"/>
  <c r="I120" i="1"/>
  <c r="I23" i="1"/>
  <c r="I13" i="1"/>
  <c r="I8" i="1"/>
  <c r="S9" i="1" s="1"/>
  <c r="I67" i="1"/>
  <c r="I119" i="1"/>
  <c r="I101" i="1"/>
  <c r="I39" i="1"/>
  <c r="I87" i="1"/>
  <c r="I90" i="1"/>
  <c r="I66" i="1"/>
  <c r="I126" i="1"/>
  <c r="I9" i="1"/>
  <c r="I98" i="1"/>
  <c r="I97" i="1"/>
  <c r="I57" i="1"/>
  <c r="I127" i="1"/>
  <c r="I14" i="1"/>
  <c r="I102" i="1"/>
  <c r="I74" i="1"/>
  <c r="I25" i="1"/>
  <c r="I59" i="1"/>
  <c r="I99" i="1"/>
  <c r="I123" i="1"/>
  <c r="I116" i="1"/>
  <c r="I124" i="1"/>
  <c r="I103" i="1"/>
  <c r="I32" i="1"/>
  <c r="I65" i="1"/>
  <c r="I69" i="1"/>
  <c r="S70" i="1" s="1"/>
  <c r="I75" i="1"/>
  <c r="I118" i="1"/>
  <c r="M118" i="1" s="1"/>
  <c r="I100" i="1"/>
  <c r="I49" i="1"/>
  <c r="I122" i="1"/>
  <c r="I130" i="1"/>
  <c r="M20" i="1"/>
  <c r="M42" i="1"/>
  <c r="I113" i="1"/>
  <c r="I36" i="1"/>
  <c r="I78" i="1"/>
  <c r="I105" i="1"/>
  <c r="I71" i="1"/>
  <c r="I92" i="1"/>
  <c r="I54" i="1"/>
  <c r="I84" i="1"/>
  <c r="I7" i="1"/>
  <c r="I72" i="1"/>
  <c r="I91" i="1"/>
  <c r="I104" i="1"/>
  <c r="M44" i="1"/>
  <c r="I73" i="1"/>
  <c r="I82" i="1"/>
  <c r="I80" i="1"/>
  <c r="I28" i="1"/>
  <c r="I33" i="1"/>
  <c r="I55" i="1"/>
  <c r="I53" i="1"/>
  <c r="I38" i="1"/>
  <c r="I85" i="1"/>
  <c r="I51" i="1"/>
  <c r="I26" i="1"/>
  <c r="I76" i="1"/>
  <c r="S77" i="1" s="1"/>
  <c r="I34" i="1"/>
  <c r="I50" i="1"/>
  <c r="I27" i="1"/>
  <c r="M19" i="1"/>
  <c r="I88" i="1"/>
  <c r="M45" i="1"/>
  <c r="I94" i="1"/>
  <c r="I89" i="1"/>
  <c r="I86" i="1"/>
  <c r="I35" i="1"/>
  <c r="I12" i="1"/>
  <c r="I10" i="1"/>
  <c r="S11" i="1" s="1"/>
  <c r="M18" i="1"/>
  <c r="M43" i="1"/>
  <c r="I56" i="1"/>
  <c r="I112" i="1"/>
  <c r="S113" i="1" s="1"/>
  <c r="I52" i="1"/>
  <c r="I11" i="1"/>
  <c r="I68" i="1"/>
  <c r="S69" i="1" s="1"/>
  <c r="I29" i="1"/>
  <c r="I24" i="1"/>
  <c r="I107" i="1"/>
  <c r="I31" i="1"/>
  <c r="S22" i="1" l="1"/>
  <c r="S85" i="1"/>
  <c r="S7" i="1"/>
  <c r="M111" i="1"/>
  <c r="M60" i="1"/>
  <c r="S56" i="1"/>
  <c r="M87" i="1"/>
  <c r="S87" i="1"/>
  <c r="S107" i="1"/>
  <c r="S30" i="1"/>
  <c r="S49" i="1"/>
  <c r="S12" i="1"/>
  <c r="S126" i="1"/>
  <c r="S35" i="1"/>
  <c r="M17" i="1"/>
  <c r="S17" i="1"/>
  <c r="M110" i="1"/>
  <c r="S46" i="1"/>
  <c r="M49" i="1"/>
  <c r="N49" i="1" s="1"/>
  <c r="T49" i="1" s="1"/>
  <c r="M100" i="1"/>
  <c r="M63" i="1"/>
  <c r="M98" i="1"/>
  <c r="M114" i="1"/>
  <c r="M58" i="1"/>
  <c r="M16" i="1"/>
  <c r="M65" i="1"/>
  <c r="M77" i="1"/>
  <c r="M62" i="1"/>
  <c r="M109" i="1"/>
  <c r="M117" i="1"/>
  <c r="M15" i="1"/>
  <c r="M23" i="1"/>
  <c r="M47" i="1"/>
  <c r="M79" i="1"/>
  <c r="M96" i="1"/>
  <c r="M48" i="1"/>
  <c r="M119" i="1"/>
  <c r="M101" i="1"/>
  <c r="M130" i="1"/>
  <c r="M67" i="1"/>
  <c r="M102" i="1"/>
  <c r="M40" i="1"/>
  <c r="M108" i="1"/>
  <c r="M70" i="1"/>
  <c r="M99" i="1"/>
  <c r="M64" i="1"/>
  <c r="M128" i="1"/>
  <c r="M30" i="1"/>
  <c r="N30" i="1" s="1"/>
  <c r="T30" i="1" s="1"/>
  <c r="M129" i="1"/>
  <c r="M83" i="1"/>
  <c r="M115" i="1"/>
  <c r="M8" i="1"/>
  <c r="M126" i="1"/>
  <c r="M37" i="1"/>
  <c r="M14" i="1"/>
  <c r="M9" i="1"/>
  <c r="M103" i="1"/>
  <c r="M41" i="1"/>
  <c r="M125" i="1"/>
  <c r="M66" i="1"/>
  <c r="M61" i="1"/>
  <c r="M122" i="1"/>
  <c r="M69" i="1"/>
  <c r="M75" i="1"/>
  <c r="M59" i="1"/>
  <c r="M120" i="1"/>
  <c r="M97" i="1"/>
  <c r="M121" i="1"/>
  <c r="M116" i="1"/>
  <c r="M124" i="1"/>
  <c r="M123" i="1"/>
  <c r="M57" i="1"/>
  <c r="M127" i="1"/>
  <c r="M74" i="1"/>
  <c r="M39" i="1"/>
  <c r="M50" i="1"/>
  <c r="M11" i="1"/>
  <c r="N11" i="1" s="1"/>
  <c r="T11" i="1" s="1"/>
  <c r="M35" i="1"/>
  <c r="M54" i="1"/>
  <c r="M80" i="1"/>
  <c r="M92" i="1"/>
  <c r="M24" i="1"/>
  <c r="M105" i="1"/>
  <c r="M12" i="1"/>
  <c r="N12" i="1" s="1"/>
  <c r="T12" i="1" s="1"/>
  <c r="M53" i="1"/>
  <c r="M52" i="1"/>
  <c r="M89" i="1"/>
  <c r="M71" i="1"/>
  <c r="M81" i="1"/>
  <c r="M76" i="1"/>
  <c r="M31" i="1"/>
  <c r="M6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M32" i="1"/>
  <c r="M26" i="1"/>
  <c r="M73" i="1"/>
  <c r="M34" i="1"/>
  <c r="M29" i="1"/>
  <c r="M82" i="1"/>
  <c r="M88" i="1"/>
  <c r="M91" i="1"/>
  <c r="M94" i="1"/>
  <c r="M25" i="1"/>
  <c r="M51" i="1"/>
  <c r="M106" i="1"/>
  <c r="M85" i="1"/>
  <c r="N85" i="1" s="1"/>
  <c r="T85" i="1" s="1"/>
  <c r="M55" i="1"/>
  <c r="M72" i="1"/>
  <c r="M78" i="1"/>
  <c r="M93" i="1"/>
  <c r="M104" i="1"/>
  <c r="M38" i="1"/>
  <c r="M33" i="1"/>
  <c r="M7" i="1"/>
  <c r="M36" i="1"/>
  <c r="M86" i="1"/>
  <c r="M112" i="1"/>
  <c r="M56" i="1"/>
  <c r="M107" i="1"/>
  <c r="M90" i="1"/>
  <c r="M68" i="1"/>
  <c r="M13" i="1"/>
  <c r="M95" i="1"/>
  <c r="M10" i="1"/>
  <c r="M27" i="1"/>
  <c r="M28" i="1"/>
  <c r="M84" i="1"/>
  <c r="M113" i="1"/>
  <c r="N113" i="1" s="1"/>
  <c r="T113" i="1" s="1"/>
  <c r="N7" i="1" l="1"/>
  <c r="T7" i="1" s="1"/>
  <c r="N69" i="1"/>
  <c r="T69" i="1" s="1"/>
  <c r="N87" i="1"/>
  <c r="T87" i="1" s="1"/>
  <c r="N41" i="1"/>
  <c r="T41" i="1" s="1"/>
  <c r="N126" i="1"/>
  <c r="T126" i="1" s="1"/>
  <c r="N17" i="1"/>
  <c r="T17" i="1" s="1"/>
  <c r="N35" i="1"/>
  <c r="T35" i="1" s="1"/>
  <c r="N22" i="1"/>
  <c r="T22" i="1" s="1"/>
  <c r="N77" i="1"/>
  <c r="T77" i="1" s="1"/>
  <c r="N70" i="1"/>
  <c r="T70" i="1" s="1"/>
  <c r="N97" i="1"/>
  <c r="T97" i="1" s="1"/>
  <c r="N9" i="1"/>
  <c r="T9" i="1" s="1"/>
  <c r="N107" i="1"/>
  <c r="T107" i="1" s="1"/>
  <c r="N46" i="1"/>
  <c r="T46" i="1" s="1"/>
  <c r="N56" i="1"/>
  <c r="T56" i="1" s="1"/>
</calcChain>
</file>

<file path=xl/sharedStrings.xml><?xml version="1.0" encoding="utf-8"?>
<sst xmlns="http://schemas.openxmlformats.org/spreadsheetml/2006/main" count="117" uniqueCount="85">
  <si>
    <t>Time</t>
  </si>
  <si>
    <t>Travel</t>
  </si>
  <si>
    <t>Temp</t>
  </si>
  <si>
    <t>Hum</t>
  </si>
  <si>
    <t>TempThresh</t>
  </si>
  <si>
    <t>HemThresh</t>
  </si>
  <si>
    <t>Derivative</t>
  </si>
  <si>
    <t>Average 7 Slope</t>
  </si>
  <si>
    <t>Seg Type</t>
  </si>
  <si>
    <t>Constructed Travel</t>
  </si>
  <si>
    <t>TempType</t>
  </si>
  <si>
    <t>Humidity Type</t>
  </si>
  <si>
    <t>Breapoint</t>
  </si>
  <si>
    <t>Segment Length</t>
  </si>
  <si>
    <t>Avg Temp</t>
  </si>
  <si>
    <t>Seg Temp</t>
  </si>
  <si>
    <t>Avg Hum</t>
  </si>
  <si>
    <t>Seg Hum</t>
  </si>
  <si>
    <t>Seg</t>
  </si>
  <si>
    <t>Val</t>
  </si>
  <si>
    <t>Seg01HL</t>
  </si>
  <si>
    <t>seg01LL</t>
  </si>
  <si>
    <t>Seg10HL</t>
  </si>
  <si>
    <t>seg01HL</t>
  </si>
  <si>
    <t>seg01LH</t>
  </si>
  <si>
    <t>Seg12HH</t>
  </si>
  <si>
    <t>seg01HH</t>
  </si>
  <si>
    <t>Seg12HL</t>
  </si>
  <si>
    <t>seg02LL</t>
  </si>
  <si>
    <t>seg02HL</t>
  </si>
  <si>
    <t>Seg21HL</t>
  </si>
  <si>
    <t>seg02LH</t>
  </si>
  <si>
    <t>seg02HH</t>
  </si>
  <si>
    <t>Slope Type</t>
  </si>
  <si>
    <t>Slope Calc</t>
  </si>
  <si>
    <t>Slope Threshold</t>
  </si>
  <si>
    <t>seg10LL</t>
  </si>
  <si>
    <t>seg10HL</t>
  </si>
  <si>
    <t>seg10LH</t>
  </si>
  <si>
    <t>seg10HH</t>
  </si>
  <si>
    <t>seg12LL</t>
  </si>
  <si>
    <t>seg12HL</t>
  </si>
  <si>
    <t>seg12LH</t>
  </si>
  <si>
    <t>seg12HH</t>
  </si>
  <si>
    <t>seg20LL</t>
  </si>
  <si>
    <t>seg20HL</t>
  </si>
  <si>
    <t xml:space="preserve">seg20LH </t>
  </si>
  <si>
    <t>seg20HH</t>
  </si>
  <si>
    <t>seg21LL</t>
  </si>
  <si>
    <t>seg21HL</t>
  </si>
  <si>
    <t xml:space="preserve">seg21LH </t>
  </si>
  <si>
    <t>seg21HH</t>
  </si>
  <si>
    <t>Seg10HH</t>
  </si>
  <si>
    <t>Seg01HH</t>
  </si>
  <si>
    <t>Seg21LH</t>
  </si>
  <si>
    <t>Seg12LH</t>
  </si>
  <si>
    <t>Seg21HH</t>
  </si>
  <si>
    <t>Run 15 Fit</t>
  </si>
  <si>
    <t>Run 15 Parmaeters</t>
  </si>
  <si>
    <t>Run 13 Fit</t>
  </si>
  <si>
    <t>Run 13</t>
  </si>
  <si>
    <t>seg12</t>
  </si>
  <si>
    <t>seg10</t>
  </si>
  <si>
    <t>seg24</t>
  </si>
  <si>
    <t>seg16</t>
  </si>
  <si>
    <t>seg23</t>
  </si>
  <si>
    <t>seg22</t>
  </si>
  <si>
    <t>seg11</t>
  </si>
  <si>
    <t>seg13</t>
  </si>
  <si>
    <t>seg14</t>
  </si>
  <si>
    <t>seg15</t>
  </si>
  <si>
    <t>seg17</t>
  </si>
  <si>
    <t>seg18</t>
  </si>
  <si>
    <t>seg19</t>
  </si>
  <si>
    <t>seg20</t>
  </si>
  <si>
    <t>seg21</t>
  </si>
  <si>
    <t>seg01</t>
  </si>
  <si>
    <t>seg02</t>
  </si>
  <si>
    <t>seg03</t>
  </si>
  <si>
    <t>seg04</t>
  </si>
  <si>
    <t>seg05</t>
  </si>
  <si>
    <t>seg06</t>
  </si>
  <si>
    <t>seg07</t>
  </si>
  <si>
    <t>seg08</t>
  </si>
  <si>
    <t>seg09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</si>
</sst>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'Run13'!$B$1</c:f>
              <c:strCache>
                <c:ptCount val="1"/>
                <c:pt idx="0">
                  <c:v>Travel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'Run13'!$A$2:$A$133</c:f>
              <c:numCache>
                <c:formatCode>General</c:formatCode>
                <c:ptCount val="1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820</c:v>
                </c:pt>
                <c:pt idx="82">
                  <c:v>840</c:v>
                </c:pt>
                <c:pt idx="83">
                  <c:v>860</c:v>
                </c:pt>
                <c:pt idx="84">
                  <c:v>880</c:v>
                </c:pt>
                <c:pt idx="85">
                  <c:v>900</c:v>
                </c:pt>
                <c:pt idx="86">
                  <c:v>920</c:v>
                </c:pt>
                <c:pt idx="87">
                  <c:v>980</c:v>
                </c:pt>
                <c:pt idx="88">
                  <c:v>1040</c:v>
                </c:pt>
                <c:pt idx="89">
                  <c:v>1100</c:v>
                </c:pt>
                <c:pt idx="90">
                  <c:v>1160</c:v>
                </c:pt>
                <c:pt idx="91">
                  <c:v>1220</c:v>
                </c:pt>
                <c:pt idx="92">
                  <c:v>1280</c:v>
                </c:pt>
                <c:pt idx="93">
                  <c:v>1340</c:v>
                </c:pt>
                <c:pt idx="94">
                  <c:v>1400</c:v>
                </c:pt>
                <c:pt idx="95">
                  <c:v>1460</c:v>
                </c:pt>
                <c:pt idx="96">
                  <c:v>1520</c:v>
                </c:pt>
                <c:pt idx="97">
                  <c:v>1580</c:v>
                </c:pt>
                <c:pt idx="98">
                  <c:v>1640</c:v>
                </c:pt>
                <c:pt idx="99">
                  <c:v>1700</c:v>
                </c:pt>
                <c:pt idx="100">
                  <c:v>1760</c:v>
                </c:pt>
                <c:pt idx="101">
                  <c:v>1820</c:v>
                </c:pt>
                <c:pt idx="102">
                  <c:v>1880</c:v>
                </c:pt>
                <c:pt idx="103">
                  <c:v>1940</c:v>
                </c:pt>
                <c:pt idx="104">
                  <c:v>2000</c:v>
                </c:pt>
                <c:pt idx="105">
                  <c:v>2060</c:v>
                </c:pt>
                <c:pt idx="106">
                  <c:v>2120</c:v>
                </c:pt>
                <c:pt idx="107">
                  <c:v>2180</c:v>
                </c:pt>
                <c:pt idx="108">
                  <c:v>2240</c:v>
                </c:pt>
                <c:pt idx="109">
                  <c:v>2300</c:v>
                </c:pt>
                <c:pt idx="110">
                  <c:v>2360</c:v>
                </c:pt>
                <c:pt idx="111">
                  <c:v>2420</c:v>
                </c:pt>
                <c:pt idx="112">
                  <c:v>2480</c:v>
                </c:pt>
                <c:pt idx="113">
                  <c:v>2540</c:v>
                </c:pt>
                <c:pt idx="114">
                  <c:v>2600</c:v>
                </c:pt>
                <c:pt idx="115">
                  <c:v>2660</c:v>
                </c:pt>
                <c:pt idx="116">
                  <c:v>2720</c:v>
                </c:pt>
                <c:pt idx="117">
                  <c:v>2780</c:v>
                </c:pt>
                <c:pt idx="118">
                  <c:v>2840</c:v>
                </c:pt>
                <c:pt idx="119">
                  <c:v>2900</c:v>
                </c:pt>
                <c:pt idx="120">
                  <c:v>2960</c:v>
                </c:pt>
                <c:pt idx="121">
                  <c:v>3020</c:v>
                </c:pt>
                <c:pt idx="122">
                  <c:v>3080</c:v>
                </c:pt>
                <c:pt idx="123">
                  <c:v>3140</c:v>
                </c:pt>
                <c:pt idx="124">
                  <c:v>3200</c:v>
                </c:pt>
                <c:pt idx="125">
                  <c:v>3260</c:v>
                </c:pt>
                <c:pt idx="126">
                  <c:v>3320</c:v>
                </c:pt>
                <c:pt idx="127">
                  <c:v>3380</c:v>
                </c:pt>
                <c:pt idx="128">
                  <c:v>3440</c:v>
                </c:pt>
                <c:pt idx="129">
                  <c:v>3500</c:v>
                </c:pt>
                <c:pt idx="130">
                  <c:v>3560</c:v>
                </c:pt>
                <c:pt idx="131">
                  <c:v>3620</c:v>
                </c:pt>
              </c:numCache>
            </c:numRef>
          </c:xVal>
          <c:yVal>
            <c:numRef>
              <c:f>'Run13'!$B$2:$B$133</c:f>
              <c:numCache>
                <c:formatCode>General</c:formatCode>
                <c:ptCount val="132"/>
                <c:pt idx="0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1.5E-5</c:v>
                </c:pt>
                <c:pt idx="6">
                  <c:v>1.5E-5</c:v>
                </c:pt>
                <c:pt idx="7">
                  <c:v>1.5E-5</c:v>
                </c:pt>
                <c:pt idx="8">
                  <c:v>1.5E-5</c:v>
                </c:pt>
                <c:pt idx="9">
                  <c:v>2.0000000000000002E-5</c:v>
                </c:pt>
                <c:pt idx="10">
                  <c:v>2.5000000000000001E-5</c:v>
                </c:pt>
                <c:pt idx="11">
                  <c:v>2.5000000000000001E-5</c:v>
                </c:pt>
                <c:pt idx="12">
                  <c:v>2.5000000000000001E-5</c:v>
                </c:pt>
                <c:pt idx="13">
                  <c:v>3.0000000000000001E-5</c:v>
                </c:pt>
                <c:pt idx="14">
                  <c:v>3.4999999999999997E-5</c:v>
                </c:pt>
                <c:pt idx="15">
                  <c:v>4.0000000000000003E-5</c:v>
                </c:pt>
                <c:pt idx="16">
                  <c:v>4.5000000000000003E-5</c:v>
                </c:pt>
                <c:pt idx="17">
                  <c:v>8.0000000000000007E-5</c:v>
                </c:pt>
                <c:pt idx="18">
                  <c:v>9.5000000000000005E-5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1.05E-4</c:v>
                </c:pt>
                <c:pt idx="25">
                  <c:v>1.1E-4</c:v>
                </c:pt>
                <c:pt idx="26">
                  <c:v>1.15E-4</c:v>
                </c:pt>
                <c:pt idx="27">
                  <c:v>1.15E-4</c:v>
                </c:pt>
                <c:pt idx="28">
                  <c:v>1.15E-4</c:v>
                </c:pt>
                <c:pt idx="29">
                  <c:v>1.15E-4</c:v>
                </c:pt>
                <c:pt idx="30">
                  <c:v>1.15E-4</c:v>
                </c:pt>
                <c:pt idx="31">
                  <c:v>1.15E-4</c:v>
                </c:pt>
                <c:pt idx="32">
                  <c:v>1.2E-4</c:v>
                </c:pt>
                <c:pt idx="33">
                  <c:v>1.2E-4</c:v>
                </c:pt>
                <c:pt idx="34">
                  <c:v>1.25E-4</c:v>
                </c:pt>
                <c:pt idx="35">
                  <c:v>1.25E-4</c:v>
                </c:pt>
                <c:pt idx="36">
                  <c:v>1.2999999999999999E-4</c:v>
                </c:pt>
                <c:pt idx="37">
                  <c:v>1.2999999999999999E-4</c:v>
                </c:pt>
                <c:pt idx="38">
                  <c:v>1.35E-4</c:v>
                </c:pt>
                <c:pt idx="39">
                  <c:v>1.3999999999999999E-4</c:v>
                </c:pt>
                <c:pt idx="40">
                  <c:v>1.45E-4</c:v>
                </c:pt>
                <c:pt idx="41">
                  <c:v>1.4999999999999999E-4</c:v>
                </c:pt>
                <c:pt idx="42">
                  <c:v>1.9000000000000001E-4</c:v>
                </c:pt>
                <c:pt idx="43">
                  <c:v>1.95E-4</c:v>
                </c:pt>
                <c:pt idx="44">
                  <c:v>1.95E-4</c:v>
                </c:pt>
                <c:pt idx="45">
                  <c:v>1.95E-4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2.05E-4</c:v>
                </c:pt>
                <c:pt idx="49">
                  <c:v>2.05E-4</c:v>
                </c:pt>
                <c:pt idx="50">
                  <c:v>2.05E-4</c:v>
                </c:pt>
                <c:pt idx="51">
                  <c:v>2.05E-4</c:v>
                </c:pt>
                <c:pt idx="52">
                  <c:v>2.05E-4</c:v>
                </c:pt>
                <c:pt idx="53">
                  <c:v>2.1000000000000001E-4</c:v>
                </c:pt>
                <c:pt idx="54">
                  <c:v>2.1000000000000001E-4</c:v>
                </c:pt>
                <c:pt idx="55">
                  <c:v>2.1000000000000001E-4</c:v>
                </c:pt>
                <c:pt idx="56">
                  <c:v>2.1499999999999999E-4</c:v>
                </c:pt>
                <c:pt idx="57">
                  <c:v>2.2000000000000001E-4</c:v>
                </c:pt>
                <c:pt idx="58">
                  <c:v>2.2499999999999999E-4</c:v>
                </c:pt>
                <c:pt idx="59">
                  <c:v>2.3000000000000001E-4</c:v>
                </c:pt>
                <c:pt idx="60">
                  <c:v>2.4000000000000001E-4</c:v>
                </c:pt>
                <c:pt idx="61">
                  <c:v>2.5000000000000001E-4</c:v>
                </c:pt>
                <c:pt idx="62">
                  <c:v>2.5999999999999998E-4</c:v>
                </c:pt>
                <c:pt idx="63">
                  <c:v>2.7E-4</c:v>
                </c:pt>
                <c:pt idx="64">
                  <c:v>2.7E-4</c:v>
                </c:pt>
                <c:pt idx="65">
                  <c:v>2.7E-4</c:v>
                </c:pt>
                <c:pt idx="66">
                  <c:v>2.7E-4</c:v>
                </c:pt>
                <c:pt idx="67">
                  <c:v>2.7E-4</c:v>
                </c:pt>
                <c:pt idx="68">
                  <c:v>2.7500000000000002E-4</c:v>
                </c:pt>
                <c:pt idx="69">
                  <c:v>2.7999999999999998E-4</c:v>
                </c:pt>
                <c:pt idx="70">
                  <c:v>2.7999999999999998E-4</c:v>
                </c:pt>
                <c:pt idx="71">
                  <c:v>2.8499999999999999E-4</c:v>
                </c:pt>
                <c:pt idx="72">
                  <c:v>2.8499999999999999E-4</c:v>
                </c:pt>
                <c:pt idx="73">
                  <c:v>2.9E-4</c:v>
                </c:pt>
                <c:pt idx="74">
                  <c:v>2.9E-4</c:v>
                </c:pt>
                <c:pt idx="75">
                  <c:v>2.9500000000000001E-4</c:v>
                </c:pt>
                <c:pt idx="76">
                  <c:v>2.9500000000000001E-4</c:v>
                </c:pt>
                <c:pt idx="77">
                  <c:v>2.9500000000000001E-4</c:v>
                </c:pt>
                <c:pt idx="78">
                  <c:v>2.9500000000000001E-4</c:v>
                </c:pt>
                <c:pt idx="79">
                  <c:v>2.9500000000000001E-4</c:v>
                </c:pt>
                <c:pt idx="80">
                  <c:v>2.9500000000000001E-4</c:v>
                </c:pt>
                <c:pt idx="81">
                  <c:v>2.9999999999999997E-4</c:v>
                </c:pt>
                <c:pt idx="82">
                  <c:v>3.1E-4</c:v>
                </c:pt>
                <c:pt idx="83">
                  <c:v>3.1500000000000001E-4</c:v>
                </c:pt>
                <c:pt idx="84">
                  <c:v>3.2000000000000003E-4</c:v>
                </c:pt>
                <c:pt idx="85">
                  <c:v>3.2000000000000003E-4</c:v>
                </c:pt>
                <c:pt idx="86">
                  <c:v>3.2499999999999999E-4</c:v>
                </c:pt>
                <c:pt idx="87">
                  <c:v>3.3E-4</c:v>
                </c:pt>
                <c:pt idx="88">
                  <c:v>3.3500000000000001E-4</c:v>
                </c:pt>
                <c:pt idx="89">
                  <c:v>3.3500000000000001E-4</c:v>
                </c:pt>
                <c:pt idx="90">
                  <c:v>3.4000000000000002E-4</c:v>
                </c:pt>
                <c:pt idx="91">
                  <c:v>3.4000000000000002E-4</c:v>
                </c:pt>
                <c:pt idx="92">
                  <c:v>3.4000000000000002E-4</c:v>
                </c:pt>
                <c:pt idx="93">
                  <c:v>3.4000000000000002E-4</c:v>
                </c:pt>
                <c:pt idx="94">
                  <c:v>3.6999999999999999E-4</c:v>
                </c:pt>
                <c:pt idx="95">
                  <c:v>3.8999999999999999E-4</c:v>
                </c:pt>
                <c:pt idx="96">
                  <c:v>4.0000000000000002E-4</c:v>
                </c:pt>
                <c:pt idx="97">
                  <c:v>4.0000000000000002E-4</c:v>
                </c:pt>
                <c:pt idx="98">
                  <c:v>4.8000000000000001E-4</c:v>
                </c:pt>
                <c:pt idx="99">
                  <c:v>4.8999999999999998E-4</c:v>
                </c:pt>
                <c:pt idx="100">
                  <c:v>5.0000000000000001E-4</c:v>
                </c:pt>
                <c:pt idx="101">
                  <c:v>5.4000000000000001E-4</c:v>
                </c:pt>
                <c:pt idx="102">
                  <c:v>5.5999999999999995E-4</c:v>
                </c:pt>
                <c:pt idx="103">
                  <c:v>5.8E-4</c:v>
                </c:pt>
                <c:pt idx="104">
                  <c:v>5.9000000000000003E-4</c:v>
                </c:pt>
                <c:pt idx="105">
                  <c:v>5.9500000000000004E-4</c:v>
                </c:pt>
                <c:pt idx="106">
                  <c:v>5.9999999999999995E-4</c:v>
                </c:pt>
                <c:pt idx="107">
                  <c:v>6.0499999999999996E-4</c:v>
                </c:pt>
                <c:pt idx="108">
                  <c:v>6.1499999999999999E-4</c:v>
                </c:pt>
                <c:pt idx="109">
                  <c:v>6.1499999999999999E-4</c:v>
                </c:pt>
                <c:pt idx="110">
                  <c:v>6.2E-4</c:v>
                </c:pt>
                <c:pt idx="111">
                  <c:v>6.3000000000000003E-4</c:v>
                </c:pt>
                <c:pt idx="112">
                  <c:v>6.4000000000000005E-4</c:v>
                </c:pt>
                <c:pt idx="113">
                  <c:v>6.8000000000000005E-4</c:v>
                </c:pt>
                <c:pt idx="114">
                  <c:v>6.9999999999999999E-4</c:v>
                </c:pt>
                <c:pt idx="115">
                  <c:v>7.2000000000000005E-4</c:v>
                </c:pt>
                <c:pt idx="116">
                  <c:v>7.5000000000000002E-4</c:v>
                </c:pt>
                <c:pt idx="117">
                  <c:v>7.7999999999999999E-4</c:v>
                </c:pt>
                <c:pt idx="118">
                  <c:v>8.0999999999999996E-4</c:v>
                </c:pt>
                <c:pt idx="119">
                  <c:v>8.8999999999999995E-4</c:v>
                </c:pt>
                <c:pt idx="120">
                  <c:v>9.1500000000000001E-4</c:v>
                </c:pt>
                <c:pt idx="121">
                  <c:v>9.2000000000000003E-4</c:v>
                </c:pt>
                <c:pt idx="122">
                  <c:v>9.3999999999999997E-4</c:v>
                </c:pt>
                <c:pt idx="123">
                  <c:v>9.5E-4</c:v>
                </c:pt>
                <c:pt idx="124">
                  <c:v>9.5500000000000001E-4</c:v>
                </c:pt>
                <c:pt idx="125">
                  <c:v>9.6000000000000002E-4</c:v>
                </c:pt>
                <c:pt idx="126">
                  <c:v>9.8499999999999998E-4</c:v>
                </c:pt>
                <c:pt idx="127">
                  <c:v>9.8999999999999999E-4</c:v>
                </c:pt>
                <c:pt idx="128">
                  <c:v>9.9500000000000001E-4</c:v>
                </c:pt>
                <c:pt idx="129">
                  <c:v>1E-3</c:v>
                </c:pt>
                <c:pt idx="130">
                  <c:v>1E-3</c:v>
                </c:pt>
                <c:pt idx="131">
                  <c:v>1.005E-3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8-40E5-ABEB-44DADB7FA86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'Run13'!$A$5:$A$130</c:f>
              <c:numCache>
                <c:formatCode>General</c:formatCode>
                <c:ptCount val="12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820</c:v>
                </c:pt>
                <c:pt idx="79">
                  <c:v>840</c:v>
                </c:pt>
                <c:pt idx="80">
                  <c:v>860</c:v>
                </c:pt>
                <c:pt idx="81">
                  <c:v>880</c:v>
                </c:pt>
                <c:pt idx="82">
                  <c:v>900</c:v>
                </c:pt>
                <c:pt idx="83">
                  <c:v>920</c:v>
                </c:pt>
                <c:pt idx="84">
                  <c:v>980</c:v>
                </c:pt>
                <c:pt idx="85">
                  <c:v>1040</c:v>
                </c:pt>
                <c:pt idx="86">
                  <c:v>1100</c:v>
                </c:pt>
                <c:pt idx="87">
                  <c:v>1160</c:v>
                </c:pt>
                <c:pt idx="88">
                  <c:v>1220</c:v>
                </c:pt>
                <c:pt idx="89">
                  <c:v>1280</c:v>
                </c:pt>
                <c:pt idx="90">
                  <c:v>1340</c:v>
                </c:pt>
                <c:pt idx="91">
                  <c:v>1400</c:v>
                </c:pt>
                <c:pt idx="92">
                  <c:v>1460</c:v>
                </c:pt>
                <c:pt idx="93">
                  <c:v>1520</c:v>
                </c:pt>
                <c:pt idx="94">
                  <c:v>1580</c:v>
                </c:pt>
                <c:pt idx="95">
                  <c:v>1640</c:v>
                </c:pt>
                <c:pt idx="96">
                  <c:v>1700</c:v>
                </c:pt>
                <c:pt idx="97">
                  <c:v>1760</c:v>
                </c:pt>
                <c:pt idx="98">
                  <c:v>1820</c:v>
                </c:pt>
                <c:pt idx="99">
                  <c:v>1880</c:v>
                </c:pt>
                <c:pt idx="100">
                  <c:v>1940</c:v>
                </c:pt>
                <c:pt idx="101">
                  <c:v>2000</c:v>
                </c:pt>
                <c:pt idx="102">
                  <c:v>2060</c:v>
                </c:pt>
                <c:pt idx="103">
                  <c:v>2120</c:v>
                </c:pt>
                <c:pt idx="104">
                  <c:v>2180</c:v>
                </c:pt>
                <c:pt idx="105">
                  <c:v>2240</c:v>
                </c:pt>
                <c:pt idx="106">
                  <c:v>2300</c:v>
                </c:pt>
                <c:pt idx="107">
                  <c:v>2360</c:v>
                </c:pt>
                <c:pt idx="108">
                  <c:v>2420</c:v>
                </c:pt>
                <c:pt idx="109">
                  <c:v>2480</c:v>
                </c:pt>
                <c:pt idx="110">
                  <c:v>2540</c:v>
                </c:pt>
                <c:pt idx="111">
                  <c:v>2600</c:v>
                </c:pt>
                <c:pt idx="112">
                  <c:v>2660</c:v>
                </c:pt>
                <c:pt idx="113">
                  <c:v>2720</c:v>
                </c:pt>
                <c:pt idx="114">
                  <c:v>2780</c:v>
                </c:pt>
                <c:pt idx="115">
                  <c:v>2840</c:v>
                </c:pt>
                <c:pt idx="116">
                  <c:v>2900</c:v>
                </c:pt>
                <c:pt idx="117">
                  <c:v>2960</c:v>
                </c:pt>
                <c:pt idx="118">
                  <c:v>3020</c:v>
                </c:pt>
                <c:pt idx="119">
                  <c:v>3080</c:v>
                </c:pt>
                <c:pt idx="120">
                  <c:v>3140</c:v>
                </c:pt>
                <c:pt idx="121">
                  <c:v>3200</c:v>
                </c:pt>
                <c:pt idx="122">
                  <c:v>3260</c:v>
                </c:pt>
                <c:pt idx="123">
                  <c:v>3320</c:v>
                </c:pt>
                <c:pt idx="124">
                  <c:v>3380</c:v>
                </c:pt>
                <c:pt idx="125">
                  <c:v>3440</c:v>
                </c:pt>
              </c:numCache>
            </c:numRef>
          </c:xVal>
          <c:yVal>
            <c:numRef>
              <c:f>'Run13'!$J$5:$J$130</c:f>
              <c:numCache>
                <c:formatCode>General</c:formatCode>
                <c:ptCount val="126"/>
                <c:pt idx="0" formatCode="0.00E+00">
                  <c:v>1.0000000000000001E-5</c:v>
                </c:pt>
                <c:pt idx="1">
                  <c:v>1.3333333333333333E-5</c:v>
                </c:pt>
                <c:pt idx="2">
                  <c:v>1.4166666666666669E-5</c:v>
                </c:pt>
                <c:pt idx="3">
                  <c:v>1.5000000000000005E-5</c:v>
                </c:pt>
                <c:pt idx="4">
                  <c:v>1.833333333333334E-5</c:v>
                </c:pt>
                <c:pt idx="5">
                  <c:v>2.1666666666666674E-5</c:v>
                </c:pt>
                <c:pt idx="6">
                  <c:v>2.2500000000000008E-5</c:v>
                </c:pt>
                <c:pt idx="7">
                  <c:v>2.5833333333333342E-5</c:v>
                </c:pt>
                <c:pt idx="8">
                  <c:v>2.9166666666666677E-5</c:v>
                </c:pt>
                <c:pt idx="9">
                  <c:v>3.2500000000000011E-5</c:v>
                </c:pt>
                <c:pt idx="10">
                  <c:v>3.5833333333333341E-5</c:v>
                </c:pt>
                <c:pt idx="11">
                  <c:v>3.9166666666666672E-5</c:v>
                </c:pt>
                <c:pt idx="12">
                  <c:v>5.2500000000000002E-5</c:v>
                </c:pt>
                <c:pt idx="13">
                  <c:v>6.5833333333333339E-5</c:v>
                </c:pt>
                <c:pt idx="14">
                  <c:v>7.9166666666666676E-5</c:v>
                </c:pt>
                <c:pt idx="15">
                  <c:v>9.2500000000000012E-5</c:v>
                </c:pt>
                <c:pt idx="16">
                  <c:v>1.0583333333333335E-4</c:v>
                </c:pt>
                <c:pt idx="17">
                  <c:v>1.0916666666666669E-4</c:v>
                </c:pt>
                <c:pt idx="18">
                  <c:v>1.1250000000000002E-4</c:v>
                </c:pt>
                <c:pt idx="19">
                  <c:v>1.1583333333333336E-4</c:v>
                </c:pt>
                <c:pt idx="20">
                  <c:v>1.191666666666667E-4</c:v>
                </c:pt>
                <c:pt idx="21">
                  <c:v>1.2250000000000002E-4</c:v>
                </c:pt>
                <c:pt idx="22">
                  <c:v>1.2583333333333335E-4</c:v>
                </c:pt>
                <c:pt idx="23">
                  <c:v>1.2916666666666667E-4</c:v>
                </c:pt>
                <c:pt idx="24">
                  <c:v>1.325E-4</c:v>
                </c:pt>
                <c:pt idx="25">
                  <c:v>1.3333333333333334E-4</c:v>
                </c:pt>
                <c:pt idx="26">
                  <c:v>1.3416666666666668E-4</c:v>
                </c:pt>
                <c:pt idx="27">
                  <c:v>1.3500000000000003E-4</c:v>
                </c:pt>
                <c:pt idx="28">
                  <c:v>1.3583333333333337E-4</c:v>
                </c:pt>
                <c:pt idx="29">
                  <c:v>1.3666666666666672E-4</c:v>
                </c:pt>
                <c:pt idx="30">
                  <c:v>1.4000000000000004E-4</c:v>
                </c:pt>
                <c:pt idx="31">
                  <c:v>1.4333333333333337E-4</c:v>
                </c:pt>
                <c:pt idx="32">
                  <c:v>1.4666666666666669E-4</c:v>
                </c:pt>
                <c:pt idx="33">
                  <c:v>1.5000000000000001E-4</c:v>
                </c:pt>
                <c:pt idx="34">
                  <c:v>1.5333333333333334E-4</c:v>
                </c:pt>
                <c:pt idx="35">
                  <c:v>1.5666666666666666E-4</c:v>
                </c:pt>
                <c:pt idx="36">
                  <c:v>1.6999999999999999E-4</c:v>
                </c:pt>
                <c:pt idx="37">
                  <c:v>1.8333333333333331E-4</c:v>
                </c:pt>
                <c:pt idx="38">
                  <c:v>1.9666666666666663E-4</c:v>
                </c:pt>
                <c:pt idx="39">
                  <c:v>2.0999999999999995E-4</c:v>
                </c:pt>
                <c:pt idx="40">
                  <c:v>2.2333333333333328E-4</c:v>
                </c:pt>
                <c:pt idx="41">
                  <c:v>2.266666666666666E-4</c:v>
                </c:pt>
                <c:pt idx="42">
                  <c:v>2.2999999999999993E-4</c:v>
                </c:pt>
                <c:pt idx="43">
                  <c:v>2.3333333333333325E-4</c:v>
                </c:pt>
                <c:pt idx="44">
                  <c:v>2.3416666666666659E-4</c:v>
                </c:pt>
                <c:pt idx="45">
                  <c:v>2.3499999999999994E-4</c:v>
                </c:pt>
                <c:pt idx="46">
                  <c:v>2.3583333333333328E-4</c:v>
                </c:pt>
                <c:pt idx="47">
                  <c:v>2.3666666666666663E-4</c:v>
                </c:pt>
                <c:pt idx="48">
                  <c:v>2.3749999999999997E-4</c:v>
                </c:pt>
                <c:pt idx="49">
                  <c:v>2.3833333333333332E-4</c:v>
                </c:pt>
                <c:pt idx="50">
                  <c:v>2.3916666666666666E-4</c:v>
                </c:pt>
                <c:pt idx="51">
                  <c:v>2.4249999999999999E-4</c:v>
                </c:pt>
                <c:pt idx="52">
                  <c:v>2.4583333333333331E-4</c:v>
                </c:pt>
                <c:pt idx="53">
                  <c:v>2.4916666666666663E-4</c:v>
                </c:pt>
                <c:pt idx="54">
                  <c:v>2.5249999999999996E-4</c:v>
                </c:pt>
                <c:pt idx="55">
                  <c:v>2.5583333333333328E-4</c:v>
                </c:pt>
                <c:pt idx="56">
                  <c:v>2.5916666666666661E-4</c:v>
                </c:pt>
                <c:pt idx="57">
                  <c:v>2.6249999999999993E-4</c:v>
                </c:pt>
                <c:pt idx="58">
                  <c:v>2.6583333333333325E-4</c:v>
                </c:pt>
                <c:pt idx="59">
                  <c:v>2.6916666666666658E-4</c:v>
                </c:pt>
                <c:pt idx="60">
                  <c:v>2.724999999999999E-4</c:v>
                </c:pt>
                <c:pt idx="61">
                  <c:v>2.7583333333333323E-4</c:v>
                </c:pt>
                <c:pt idx="62">
                  <c:v>2.7916666666666655E-4</c:v>
                </c:pt>
                <c:pt idx="63">
                  <c:v>2.8249999999999987E-4</c:v>
                </c:pt>
                <c:pt idx="64">
                  <c:v>2.8333333333333319E-4</c:v>
                </c:pt>
                <c:pt idx="65">
                  <c:v>2.8666666666666652E-4</c:v>
                </c:pt>
                <c:pt idx="66">
                  <c:v>2.8999999999999984E-4</c:v>
                </c:pt>
                <c:pt idx="67">
                  <c:v>2.9333333333333316E-4</c:v>
                </c:pt>
                <c:pt idx="68">
                  <c:v>2.9666666666666649E-4</c:v>
                </c:pt>
                <c:pt idx="69">
                  <c:v>2.9999999999999981E-4</c:v>
                </c:pt>
                <c:pt idx="70">
                  <c:v>3.0333333333333314E-4</c:v>
                </c:pt>
                <c:pt idx="71">
                  <c:v>3.0666666666666646E-4</c:v>
                </c:pt>
                <c:pt idx="72">
                  <c:v>3.0749999999999978E-4</c:v>
                </c:pt>
                <c:pt idx="73">
                  <c:v>3.0833333333333309E-4</c:v>
                </c:pt>
                <c:pt idx="74">
                  <c:v>3.0916666666666641E-4</c:v>
                </c:pt>
                <c:pt idx="75">
                  <c:v>3.0999999999999973E-4</c:v>
                </c:pt>
                <c:pt idx="76">
                  <c:v>3.1083333333333305E-4</c:v>
                </c:pt>
                <c:pt idx="77">
                  <c:v>3.1166666666666636E-4</c:v>
                </c:pt>
                <c:pt idx="78">
                  <c:v>3.1333333333333305E-4</c:v>
                </c:pt>
                <c:pt idx="79">
                  <c:v>3.1499999999999974E-4</c:v>
                </c:pt>
                <c:pt idx="80">
                  <c:v>3.2166666666666639E-4</c:v>
                </c:pt>
                <c:pt idx="81">
                  <c:v>3.2833333333333304E-4</c:v>
                </c:pt>
                <c:pt idx="82">
                  <c:v>3.2999999999999973E-4</c:v>
                </c:pt>
                <c:pt idx="83">
                  <c:v>3.3166666666666642E-4</c:v>
                </c:pt>
                <c:pt idx="84">
                  <c:v>3.3666666666666643E-4</c:v>
                </c:pt>
                <c:pt idx="85">
                  <c:v>3.4166666666666644E-4</c:v>
                </c:pt>
                <c:pt idx="86">
                  <c:v>3.4666666666666646E-4</c:v>
                </c:pt>
                <c:pt idx="87">
                  <c:v>3.5166666666666647E-4</c:v>
                </c:pt>
                <c:pt idx="88">
                  <c:v>3.5666666666666648E-4</c:v>
                </c:pt>
                <c:pt idx="89">
                  <c:v>3.6166666666666649E-4</c:v>
                </c:pt>
                <c:pt idx="90">
                  <c:v>3.6666666666666651E-4</c:v>
                </c:pt>
                <c:pt idx="91">
                  <c:v>3.7166666666666652E-4</c:v>
                </c:pt>
                <c:pt idx="92">
                  <c:v>3.9166666666666652E-4</c:v>
                </c:pt>
                <c:pt idx="93">
                  <c:v>4.1166666666666652E-4</c:v>
                </c:pt>
                <c:pt idx="94">
                  <c:v>4.3166666666666652E-4</c:v>
                </c:pt>
                <c:pt idx="95">
                  <c:v>4.5166666666666651E-4</c:v>
                </c:pt>
                <c:pt idx="96">
                  <c:v>4.7166666666666651E-4</c:v>
                </c:pt>
                <c:pt idx="97">
                  <c:v>4.9166666666666651E-4</c:v>
                </c:pt>
                <c:pt idx="98">
                  <c:v>5.1166666666666656E-4</c:v>
                </c:pt>
                <c:pt idx="99">
                  <c:v>5.3166666666666662E-4</c:v>
                </c:pt>
                <c:pt idx="100">
                  <c:v>5.5166666666666667E-4</c:v>
                </c:pt>
                <c:pt idx="101">
                  <c:v>5.7166666666666672E-4</c:v>
                </c:pt>
                <c:pt idx="102">
                  <c:v>5.7666666666666673E-4</c:v>
                </c:pt>
                <c:pt idx="103">
                  <c:v>5.8166666666666675E-4</c:v>
                </c:pt>
                <c:pt idx="104">
                  <c:v>5.8666666666666676E-4</c:v>
                </c:pt>
                <c:pt idx="105">
                  <c:v>5.9166666666666677E-4</c:v>
                </c:pt>
                <c:pt idx="106">
                  <c:v>5.9666666666666679E-4</c:v>
                </c:pt>
                <c:pt idx="107">
                  <c:v>6.016666666666668E-4</c:v>
                </c:pt>
                <c:pt idx="108">
                  <c:v>6.2166666666666685E-4</c:v>
                </c:pt>
                <c:pt idx="109">
                  <c:v>6.416666666666669E-4</c:v>
                </c:pt>
                <c:pt idx="110">
                  <c:v>6.6166666666666696E-4</c:v>
                </c:pt>
                <c:pt idx="111">
                  <c:v>6.8166666666666701E-4</c:v>
                </c:pt>
                <c:pt idx="112">
                  <c:v>7.0166666666666706E-4</c:v>
                </c:pt>
                <c:pt idx="113">
                  <c:v>7.2166666666666711E-4</c:v>
                </c:pt>
                <c:pt idx="114">
                  <c:v>7.4166666666666717E-4</c:v>
                </c:pt>
                <c:pt idx="115">
                  <c:v>7.6166666666666722E-4</c:v>
                </c:pt>
                <c:pt idx="116">
                  <c:v>7.8166666666666727E-4</c:v>
                </c:pt>
                <c:pt idx="117">
                  <c:v>8.0166666666666732E-4</c:v>
                </c:pt>
                <c:pt idx="118">
                  <c:v>8.2166666666666738E-4</c:v>
                </c:pt>
                <c:pt idx="119">
                  <c:v>8.4166666666666743E-4</c:v>
                </c:pt>
                <c:pt idx="120">
                  <c:v>8.6166666666666748E-4</c:v>
                </c:pt>
                <c:pt idx="121">
                  <c:v>8.6666666666666749E-4</c:v>
                </c:pt>
                <c:pt idx="122">
                  <c:v>8.7166666666666751E-4</c:v>
                </c:pt>
                <c:pt idx="123">
                  <c:v>8.7666666666666752E-4</c:v>
                </c:pt>
                <c:pt idx="124">
                  <c:v>8.8166666666666753E-4</c:v>
                </c:pt>
                <c:pt idx="125">
                  <c:v>8.8666666666666755E-4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8-40E5-ABEB-44DADB7FA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50831"/>
        <c:axId val="782161327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'Run13'!$A$2:$A$133</c:f>
              <c:numCache>
                <c:formatCode>General</c:formatCode>
                <c:ptCount val="1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820</c:v>
                </c:pt>
                <c:pt idx="82">
                  <c:v>840</c:v>
                </c:pt>
                <c:pt idx="83">
                  <c:v>860</c:v>
                </c:pt>
                <c:pt idx="84">
                  <c:v>880</c:v>
                </c:pt>
                <c:pt idx="85">
                  <c:v>900</c:v>
                </c:pt>
                <c:pt idx="86">
                  <c:v>920</c:v>
                </c:pt>
                <c:pt idx="87">
                  <c:v>980</c:v>
                </c:pt>
                <c:pt idx="88">
                  <c:v>1040</c:v>
                </c:pt>
                <c:pt idx="89">
                  <c:v>1100</c:v>
                </c:pt>
                <c:pt idx="90">
                  <c:v>1160</c:v>
                </c:pt>
                <c:pt idx="91">
                  <c:v>1220</c:v>
                </c:pt>
                <c:pt idx="92">
                  <c:v>1280</c:v>
                </c:pt>
                <c:pt idx="93">
                  <c:v>1340</c:v>
                </c:pt>
                <c:pt idx="94">
                  <c:v>1400</c:v>
                </c:pt>
                <c:pt idx="95">
                  <c:v>1460</c:v>
                </c:pt>
                <c:pt idx="96">
                  <c:v>1520</c:v>
                </c:pt>
                <c:pt idx="97">
                  <c:v>1580</c:v>
                </c:pt>
                <c:pt idx="98">
                  <c:v>1640</c:v>
                </c:pt>
                <c:pt idx="99">
                  <c:v>1700</c:v>
                </c:pt>
                <c:pt idx="100">
                  <c:v>1760</c:v>
                </c:pt>
                <c:pt idx="101">
                  <c:v>1820</c:v>
                </c:pt>
                <c:pt idx="102">
                  <c:v>1880</c:v>
                </c:pt>
                <c:pt idx="103">
                  <c:v>1940</c:v>
                </c:pt>
                <c:pt idx="104">
                  <c:v>2000</c:v>
                </c:pt>
                <c:pt idx="105">
                  <c:v>2060</c:v>
                </c:pt>
                <c:pt idx="106">
                  <c:v>2120</c:v>
                </c:pt>
                <c:pt idx="107">
                  <c:v>2180</c:v>
                </c:pt>
                <c:pt idx="108">
                  <c:v>2240</c:v>
                </c:pt>
                <c:pt idx="109">
                  <c:v>2300</c:v>
                </c:pt>
                <c:pt idx="110">
                  <c:v>2360</c:v>
                </c:pt>
                <c:pt idx="111">
                  <c:v>2420</c:v>
                </c:pt>
                <c:pt idx="112">
                  <c:v>2480</c:v>
                </c:pt>
                <c:pt idx="113">
                  <c:v>2540</c:v>
                </c:pt>
                <c:pt idx="114">
                  <c:v>2600</c:v>
                </c:pt>
                <c:pt idx="115">
                  <c:v>2660</c:v>
                </c:pt>
                <c:pt idx="116">
                  <c:v>2720</c:v>
                </c:pt>
                <c:pt idx="117">
                  <c:v>2780</c:v>
                </c:pt>
                <c:pt idx="118">
                  <c:v>2840</c:v>
                </c:pt>
                <c:pt idx="119">
                  <c:v>2900</c:v>
                </c:pt>
                <c:pt idx="120">
                  <c:v>2960</c:v>
                </c:pt>
                <c:pt idx="121">
                  <c:v>3020</c:v>
                </c:pt>
                <c:pt idx="122">
                  <c:v>3080</c:v>
                </c:pt>
                <c:pt idx="123">
                  <c:v>3140</c:v>
                </c:pt>
                <c:pt idx="124">
                  <c:v>3200</c:v>
                </c:pt>
                <c:pt idx="125">
                  <c:v>3260</c:v>
                </c:pt>
                <c:pt idx="126">
                  <c:v>3320</c:v>
                </c:pt>
                <c:pt idx="127">
                  <c:v>3380</c:v>
                </c:pt>
                <c:pt idx="128">
                  <c:v>3440</c:v>
                </c:pt>
                <c:pt idx="129">
                  <c:v>3500</c:v>
                </c:pt>
                <c:pt idx="130">
                  <c:v>3560</c:v>
                </c:pt>
                <c:pt idx="131">
                  <c:v>3620</c:v>
                </c:pt>
              </c:numCache>
            </c:numRef>
          </c:xVal>
          <c:yVal>
            <c:numRef>
              <c:f>'Run13'!$C$2:$C$133</c:f>
              <c:numCache>
                <c:formatCode>General</c:formatCode>
                <c:ptCount val="132"/>
                <c:pt idx="0">
                  <c:v>74.599999999999994</c:v>
                </c:pt>
                <c:pt idx="1">
                  <c:v>74.400000000000006</c:v>
                </c:pt>
                <c:pt idx="2">
                  <c:v>74.400000000000006</c:v>
                </c:pt>
                <c:pt idx="3">
                  <c:v>74.8</c:v>
                </c:pt>
                <c:pt idx="4">
                  <c:v>75</c:v>
                </c:pt>
                <c:pt idx="5">
                  <c:v>75</c:v>
                </c:pt>
                <c:pt idx="6">
                  <c:v>74.8</c:v>
                </c:pt>
                <c:pt idx="7">
                  <c:v>74.599999999999994</c:v>
                </c:pt>
                <c:pt idx="8">
                  <c:v>74.400000000000006</c:v>
                </c:pt>
                <c:pt idx="9">
                  <c:v>74.3</c:v>
                </c:pt>
                <c:pt idx="10">
                  <c:v>74.3</c:v>
                </c:pt>
                <c:pt idx="11">
                  <c:v>74.3</c:v>
                </c:pt>
                <c:pt idx="12">
                  <c:v>74.400000000000006</c:v>
                </c:pt>
                <c:pt idx="13">
                  <c:v>74.8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74.599999999999994</c:v>
                </c:pt>
                <c:pt idx="18">
                  <c:v>74.599999999999994</c:v>
                </c:pt>
                <c:pt idx="19">
                  <c:v>74.400000000000006</c:v>
                </c:pt>
                <c:pt idx="20">
                  <c:v>74.3</c:v>
                </c:pt>
                <c:pt idx="21">
                  <c:v>74.3</c:v>
                </c:pt>
                <c:pt idx="22">
                  <c:v>74.3</c:v>
                </c:pt>
                <c:pt idx="23">
                  <c:v>74.400000000000006</c:v>
                </c:pt>
                <c:pt idx="24">
                  <c:v>74.8</c:v>
                </c:pt>
                <c:pt idx="25">
                  <c:v>75</c:v>
                </c:pt>
                <c:pt idx="26">
                  <c:v>75.2</c:v>
                </c:pt>
                <c:pt idx="27">
                  <c:v>75.2</c:v>
                </c:pt>
                <c:pt idx="28">
                  <c:v>75.3</c:v>
                </c:pt>
                <c:pt idx="29">
                  <c:v>75.3</c:v>
                </c:pt>
                <c:pt idx="30">
                  <c:v>75.3</c:v>
                </c:pt>
                <c:pt idx="31">
                  <c:v>75.3</c:v>
                </c:pt>
                <c:pt idx="32">
                  <c:v>75.2</c:v>
                </c:pt>
                <c:pt idx="33">
                  <c:v>75.2</c:v>
                </c:pt>
                <c:pt idx="34">
                  <c:v>75.2</c:v>
                </c:pt>
                <c:pt idx="35">
                  <c:v>75</c:v>
                </c:pt>
                <c:pt idx="36">
                  <c:v>74.8</c:v>
                </c:pt>
                <c:pt idx="37">
                  <c:v>74.599999999999994</c:v>
                </c:pt>
                <c:pt idx="38">
                  <c:v>74.400000000000006</c:v>
                </c:pt>
                <c:pt idx="39">
                  <c:v>74.3</c:v>
                </c:pt>
                <c:pt idx="40">
                  <c:v>74.099999999999994</c:v>
                </c:pt>
                <c:pt idx="41">
                  <c:v>74.3</c:v>
                </c:pt>
                <c:pt idx="42">
                  <c:v>74.400000000000006</c:v>
                </c:pt>
                <c:pt idx="43">
                  <c:v>74.599999999999994</c:v>
                </c:pt>
                <c:pt idx="44">
                  <c:v>74.8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73.5</c:v>
                </c:pt>
                <c:pt idx="49">
                  <c:v>72.5</c:v>
                </c:pt>
                <c:pt idx="50">
                  <c:v>71.7</c:v>
                </c:pt>
                <c:pt idx="51">
                  <c:v>71.2</c:v>
                </c:pt>
                <c:pt idx="52">
                  <c:v>71</c:v>
                </c:pt>
                <c:pt idx="53">
                  <c:v>70.7</c:v>
                </c:pt>
                <c:pt idx="54">
                  <c:v>70.3</c:v>
                </c:pt>
                <c:pt idx="55">
                  <c:v>70.099999999999994</c:v>
                </c:pt>
                <c:pt idx="56">
                  <c:v>69.900000000000006</c:v>
                </c:pt>
                <c:pt idx="57">
                  <c:v>69.8</c:v>
                </c:pt>
                <c:pt idx="58">
                  <c:v>69.8</c:v>
                </c:pt>
                <c:pt idx="59">
                  <c:v>69.900000000000006</c:v>
                </c:pt>
                <c:pt idx="60">
                  <c:v>69.900000000000006</c:v>
                </c:pt>
                <c:pt idx="61">
                  <c:v>70.099999999999994</c:v>
                </c:pt>
                <c:pt idx="62">
                  <c:v>69.900000000000006</c:v>
                </c:pt>
                <c:pt idx="63">
                  <c:v>69.8</c:v>
                </c:pt>
                <c:pt idx="64">
                  <c:v>69.599999999999994</c:v>
                </c:pt>
                <c:pt idx="65">
                  <c:v>69.400000000000006</c:v>
                </c:pt>
                <c:pt idx="66">
                  <c:v>69</c:v>
                </c:pt>
                <c:pt idx="67">
                  <c:v>68.900000000000006</c:v>
                </c:pt>
                <c:pt idx="68">
                  <c:v>68.900000000000006</c:v>
                </c:pt>
                <c:pt idx="69">
                  <c:v>68.7</c:v>
                </c:pt>
                <c:pt idx="70">
                  <c:v>68.5</c:v>
                </c:pt>
                <c:pt idx="71">
                  <c:v>68.7</c:v>
                </c:pt>
                <c:pt idx="72">
                  <c:v>68.7</c:v>
                </c:pt>
                <c:pt idx="73">
                  <c:v>68.900000000000006</c:v>
                </c:pt>
                <c:pt idx="74">
                  <c:v>69</c:v>
                </c:pt>
                <c:pt idx="75">
                  <c:v>69.2</c:v>
                </c:pt>
                <c:pt idx="76">
                  <c:v>69.400000000000006</c:v>
                </c:pt>
                <c:pt idx="77">
                  <c:v>69.599999999999994</c:v>
                </c:pt>
                <c:pt idx="78">
                  <c:v>69.900000000000006</c:v>
                </c:pt>
                <c:pt idx="79">
                  <c:v>70.099999999999994</c:v>
                </c:pt>
                <c:pt idx="80">
                  <c:v>70.3</c:v>
                </c:pt>
                <c:pt idx="81">
                  <c:v>70.8</c:v>
                </c:pt>
                <c:pt idx="82">
                  <c:v>71.2</c:v>
                </c:pt>
                <c:pt idx="83">
                  <c:v>71.7</c:v>
                </c:pt>
                <c:pt idx="84">
                  <c:v>72.099999999999994</c:v>
                </c:pt>
                <c:pt idx="85">
                  <c:v>72.5</c:v>
                </c:pt>
                <c:pt idx="86">
                  <c:v>72.8</c:v>
                </c:pt>
                <c:pt idx="87">
                  <c:v>73.2</c:v>
                </c:pt>
                <c:pt idx="88">
                  <c:v>73.5</c:v>
                </c:pt>
                <c:pt idx="89">
                  <c:v>73.7</c:v>
                </c:pt>
                <c:pt idx="90">
                  <c:v>74.099999999999994</c:v>
                </c:pt>
                <c:pt idx="91">
                  <c:v>74.3</c:v>
                </c:pt>
                <c:pt idx="92">
                  <c:v>74.599999999999994</c:v>
                </c:pt>
                <c:pt idx="93">
                  <c:v>74.8</c:v>
                </c:pt>
                <c:pt idx="94">
                  <c:v>75.2</c:v>
                </c:pt>
                <c:pt idx="95">
                  <c:v>73.400000000000006</c:v>
                </c:pt>
                <c:pt idx="96">
                  <c:v>70.5</c:v>
                </c:pt>
                <c:pt idx="97">
                  <c:v>73.900000000000006</c:v>
                </c:pt>
                <c:pt idx="98">
                  <c:v>75.7</c:v>
                </c:pt>
                <c:pt idx="99">
                  <c:v>76.599999999999994</c:v>
                </c:pt>
                <c:pt idx="100">
                  <c:v>76.8</c:v>
                </c:pt>
                <c:pt idx="101">
                  <c:v>75.900000000000006</c:v>
                </c:pt>
                <c:pt idx="102">
                  <c:v>76.2</c:v>
                </c:pt>
                <c:pt idx="103">
                  <c:v>75.5</c:v>
                </c:pt>
                <c:pt idx="104">
                  <c:v>75.3</c:v>
                </c:pt>
                <c:pt idx="105">
                  <c:v>75.3</c:v>
                </c:pt>
                <c:pt idx="106">
                  <c:v>74.400000000000006</c:v>
                </c:pt>
                <c:pt idx="107">
                  <c:v>75</c:v>
                </c:pt>
                <c:pt idx="108">
                  <c:v>76.2</c:v>
                </c:pt>
                <c:pt idx="109">
                  <c:v>77.099999999999994</c:v>
                </c:pt>
                <c:pt idx="110">
                  <c:v>77.900000000000006</c:v>
                </c:pt>
                <c:pt idx="111">
                  <c:v>78.400000000000006</c:v>
                </c:pt>
                <c:pt idx="112">
                  <c:v>78.900000000000006</c:v>
                </c:pt>
                <c:pt idx="113">
                  <c:v>79.3</c:v>
                </c:pt>
                <c:pt idx="114">
                  <c:v>79.7</c:v>
                </c:pt>
                <c:pt idx="115">
                  <c:v>80</c:v>
                </c:pt>
                <c:pt idx="116">
                  <c:v>80.2</c:v>
                </c:pt>
                <c:pt idx="117">
                  <c:v>77.5</c:v>
                </c:pt>
                <c:pt idx="118">
                  <c:v>74.3</c:v>
                </c:pt>
                <c:pt idx="119">
                  <c:v>74.400000000000006</c:v>
                </c:pt>
                <c:pt idx="120">
                  <c:v>73.7</c:v>
                </c:pt>
                <c:pt idx="121">
                  <c:v>74.099999999999994</c:v>
                </c:pt>
                <c:pt idx="122">
                  <c:v>74.099999999999994</c:v>
                </c:pt>
                <c:pt idx="123">
                  <c:v>73.900000000000006</c:v>
                </c:pt>
                <c:pt idx="124">
                  <c:v>74.3</c:v>
                </c:pt>
                <c:pt idx="125">
                  <c:v>73.7</c:v>
                </c:pt>
                <c:pt idx="126">
                  <c:v>74.400000000000006</c:v>
                </c:pt>
                <c:pt idx="127">
                  <c:v>73.5</c:v>
                </c:pt>
                <c:pt idx="128">
                  <c:v>73.900000000000006</c:v>
                </c:pt>
                <c:pt idx="129">
                  <c:v>73.900000000000006</c:v>
                </c:pt>
                <c:pt idx="130">
                  <c:v>73.400000000000006</c:v>
                </c:pt>
                <c:pt idx="131">
                  <c:v>74.3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8-40E5-ABEB-44DADB7FA86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'Run13'!$A$2:$A$133</c:f>
              <c:numCache>
                <c:formatCode>General</c:formatCode>
                <c:ptCount val="1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820</c:v>
                </c:pt>
                <c:pt idx="82">
                  <c:v>840</c:v>
                </c:pt>
                <c:pt idx="83">
                  <c:v>860</c:v>
                </c:pt>
                <c:pt idx="84">
                  <c:v>880</c:v>
                </c:pt>
                <c:pt idx="85">
                  <c:v>900</c:v>
                </c:pt>
                <c:pt idx="86">
                  <c:v>920</c:v>
                </c:pt>
                <c:pt idx="87">
                  <c:v>980</c:v>
                </c:pt>
                <c:pt idx="88">
                  <c:v>1040</c:v>
                </c:pt>
                <c:pt idx="89">
                  <c:v>1100</c:v>
                </c:pt>
                <c:pt idx="90">
                  <c:v>1160</c:v>
                </c:pt>
                <c:pt idx="91">
                  <c:v>1220</c:v>
                </c:pt>
                <c:pt idx="92">
                  <c:v>1280</c:v>
                </c:pt>
                <c:pt idx="93">
                  <c:v>1340</c:v>
                </c:pt>
                <c:pt idx="94">
                  <c:v>1400</c:v>
                </c:pt>
                <c:pt idx="95">
                  <c:v>1460</c:v>
                </c:pt>
                <c:pt idx="96">
                  <c:v>1520</c:v>
                </c:pt>
                <c:pt idx="97">
                  <c:v>1580</c:v>
                </c:pt>
                <c:pt idx="98">
                  <c:v>1640</c:v>
                </c:pt>
                <c:pt idx="99">
                  <c:v>1700</c:v>
                </c:pt>
                <c:pt idx="100">
                  <c:v>1760</c:v>
                </c:pt>
                <c:pt idx="101">
                  <c:v>1820</c:v>
                </c:pt>
                <c:pt idx="102">
                  <c:v>1880</c:v>
                </c:pt>
                <c:pt idx="103">
                  <c:v>1940</c:v>
                </c:pt>
                <c:pt idx="104">
                  <c:v>2000</c:v>
                </c:pt>
                <c:pt idx="105">
                  <c:v>2060</c:v>
                </c:pt>
                <c:pt idx="106">
                  <c:v>2120</c:v>
                </c:pt>
                <c:pt idx="107">
                  <c:v>2180</c:v>
                </c:pt>
                <c:pt idx="108">
                  <c:v>2240</c:v>
                </c:pt>
                <c:pt idx="109">
                  <c:v>2300</c:v>
                </c:pt>
                <c:pt idx="110">
                  <c:v>2360</c:v>
                </c:pt>
                <c:pt idx="111">
                  <c:v>2420</c:v>
                </c:pt>
                <c:pt idx="112">
                  <c:v>2480</c:v>
                </c:pt>
                <c:pt idx="113">
                  <c:v>2540</c:v>
                </c:pt>
                <c:pt idx="114">
                  <c:v>2600</c:v>
                </c:pt>
                <c:pt idx="115">
                  <c:v>2660</c:v>
                </c:pt>
                <c:pt idx="116">
                  <c:v>2720</c:v>
                </c:pt>
                <c:pt idx="117">
                  <c:v>2780</c:v>
                </c:pt>
                <c:pt idx="118">
                  <c:v>2840</c:v>
                </c:pt>
                <c:pt idx="119">
                  <c:v>2900</c:v>
                </c:pt>
                <c:pt idx="120">
                  <c:v>2960</c:v>
                </c:pt>
                <c:pt idx="121">
                  <c:v>3020</c:v>
                </c:pt>
                <c:pt idx="122">
                  <c:v>3080</c:v>
                </c:pt>
                <c:pt idx="123">
                  <c:v>3140</c:v>
                </c:pt>
                <c:pt idx="124">
                  <c:v>3200</c:v>
                </c:pt>
                <c:pt idx="125">
                  <c:v>3260</c:v>
                </c:pt>
                <c:pt idx="126">
                  <c:v>3320</c:v>
                </c:pt>
                <c:pt idx="127">
                  <c:v>3380</c:v>
                </c:pt>
                <c:pt idx="128">
                  <c:v>3440</c:v>
                </c:pt>
                <c:pt idx="129">
                  <c:v>3500</c:v>
                </c:pt>
                <c:pt idx="130">
                  <c:v>3560</c:v>
                </c:pt>
                <c:pt idx="131">
                  <c:v>3620</c:v>
                </c:pt>
              </c:numCache>
            </c:numRef>
          </c:xVal>
          <c:yVal>
            <c:numRef>
              <c:f>'Run13'!$D$2:$D$133</c:f>
              <c:numCache>
                <c:formatCode>General</c:formatCode>
                <c:ptCount val="132"/>
                <c:pt idx="0">
                  <c:v>47</c:v>
                </c:pt>
                <c:pt idx="1">
                  <c:v>50.4</c:v>
                </c:pt>
                <c:pt idx="2">
                  <c:v>56.4</c:v>
                </c:pt>
                <c:pt idx="3">
                  <c:v>59.1</c:v>
                </c:pt>
                <c:pt idx="4">
                  <c:v>59.1</c:v>
                </c:pt>
                <c:pt idx="5">
                  <c:v>54.6</c:v>
                </c:pt>
                <c:pt idx="6">
                  <c:v>49.5</c:v>
                </c:pt>
                <c:pt idx="7">
                  <c:v>47.1</c:v>
                </c:pt>
                <c:pt idx="8">
                  <c:v>46</c:v>
                </c:pt>
                <c:pt idx="9">
                  <c:v>45.4</c:v>
                </c:pt>
                <c:pt idx="10">
                  <c:v>48.8</c:v>
                </c:pt>
                <c:pt idx="11">
                  <c:v>55</c:v>
                </c:pt>
                <c:pt idx="12">
                  <c:v>58.6</c:v>
                </c:pt>
                <c:pt idx="13">
                  <c:v>60.6</c:v>
                </c:pt>
                <c:pt idx="14">
                  <c:v>61.8</c:v>
                </c:pt>
                <c:pt idx="15">
                  <c:v>58</c:v>
                </c:pt>
                <c:pt idx="16">
                  <c:v>51.4</c:v>
                </c:pt>
                <c:pt idx="17">
                  <c:v>47.9</c:v>
                </c:pt>
                <c:pt idx="18">
                  <c:v>48.5</c:v>
                </c:pt>
                <c:pt idx="19">
                  <c:v>49.6</c:v>
                </c:pt>
                <c:pt idx="20">
                  <c:v>48.8</c:v>
                </c:pt>
                <c:pt idx="21">
                  <c:v>50.3</c:v>
                </c:pt>
                <c:pt idx="22">
                  <c:v>55.8</c:v>
                </c:pt>
                <c:pt idx="23">
                  <c:v>59.6</c:v>
                </c:pt>
                <c:pt idx="24">
                  <c:v>61.4</c:v>
                </c:pt>
                <c:pt idx="25">
                  <c:v>62.5</c:v>
                </c:pt>
                <c:pt idx="26">
                  <c:v>61.7</c:v>
                </c:pt>
                <c:pt idx="27">
                  <c:v>59</c:v>
                </c:pt>
                <c:pt idx="28">
                  <c:v>58.1</c:v>
                </c:pt>
                <c:pt idx="29">
                  <c:v>57.8</c:v>
                </c:pt>
                <c:pt idx="30">
                  <c:v>57</c:v>
                </c:pt>
                <c:pt idx="31">
                  <c:v>55.9</c:v>
                </c:pt>
                <c:pt idx="32">
                  <c:v>55.2</c:v>
                </c:pt>
                <c:pt idx="33">
                  <c:v>55.6</c:v>
                </c:pt>
                <c:pt idx="34">
                  <c:v>54.6</c:v>
                </c:pt>
                <c:pt idx="35">
                  <c:v>52</c:v>
                </c:pt>
                <c:pt idx="36">
                  <c:v>49.9</c:v>
                </c:pt>
                <c:pt idx="37">
                  <c:v>48</c:v>
                </c:pt>
                <c:pt idx="38">
                  <c:v>48.1</c:v>
                </c:pt>
                <c:pt idx="39">
                  <c:v>47.6</c:v>
                </c:pt>
                <c:pt idx="40">
                  <c:v>48.9</c:v>
                </c:pt>
                <c:pt idx="41">
                  <c:v>54.6</c:v>
                </c:pt>
                <c:pt idx="42">
                  <c:v>59.7</c:v>
                </c:pt>
                <c:pt idx="43">
                  <c:v>62.1</c:v>
                </c:pt>
                <c:pt idx="44">
                  <c:v>63.6</c:v>
                </c:pt>
                <c:pt idx="45">
                  <c:v>61.8</c:v>
                </c:pt>
                <c:pt idx="46">
                  <c:v>57.1</c:v>
                </c:pt>
                <c:pt idx="47">
                  <c:v>53.8</c:v>
                </c:pt>
                <c:pt idx="48">
                  <c:v>55.4</c:v>
                </c:pt>
                <c:pt idx="49">
                  <c:v>56.5</c:v>
                </c:pt>
                <c:pt idx="50">
                  <c:v>57.2</c:v>
                </c:pt>
                <c:pt idx="51">
                  <c:v>58.4</c:v>
                </c:pt>
                <c:pt idx="52">
                  <c:v>57.9</c:v>
                </c:pt>
                <c:pt idx="53">
                  <c:v>57.3</c:v>
                </c:pt>
                <c:pt idx="54">
                  <c:v>57</c:v>
                </c:pt>
                <c:pt idx="55">
                  <c:v>56.7</c:v>
                </c:pt>
                <c:pt idx="56">
                  <c:v>56.9</c:v>
                </c:pt>
                <c:pt idx="57">
                  <c:v>57.9</c:v>
                </c:pt>
                <c:pt idx="58">
                  <c:v>63.7</c:v>
                </c:pt>
                <c:pt idx="59">
                  <c:v>68.599999999999994</c:v>
                </c:pt>
                <c:pt idx="60">
                  <c:v>70.599999999999994</c:v>
                </c:pt>
                <c:pt idx="61">
                  <c:v>71.5</c:v>
                </c:pt>
                <c:pt idx="62">
                  <c:v>67.7</c:v>
                </c:pt>
                <c:pt idx="63">
                  <c:v>61.9</c:v>
                </c:pt>
                <c:pt idx="64">
                  <c:v>59.6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58.3</c:v>
                </c:pt>
                <c:pt idx="69">
                  <c:v>59.7</c:v>
                </c:pt>
                <c:pt idx="70">
                  <c:v>65.099999999999994</c:v>
                </c:pt>
                <c:pt idx="71">
                  <c:v>68.5</c:v>
                </c:pt>
                <c:pt idx="72">
                  <c:v>70.5</c:v>
                </c:pt>
                <c:pt idx="73">
                  <c:v>71.900000000000006</c:v>
                </c:pt>
                <c:pt idx="74">
                  <c:v>71</c:v>
                </c:pt>
                <c:pt idx="75">
                  <c:v>70.5</c:v>
                </c:pt>
                <c:pt idx="76">
                  <c:v>69.900000000000006</c:v>
                </c:pt>
                <c:pt idx="77">
                  <c:v>69.400000000000006</c:v>
                </c:pt>
                <c:pt idx="78">
                  <c:v>68.8</c:v>
                </c:pt>
                <c:pt idx="79">
                  <c:v>68.3</c:v>
                </c:pt>
                <c:pt idx="80">
                  <c:v>68.099999999999994</c:v>
                </c:pt>
                <c:pt idx="81">
                  <c:v>67.8</c:v>
                </c:pt>
                <c:pt idx="82">
                  <c:v>67.3</c:v>
                </c:pt>
                <c:pt idx="83">
                  <c:v>67.099999999999994</c:v>
                </c:pt>
                <c:pt idx="84">
                  <c:v>66.7</c:v>
                </c:pt>
                <c:pt idx="85">
                  <c:v>66.400000000000006</c:v>
                </c:pt>
                <c:pt idx="86">
                  <c:v>66.099999999999994</c:v>
                </c:pt>
                <c:pt idx="87">
                  <c:v>65.2</c:v>
                </c:pt>
                <c:pt idx="88">
                  <c:v>64.7</c:v>
                </c:pt>
                <c:pt idx="89">
                  <c:v>64.5</c:v>
                </c:pt>
                <c:pt idx="90">
                  <c:v>64.400000000000006</c:v>
                </c:pt>
                <c:pt idx="91">
                  <c:v>64.400000000000006</c:v>
                </c:pt>
                <c:pt idx="92">
                  <c:v>64.3</c:v>
                </c:pt>
                <c:pt idx="93">
                  <c:v>69.900000000000006</c:v>
                </c:pt>
                <c:pt idx="94">
                  <c:v>68.099999999999994</c:v>
                </c:pt>
                <c:pt idx="95">
                  <c:v>54.8</c:v>
                </c:pt>
                <c:pt idx="96">
                  <c:v>56.9</c:v>
                </c:pt>
                <c:pt idx="97">
                  <c:v>60.7</c:v>
                </c:pt>
                <c:pt idx="98">
                  <c:v>44.7</c:v>
                </c:pt>
                <c:pt idx="99">
                  <c:v>48.6</c:v>
                </c:pt>
                <c:pt idx="100">
                  <c:v>55.6</c:v>
                </c:pt>
                <c:pt idx="101">
                  <c:v>44.7</c:v>
                </c:pt>
                <c:pt idx="102">
                  <c:v>49.3</c:v>
                </c:pt>
                <c:pt idx="103">
                  <c:v>56.4</c:v>
                </c:pt>
                <c:pt idx="104">
                  <c:v>44.6</c:v>
                </c:pt>
                <c:pt idx="105">
                  <c:v>56.9</c:v>
                </c:pt>
                <c:pt idx="106">
                  <c:v>54.5</c:v>
                </c:pt>
                <c:pt idx="107">
                  <c:v>51.9</c:v>
                </c:pt>
                <c:pt idx="108">
                  <c:v>51.8</c:v>
                </c:pt>
                <c:pt idx="109">
                  <c:v>51.3</c:v>
                </c:pt>
                <c:pt idx="110">
                  <c:v>51.1</c:v>
                </c:pt>
                <c:pt idx="111">
                  <c:v>50.9</c:v>
                </c:pt>
                <c:pt idx="112">
                  <c:v>50.7</c:v>
                </c:pt>
                <c:pt idx="113">
                  <c:v>50.5</c:v>
                </c:pt>
                <c:pt idx="114">
                  <c:v>50.4</c:v>
                </c:pt>
                <c:pt idx="115">
                  <c:v>50.2</c:v>
                </c:pt>
                <c:pt idx="116">
                  <c:v>49.9</c:v>
                </c:pt>
                <c:pt idx="117">
                  <c:v>44</c:v>
                </c:pt>
                <c:pt idx="118">
                  <c:v>45.5</c:v>
                </c:pt>
                <c:pt idx="119">
                  <c:v>52.4</c:v>
                </c:pt>
                <c:pt idx="120">
                  <c:v>52.4</c:v>
                </c:pt>
                <c:pt idx="121">
                  <c:v>47.6</c:v>
                </c:pt>
                <c:pt idx="122">
                  <c:v>60.1</c:v>
                </c:pt>
                <c:pt idx="123">
                  <c:v>46.1</c:v>
                </c:pt>
                <c:pt idx="124">
                  <c:v>61.4</c:v>
                </c:pt>
                <c:pt idx="125">
                  <c:v>46.3</c:v>
                </c:pt>
                <c:pt idx="126">
                  <c:v>60.1</c:v>
                </c:pt>
                <c:pt idx="127">
                  <c:v>53.1</c:v>
                </c:pt>
                <c:pt idx="128">
                  <c:v>49.1</c:v>
                </c:pt>
                <c:pt idx="129">
                  <c:v>61.8</c:v>
                </c:pt>
                <c:pt idx="130">
                  <c:v>48.2</c:v>
                </c:pt>
                <c:pt idx="131">
                  <c:v>58.2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8-40E5-ABEB-44DADB7FA86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'Run13'!$A$2:$A$133</c:f>
              <c:numCache>
                <c:formatCode>General</c:formatCode>
                <c:ptCount val="1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820</c:v>
                </c:pt>
                <c:pt idx="82">
                  <c:v>840</c:v>
                </c:pt>
                <c:pt idx="83">
                  <c:v>860</c:v>
                </c:pt>
                <c:pt idx="84">
                  <c:v>880</c:v>
                </c:pt>
                <c:pt idx="85">
                  <c:v>900</c:v>
                </c:pt>
                <c:pt idx="86">
                  <c:v>920</c:v>
                </c:pt>
                <c:pt idx="87">
                  <c:v>980</c:v>
                </c:pt>
                <c:pt idx="88">
                  <c:v>1040</c:v>
                </c:pt>
                <c:pt idx="89">
                  <c:v>1100</c:v>
                </c:pt>
                <c:pt idx="90">
                  <c:v>1160</c:v>
                </c:pt>
                <c:pt idx="91">
                  <c:v>1220</c:v>
                </c:pt>
                <c:pt idx="92">
                  <c:v>1280</c:v>
                </c:pt>
                <c:pt idx="93">
                  <c:v>1340</c:v>
                </c:pt>
                <c:pt idx="94">
                  <c:v>1400</c:v>
                </c:pt>
                <c:pt idx="95">
                  <c:v>1460</c:v>
                </c:pt>
                <c:pt idx="96">
                  <c:v>1520</c:v>
                </c:pt>
                <c:pt idx="97">
                  <c:v>1580</c:v>
                </c:pt>
                <c:pt idx="98">
                  <c:v>1640</c:v>
                </c:pt>
                <c:pt idx="99">
                  <c:v>1700</c:v>
                </c:pt>
                <c:pt idx="100">
                  <c:v>1760</c:v>
                </c:pt>
                <c:pt idx="101">
                  <c:v>1820</c:v>
                </c:pt>
                <c:pt idx="102">
                  <c:v>1880</c:v>
                </c:pt>
                <c:pt idx="103">
                  <c:v>1940</c:v>
                </c:pt>
                <c:pt idx="104">
                  <c:v>2000</c:v>
                </c:pt>
                <c:pt idx="105">
                  <c:v>2060</c:v>
                </c:pt>
                <c:pt idx="106">
                  <c:v>2120</c:v>
                </c:pt>
                <c:pt idx="107">
                  <c:v>2180</c:v>
                </c:pt>
                <c:pt idx="108">
                  <c:v>2240</c:v>
                </c:pt>
                <c:pt idx="109">
                  <c:v>2300</c:v>
                </c:pt>
                <c:pt idx="110">
                  <c:v>2360</c:v>
                </c:pt>
                <c:pt idx="111">
                  <c:v>2420</c:v>
                </c:pt>
                <c:pt idx="112">
                  <c:v>2480</c:v>
                </c:pt>
                <c:pt idx="113">
                  <c:v>2540</c:v>
                </c:pt>
                <c:pt idx="114">
                  <c:v>2600</c:v>
                </c:pt>
                <c:pt idx="115">
                  <c:v>2660</c:v>
                </c:pt>
                <c:pt idx="116">
                  <c:v>2720</c:v>
                </c:pt>
                <c:pt idx="117">
                  <c:v>2780</c:v>
                </c:pt>
                <c:pt idx="118">
                  <c:v>2840</c:v>
                </c:pt>
                <c:pt idx="119">
                  <c:v>2900</c:v>
                </c:pt>
                <c:pt idx="120">
                  <c:v>2960</c:v>
                </c:pt>
                <c:pt idx="121">
                  <c:v>3020</c:v>
                </c:pt>
                <c:pt idx="122">
                  <c:v>3080</c:v>
                </c:pt>
                <c:pt idx="123">
                  <c:v>3140</c:v>
                </c:pt>
                <c:pt idx="124">
                  <c:v>3200</c:v>
                </c:pt>
                <c:pt idx="125">
                  <c:v>3260</c:v>
                </c:pt>
                <c:pt idx="126">
                  <c:v>3320</c:v>
                </c:pt>
                <c:pt idx="127">
                  <c:v>3380</c:v>
                </c:pt>
                <c:pt idx="128">
                  <c:v>3440</c:v>
                </c:pt>
                <c:pt idx="129">
                  <c:v>3500</c:v>
                </c:pt>
                <c:pt idx="130">
                  <c:v>3560</c:v>
                </c:pt>
                <c:pt idx="131">
                  <c:v>3620</c:v>
                </c:pt>
              </c:numCache>
            </c:numRef>
          </c:xVal>
          <c:yVal>
            <c:numRef>
              <c:f>'Run13'!$E$2:$E$133</c:f>
              <c:numCache>
                <c:formatCode>General</c:formatCode>
                <c:ptCount val="132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8-40E5-ABEB-44DADB7FA86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'Run13'!$A$2:$A$133</c:f>
              <c:numCache>
                <c:formatCode>General</c:formatCode>
                <c:ptCount val="1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820</c:v>
                </c:pt>
                <c:pt idx="82">
                  <c:v>840</c:v>
                </c:pt>
                <c:pt idx="83">
                  <c:v>860</c:v>
                </c:pt>
                <c:pt idx="84">
                  <c:v>880</c:v>
                </c:pt>
                <c:pt idx="85">
                  <c:v>900</c:v>
                </c:pt>
                <c:pt idx="86">
                  <c:v>920</c:v>
                </c:pt>
                <c:pt idx="87">
                  <c:v>980</c:v>
                </c:pt>
                <c:pt idx="88">
                  <c:v>1040</c:v>
                </c:pt>
                <c:pt idx="89">
                  <c:v>1100</c:v>
                </c:pt>
                <c:pt idx="90">
                  <c:v>1160</c:v>
                </c:pt>
                <c:pt idx="91">
                  <c:v>1220</c:v>
                </c:pt>
                <c:pt idx="92">
                  <c:v>1280</c:v>
                </c:pt>
                <c:pt idx="93">
                  <c:v>1340</c:v>
                </c:pt>
                <c:pt idx="94">
                  <c:v>1400</c:v>
                </c:pt>
                <c:pt idx="95">
                  <c:v>1460</c:v>
                </c:pt>
                <c:pt idx="96">
                  <c:v>1520</c:v>
                </c:pt>
                <c:pt idx="97">
                  <c:v>1580</c:v>
                </c:pt>
                <c:pt idx="98">
                  <c:v>1640</c:v>
                </c:pt>
                <c:pt idx="99">
                  <c:v>1700</c:v>
                </c:pt>
                <c:pt idx="100">
                  <c:v>1760</c:v>
                </c:pt>
                <c:pt idx="101">
                  <c:v>1820</c:v>
                </c:pt>
                <c:pt idx="102">
                  <c:v>1880</c:v>
                </c:pt>
                <c:pt idx="103">
                  <c:v>1940</c:v>
                </c:pt>
                <c:pt idx="104">
                  <c:v>2000</c:v>
                </c:pt>
                <c:pt idx="105">
                  <c:v>2060</c:v>
                </c:pt>
                <c:pt idx="106">
                  <c:v>2120</c:v>
                </c:pt>
                <c:pt idx="107">
                  <c:v>2180</c:v>
                </c:pt>
                <c:pt idx="108">
                  <c:v>2240</c:v>
                </c:pt>
                <c:pt idx="109">
                  <c:v>2300</c:v>
                </c:pt>
                <c:pt idx="110">
                  <c:v>2360</c:v>
                </c:pt>
                <c:pt idx="111">
                  <c:v>2420</c:v>
                </c:pt>
                <c:pt idx="112">
                  <c:v>2480</c:v>
                </c:pt>
                <c:pt idx="113">
                  <c:v>2540</c:v>
                </c:pt>
                <c:pt idx="114">
                  <c:v>2600</c:v>
                </c:pt>
                <c:pt idx="115">
                  <c:v>2660</c:v>
                </c:pt>
                <c:pt idx="116">
                  <c:v>2720</c:v>
                </c:pt>
                <c:pt idx="117">
                  <c:v>2780</c:v>
                </c:pt>
                <c:pt idx="118">
                  <c:v>2840</c:v>
                </c:pt>
                <c:pt idx="119">
                  <c:v>2900</c:v>
                </c:pt>
                <c:pt idx="120">
                  <c:v>2960</c:v>
                </c:pt>
                <c:pt idx="121">
                  <c:v>3020</c:v>
                </c:pt>
                <c:pt idx="122">
                  <c:v>3080</c:v>
                </c:pt>
                <c:pt idx="123">
                  <c:v>3140</c:v>
                </c:pt>
                <c:pt idx="124">
                  <c:v>3200</c:v>
                </c:pt>
                <c:pt idx="125">
                  <c:v>3260</c:v>
                </c:pt>
                <c:pt idx="126">
                  <c:v>3320</c:v>
                </c:pt>
                <c:pt idx="127">
                  <c:v>3380</c:v>
                </c:pt>
                <c:pt idx="128">
                  <c:v>3440</c:v>
                </c:pt>
                <c:pt idx="129">
                  <c:v>3500</c:v>
                </c:pt>
                <c:pt idx="130">
                  <c:v>3560</c:v>
                </c:pt>
                <c:pt idx="131">
                  <c:v>3620</c:v>
                </c:pt>
              </c:numCache>
            </c:numRef>
          </c:xVal>
          <c:yVal>
            <c:numRef>
              <c:f>'Run13'!$F$2:$F$133</c:f>
              <c:numCache>
                <c:formatCode>General</c:formatCode>
                <c:ptCount val="132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48-40E5-ABEB-44DADB7FA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47119"/>
        <c:axId val="1076042655"/>
      </c:scatterChart>
      <c:valAx>
        <c:axId val="89425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82161327"/>
        <c:crosses val="autoZero"/>
        <c:crossBetween val="midCat"/>
      </c:valAx>
      <c:valAx>
        <c:axId val="7821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94250831"/>
        <c:crosses val="autoZero"/>
        <c:crossBetween val="midCat"/>
      </c:valAx>
      <c:valAx>
        <c:axId val="1076042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6047119"/>
        <c:crosses val="max"/>
        <c:crossBetween val="midCat"/>
      </c:valAx>
      <c:valAx>
        <c:axId val="107604711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6042655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Sheet1!$C$1:$C$34</c:f>
              <c:strCache>
                <c:ptCount val="24"/>
                <c:pt idx="0">
                  <c:v>seg01</c:v>
                </c:pt>
                <c:pt idx="1">
                  <c:v>seg02</c:v>
                </c:pt>
                <c:pt idx="2">
                  <c:v>seg03</c:v>
                </c:pt>
                <c:pt idx="3">
                  <c:v>seg04</c:v>
                </c:pt>
                <c:pt idx="4">
                  <c:v>seg05</c:v>
                </c:pt>
                <c:pt idx="5">
                  <c:v>seg06</c:v>
                </c:pt>
                <c:pt idx="6">
                  <c:v>seg07</c:v>
                </c:pt>
                <c:pt idx="7">
                  <c:v>seg08</c:v>
                </c:pt>
                <c:pt idx="8">
                  <c:v>seg09</c:v>
                </c:pt>
                <c:pt idx="9">
                  <c:v>seg10</c:v>
                </c:pt>
                <c:pt idx="10">
                  <c:v>seg11</c:v>
                </c:pt>
                <c:pt idx="11">
                  <c:v>seg12</c:v>
                </c:pt>
                <c:pt idx="12">
                  <c:v>seg13</c:v>
                </c:pt>
                <c:pt idx="13">
                  <c:v>seg14</c:v>
                </c:pt>
                <c:pt idx="14">
                  <c:v>seg15</c:v>
                </c:pt>
                <c:pt idx="15">
                  <c:v>seg16</c:v>
                </c:pt>
                <c:pt idx="16">
                  <c:v>seg17</c:v>
                </c:pt>
                <c:pt idx="17">
                  <c:v>seg18</c:v>
                </c:pt>
                <c:pt idx="18">
                  <c:v>seg19</c:v>
                </c:pt>
                <c:pt idx="19">
                  <c:v>seg20</c:v>
                </c:pt>
                <c:pt idx="20">
                  <c:v>seg21</c:v>
                </c:pt>
                <c:pt idx="21">
                  <c:v>seg22</c:v>
                </c:pt>
                <c:pt idx="22">
                  <c:v>seg23</c:v>
                </c:pt>
                <c:pt idx="23">
                  <c:v>seg24</c:v>
                </c:pt>
              </c:strCache>
            </c:strRef>
          </c:cat>
          <c:val>
            <c:numRef>
              <c:f>Sheet1!$D$1:$D$34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E-459D-8226-89CB530D9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663552"/>
        <c:axId val="1374664032"/>
      </c:barChart>
      <c:catAx>
        <c:axId val="137466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74664032"/>
        <c:crosses val="autoZero"/>
        <c:auto val="1"/>
        <c:lblAlgn val="ctr"/>
        <c:lblOffset val="100"/>
        <c:noMultiLvlLbl val="0"/>
      </c:catAx>
      <c:valAx>
        <c:axId val="13746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7466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35380</xdr:colOff>
      <xdr:row>26</xdr:row>
      <xdr:rowOff>61912</xdr:rowOff>
    </xdr:from>
    <xdr:to>
      <xdr:col>44</xdr:col>
      <xdr:colOff>576943</xdr:colOff>
      <xdr:row>52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4805AE-3D58-3371-2CD0-018156597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3</xdr:row>
      <xdr:rowOff>123825</xdr:rowOff>
    </xdr:from>
    <xdr:to>
      <xdr:col>19</xdr:col>
      <xdr:colOff>76200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525A26-A328-86FA-A12B-2383B0CF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390525</xdr:colOff>
      <xdr:row>21</xdr:row>
      <xdr:rowOff>28575</xdr:rowOff>
    </xdr:from>
    <xdr:to>
      <xdr:col>14</xdr:col>
      <xdr:colOff>542925</xdr:colOff>
      <xdr:row>33</xdr:row>
      <xdr:rowOff>152720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88E57D-A05F-459E-63AF-D80756D87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325" y="3829050"/>
          <a:ext cx="9067800" cy="2295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3"/>
  <sheetViews>
    <sheetView topLeftCell="K113" zoomScale="92" zoomScaleNormal="100" workbookViewId="0">
      <selection activeCell="S4" sqref="S4:S131"/>
    </sheetView>
  </sheetViews>
  <sheetFormatPr defaultRowHeight="14.25" x14ac:dyDescent="0.2"/>
  <cols>
    <col min="1" max="1" width="5.375" bestFit="1" customWidth="1"/>
    <col min="2" max="2" width="9" bestFit="1" customWidth="1"/>
    <col min="3" max="3" width="6" bestFit="1" customWidth="1"/>
    <col min="4" max="4" width="5.125" bestFit="1" customWidth="1"/>
    <col min="5" max="5" width="12" bestFit="1" customWidth="1"/>
    <col min="6" max="6" width="11.125" bestFit="1" customWidth="1"/>
    <col min="7" max="7" width="10.125" bestFit="1" customWidth="1"/>
    <col min="8" max="8" width="15.25" bestFit="1" customWidth="1"/>
    <col min="9" max="9" width="8.875" bestFit="1" customWidth="1"/>
    <col min="10" max="10" width="17.875" bestFit="1" customWidth="1"/>
    <col min="11" max="11" width="10.25" bestFit="1" customWidth="1"/>
    <col min="12" max="12" width="14" bestFit="1" customWidth="1"/>
    <col min="13" max="13" width="9.75" bestFit="1" customWidth="1"/>
    <col min="14" max="14" width="15.375" bestFit="1" customWidth="1"/>
    <col min="15" max="15" width="12" bestFit="1" customWidth="1"/>
    <col min="16" max="16" width="9.625" bestFit="1" customWidth="1"/>
    <col min="17" max="17" width="12" bestFit="1" customWidth="1"/>
    <col min="18" max="19" width="8.75" bestFit="1" customWidth="1"/>
    <col min="20" max="20" width="8.375" bestFit="1" customWidth="1"/>
    <col min="21" max="21" width="8.75" bestFit="1" customWidth="1"/>
    <col min="22" max="22" width="5" bestFit="1" customWidth="1"/>
    <col min="23" max="23" width="8.75" bestFit="1" customWidth="1"/>
    <col min="24" max="24" width="8.375" bestFit="1" customWidth="1"/>
    <col min="26" max="26" width="8.625" bestFit="1" customWidth="1"/>
    <col min="27" max="27" width="12" bestFit="1" customWidth="1"/>
    <col min="28" max="28" width="12" customWidth="1"/>
    <col min="29" max="29" width="17.75" bestFit="1" customWidth="1"/>
    <col min="30" max="30" width="18.75" customWidth="1"/>
    <col min="31" max="31" width="10.75" bestFit="1" customWidth="1"/>
    <col min="32" max="32" width="7.625" bestFit="1" customWidth="1"/>
    <col min="33" max="33" width="10" bestFit="1" customWidth="1"/>
    <col min="34" max="34" width="15.37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18</v>
      </c>
      <c r="V1" t="s">
        <v>19</v>
      </c>
      <c r="AA1" t="s">
        <v>57</v>
      </c>
      <c r="AB1" t="s">
        <v>59</v>
      </c>
      <c r="AC1" t="s">
        <v>58</v>
      </c>
      <c r="AD1" t="s">
        <v>60</v>
      </c>
    </row>
    <row r="2" spans="1:37" x14ac:dyDescent="0.2">
      <c r="A2">
        <v>0</v>
      </c>
      <c r="B2">
        <v>0</v>
      </c>
      <c r="C2">
        <v>74.599999999999994</v>
      </c>
      <c r="D2">
        <v>47</v>
      </c>
      <c r="E2">
        <v>74</v>
      </c>
      <c r="F2">
        <v>56</v>
      </c>
      <c r="K2">
        <f>IF(C2&gt;E2,1,0)</f>
        <v>1</v>
      </c>
      <c r="L2">
        <f>IF(D2&gt;F2,1,0)</f>
        <v>0</v>
      </c>
      <c r="M2">
        <f t="shared" ref="M2:M7" si="0">IF(I2&lt;&gt;I1, A2,"")</f>
        <v>0</v>
      </c>
      <c r="U2" t="s">
        <v>53</v>
      </c>
      <c r="V2">
        <v>50</v>
      </c>
      <c r="W2" t="s">
        <v>53</v>
      </c>
      <c r="X2">
        <v>50</v>
      </c>
    </row>
    <row r="3" spans="1:37" x14ac:dyDescent="0.2">
      <c r="A3">
        <v>10</v>
      </c>
      <c r="B3">
        <v>5.0000000000000004E-6</v>
      </c>
      <c r="C3">
        <v>74.400000000000006</v>
      </c>
      <c r="D3">
        <v>50.4</v>
      </c>
      <c r="E3">
        <v>74</v>
      </c>
      <c r="F3">
        <v>56</v>
      </c>
      <c r="G3" s="1">
        <f>(B3-B2)/(A3-A2)</f>
        <v>5.0000000000000008E-7</v>
      </c>
      <c r="K3">
        <f t="shared" ref="K3:L66" si="1">IF(C3&gt;E3,1,0)</f>
        <v>1</v>
      </c>
      <c r="L3">
        <f t="shared" si="1"/>
        <v>0</v>
      </c>
      <c r="M3" t="str">
        <f t="shared" si="0"/>
        <v/>
      </c>
      <c r="U3" t="s">
        <v>20</v>
      </c>
      <c r="V3">
        <v>50</v>
      </c>
      <c r="W3" t="s">
        <v>20</v>
      </c>
      <c r="X3">
        <v>50</v>
      </c>
      <c r="Z3" t="s">
        <v>21</v>
      </c>
      <c r="AC3">
        <v>100</v>
      </c>
      <c r="AD3">
        <v>100</v>
      </c>
    </row>
    <row r="4" spans="1:37" x14ac:dyDescent="0.2">
      <c r="A4">
        <v>20</v>
      </c>
      <c r="B4">
        <v>1.0000000000000001E-5</v>
      </c>
      <c r="C4">
        <v>74.400000000000006</v>
      </c>
      <c r="D4">
        <v>56.4</v>
      </c>
      <c r="E4">
        <v>74</v>
      </c>
      <c r="F4">
        <v>56</v>
      </c>
      <c r="G4" s="1">
        <f t="shared" ref="G4:G67" si="2">(B4-B3)/(A4-A3)</f>
        <v>5.0000000000000008E-7</v>
      </c>
      <c r="K4">
        <f t="shared" si="1"/>
        <v>1</v>
      </c>
      <c r="L4">
        <f t="shared" si="1"/>
        <v>1</v>
      </c>
      <c r="M4" t="str">
        <f t="shared" si="0"/>
        <v/>
      </c>
      <c r="U4" t="s">
        <v>52</v>
      </c>
      <c r="V4">
        <v>50</v>
      </c>
      <c r="W4" t="s">
        <v>52</v>
      </c>
      <c r="X4">
        <v>50</v>
      </c>
      <c r="Z4" t="s">
        <v>23</v>
      </c>
      <c r="AA4">
        <v>100</v>
      </c>
      <c r="AC4">
        <v>100</v>
      </c>
      <c r="AD4">
        <v>100</v>
      </c>
    </row>
    <row r="5" spans="1:37" x14ac:dyDescent="0.2">
      <c r="A5">
        <v>30</v>
      </c>
      <c r="B5">
        <v>1.0000000000000001E-5</v>
      </c>
      <c r="C5">
        <v>74.8</v>
      </c>
      <c r="D5">
        <v>59.1</v>
      </c>
      <c r="E5">
        <v>74</v>
      </c>
      <c r="F5">
        <v>56</v>
      </c>
      <c r="G5" s="1">
        <f t="shared" si="2"/>
        <v>0</v>
      </c>
      <c r="J5" s="1">
        <f>B5</f>
        <v>1.0000000000000001E-5</v>
      </c>
      <c r="K5">
        <f t="shared" si="1"/>
        <v>1</v>
      </c>
      <c r="L5">
        <f t="shared" si="1"/>
        <v>1</v>
      </c>
      <c r="M5" t="str">
        <f t="shared" si="0"/>
        <v/>
      </c>
      <c r="U5" t="s">
        <v>22</v>
      </c>
      <c r="V5">
        <v>60</v>
      </c>
      <c r="W5" t="s">
        <v>22</v>
      </c>
      <c r="X5">
        <v>60</v>
      </c>
      <c r="Z5" t="s">
        <v>24</v>
      </c>
      <c r="AC5">
        <v>100</v>
      </c>
      <c r="AD5">
        <v>100</v>
      </c>
    </row>
    <row r="6" spans="1:37" x14ac:dyDescent="0.2">
      <c r="A6">
        <v>40</v>
      </c>
      <c r="B6">
        <v>1.0000000000000001E-5</v>
      </c>
      <c r="C6">
        <v>75</v>
      </c>
      <c r="D6">
        <v>59.1</v>
      </c>
      <c r="E6">
        <v>74</v>
      </c>
      <c r="F6">
        <v>56</v>
      </c>
      <c r="G6" s="1">
        <f t="shared" si="2"/>
        <v>0</v>
      </c>
      <c r="H6" s="1">
        <f>AVERAGE(G3:G9)</f>
        <v>2.1428571428571428E-7</v>
      </c>
      <c r="I6">
        <f>IF(H6&gt;$AH$15,0,IF(H6&gt;$AH$19, 1, 2))</f>
        <v>1</v>
      </c>
      <c r="J6">
        <f>IF(I6=0,J5+(A6-A5)*$AG$14,IF(I6=1,J5+(A6-A5)*$AG$18, J5+(A6-A5)*$AG$22))</f>
        <v>1.3333333333333333E-5</v>
      </c>
      <c r="K6">
        <f t="shared" si="1"/>
        <v>1</v>
      </c>
      <c r="L6">
        <f t="shared" si="1"/>
        <v>1</v>
      </c>
      <c r="M6">
        <f t="shared" si="0"/>
        <v>40</v>
      </c>
      <c r="U6" t="s">
        <v>25</v>
      </c>
      <c r="V6">
        <v>10</v>
      </c>
      <c r="W6" t="s">
        <v>25</v>
      </c>
      <c r="X6">
        <f>AVERAGE(V6:V8)</f>
        <v>40</v>
      </c>
      <c r="Z6" t="s">
        <v>26</v>
      </c>
      <c r="AB6">
        <v>50</v>
      </c>
      <c r="AC6">
        <v>100</v>
      </c>
      <c r="AD6">
        <v>50</v>
      </c>
    </row>
    <row r="7" spans="1:37" x14ac:dyDescent="0.2">
      <c r="A7">
        <v>50</v>
      </c>
      <c r="B7">
        <v>1.5E-5</v>
      </c>
      <c r="C7">
        <v>75</v>
      </c>
      <c r="D7">
        <v>54.6</v>
      </c>
      <c r="E7">
        <v>74</v>
      </c>
      <c r="F7">
        <v>56</v>
      </c>
      <c r="G7" s="1">
        <f t="shared" si="2"/>
        <v>4.9999999999999998E-7</v>
      </c>
      <c r="H7" s="1">
        <f>AVERAGE(G4:G10)</f>
        <v>1.4285714285714287E-7</v>
      </c>
      <c r="I7">
        <f t="shared" ref="I7:I70" si="3">IF(H7&gt;$AH$15,0,IF(H7&gt;$AH$19, 1, 2))</f>
        <v>2</v>
      </c>
      <c r="J7">
        <f t="shared" ref="J7:J70" si="4">IF(I7=0,J6+(A7-A6)*$AG$14,IF(I7=1,J6+(A7-A6)*$AG$18, J6+(A7-A6)*$AG$22))</f>
        <v>1.4166666666666669E-5</v>
      </c>
      <c r="K7">
        <f t="shared" si="1"/>
        <v>1</v>
      </c>
      <c r="L7">
        <f t="shared" si="1"/>
        <v>0</v>
      </c>
      <c r="M7">
        <f t="shared" si="0"/>
        <v>50</v>
      </c>
      <c r="N7">
        <f>M7-M6</f>
        <v>10</v>
      </c>
      <c r="O7">
        <f>AVERAGE(K6)</f>
        <v>1</v>
      </c>
      <c r="P7" t="str">
        <f>IF(O7&lt;0.5, "L","H")</f>
        <v>H</v>
      </c>
      <c r="Q7">
        <f>AVERAGE(L6)</f>
        <v>1</v>
      </c>
      <c r="R7" t="str">
        <f>IF(Q7&lt;0.5, "L","H")</f>
        <v>H</v>
      </c>
      <c r="S7" t="str">
        <f>"Seg" &amp; I6&amp;I7&amp;P7&amp;R7</f>
        <v>Seg12HH</v>
      </c>
      <c r="T7">
        <f>N7</f>
        <v>10</v>
      </c>
      <c r="U7" t="s">
        <v>25</v>
      </c>
      <c r="V7">
        <v>30</v>
      </c>
      <c r="Z7" t="s">
        <v>28</v>
      </c>
      <c r="AC7">
        <v>100</v>
      </c>
      <c r="AD7">
        <v>100</v>
      </c>
    </row>
    <row r="8" spans="1:37" x14ac:dyDescent="0.2">
      <c r="A8">
        <v>60</v>
      </c>
      <c r="B8">
        <v>1.5E-5</v>
      </c>
      <c r="C8">
        <v>74.8</v>
      </c>
      <c r="D8">
        <v>49.5</v>
      </c>
      <c r="E8">
        <v>74</v>
      </c>
      <c r="F8">
        <v>56</v>
      </c>
      <c r="G8" s="1">
        <f t="shared" si="2"/>
        <v>0</v>
      </c>
      <c r="H8" s="1">
        <f t="shared" ref="H8:H70" si="5">AVERAGE(G5:G11)</f>
        <v>1.4285714285714287E-7</v>
      </c>
      <c r="I8">
        <f t="shared" si="3"/>
        <v>2</v>
      </c>
      <c r="J8">
        <f t="shared" si="4"/>
        <v>1.5000000000000005E-5</v>
      </c>
      <c r="K8">
        <f t="shared" si="1"/>
        <v>1</v>
      </c>
      <c r="L8">
        <f t="shared" si="1"/>
        <v>0</v>
      </c>
      <c r="M8" t="str">
        <f>IF(I8&lt;&gt;I7, A8,"")</f>
        <v/>
      </c>
      <c r="U8" t="s">
        <v>25</v>
      </c>
      <c r="V8">
        <v>80</v>
      </c>
      <c r="Z8" t="s">
        <v>29</v>
      </c>
      <c r="AB8">
        <v>50</v>
      </c>
      <c r="AC8">
        <v>100</v>
      </c>
      <c r="AD8">
        <v>50</v>
      </c>
    </row>
    <row r="9" spans="1:37" x14ac:dyDescent="0.2">
      <c r="A9">
        <v>70</v>
      </c>
      <c r="B9">
        <v>1.5E-5</v>
      </c>
      <c r="C9">
        <v>74.599999999999994</v>
      </c>
      <c r="D9">
        <v>47.1</v>
      </c>
      <c r="E9">
        <v>74</v>
      </c>
      <c r="F9">
        <v>56</v>
      </c>
      <c r="G9" s="1">
        <f t="shared" si="2"/>
        <v>0</v>
      </c>
      <c r="H9" s="1">
        <f t="shared" si="5"/>
        <v>2.1428571428571428E-7</v>
      </c>
      <c r="I9">
        <f t="shared" si="3"/>
        <v>1</v>
      </c>
      <c r="J9">
        <f t="shared" si="4"/>
        <v>1.833333333333334E-5</v>
      </c>
      <c r="K9">
        <f t="shared" si="1"/>
        <v>1</v>
      </c>
      <c r="L9">
        <f t="shared" si="1"/>
        <v>0</v>
      </c>
      <c r="M9">
        <f t="shared" ref="M9:M72" si="6">IF(I9&lt;&gt;I8, A9,"")</f>
        <v>70</v>
      </c>
      <c r="N9">
        <f>M9-M7</f>
        <v>20</v>
      </c>
      <c r="O9">
        <f>AVERAGE(K8:K9)</f>
        <v>1</v>
      </c>
      <c r="P9" t="str">
        <f>IF(O9&lt;0.5, "L","H")</f>
        <v>H</v>
      </c>
      <c r="Q9">
        <f>AVERAGE(L8:L9)</f>
        <v>0</v>
      </c>
      <c r="R9" t="str">
        <f>IF(Q9&lt;0.5, "L","H")</f>
        <v>L</v>
      </c>
      <c r="S9" t="str">
        <f>"Seg" &amp; I8&amp;I9&amp;P9&amp;R9</f>
        <v>Seg21HL</v>
      </c>
      <c r="T9">
        <f>N9</f>
        <v>20</v>
      </c>
      <c r="U9" t="s">
        <v>27</v>
      </c>
      <c r="V9">
        <v>20</v>
      </c>
      <c r="W9" t="s">
        <v>27</v>
      </c>
      <c r="X9">
        <f>AVERAGE(V9:V11)</f>
        <v>466.66666666666669</v>
      </c>
      <c r="Z9" t="s">
        <v>31</v>
      </c>
      <c r="AC9">
        <v>100</v>
      </c>
      <c r="AD9">
        <v>100</v>
      </c>
    </row>
    <row r="10" spans="1:37" x14ac:dyDescent="0.2">
      <c r="A10">
        <v>80</v>
      </c>
      <c r="B10">
        <v>1.5E-5</v>
      </c>
      <c r="C10">
        <v>74.400000000000006</v>
      </c>
      <c r="D10">
        <v>46</v>
      </c>
      <c r="E10">
        <v>74</v>
      </c>
      <c r="F10">
        <v>56</v>
      </c>
      <c r="G10" s="1">
        <f t="shared" si="2"/>
        <v>0</v>
      </c>
      <c r="H10" s="1">
        <f t="shared" si="5"/>
        <v>2.1428571428571428E-7</v>
      </c>
      <c r="I10">
        <f t="shared" si="3"/>
        <v>1</v>
      </c>
      <c r="J10">
        <f t="shared" si="4"/>
        <v>2.1666666666666674E-5</v>
      </c>
      <c r="K10">
        <f t="shared" si="1"/>
        <v>1</v>
      </c>
      <c r="L10">
        <f t="shared" si="1"/>
        <v>0</v>
      </c>
      <c r="M10" t="str">
        <f t="shared" si="6"/>
        <v/>
      </c>
      <c r="U10" t="s">
        <v>27</v>
      </c>
      <c r="V10">
        <v>600</v>
      </c>
      <c r="Z10" t="s">
        <v>32</v>
      </c>
      <c r="AC10">
        <v>100</v>
      </c>
      <c r="AD10">
        <v>50</v>
      </c>
    </row>
    <row r="11" spans="1:37" x14ac:dyDescent="0.2">
      <c r="A11">
        <v>90</v>
      </c>
      <c r="B11">
        <v>2.0000000000000002E-5</v>
      </c>
      <c r="C11">
        <v>74.3</v>
      </c>
      <c r="D11">
        <v>45.4</v>
      </c>
      <c r="E11">
        <v>74</v>
      </c>
      <c r="F11">
        <v>56</v>
      </c>
      <c r="G11" s="1">
        <f t="shared" si="2"/>
        <v>5.0000000000000008E-7</v>
      </c>
      <c r="H11" s="1">
        <f t="shared" si="5"/>
        <v>1.4285714285714287E-7</v>
      </c>
      <c r="I11">
        <f t="shared" si="3"/>
        <v>2</v>
      </c>
      <c r="J11">
        <f t="shared" si="4"/>
        <v>2.2500000000000008E-5</v>
      </c>
      <c r="K11">
        <f t="shared" si="1"/>
        <v>1</v>
      </c>
      <c r="L11">
        <f t="shared" si="1"/>
        <v>0</v>
      </c>
      <c r="M11">
        <f t="shared" si="6"/>
        <v>90</v>
      </c>
      <c r="N11">
        <f>M11-M9</f>
        <v>20</v>
      </c>
      <c r="O11">
        <f>AVERAGE(K10:K11)</f>
        <v>1</v>
      </c>
      <c r="P11" t="str">
        <f>IF(O11&lt;0.5, "L","H")</f>
        <v>H</v>
      </c>
      <c r="Q11">
        <f>AVERAGE(L10:L11)</f>
        <v>0</v>
      </c>
      <c r="R11" t="str">
        <f>IF(Q11&lt;0.5, "L","H")</f>
        <v>L</v>
      </c>
      <c r="S11" t="str">
        <f>"Seg" &amp; I10&amp;I11&amp;P11&amp;R11</f>
        <v>Seg12HL</v>
      </c>
      <c r="T11">
        <f>N11</f>
        <v>20</v>
      </c>
      <c r="U11" t="s">
        <v>27</v>
      </c>
      <c r="V11">
        <v>780</v>
      </c>
      <c r="AE11" t="s">
        <v>33</v>
      </c>
      <c r="AG11" t="s">
        <v>34</v>
      </c>
      <c r="AH11" t="s">
        <v>35</v>
      </c>
    </row>
    <row r="12" spans="1:37" x14ac:dyDescent="0.2">
      <c r="A12">
        <v>100</v>
      </c>
      <c r="B12">
        <v>2.5000000000000001E-5</v>
      </c>
      <c r="C12">
        <v>74.3</v>
      </c>
      <c r="D12">
        <v>48.8</v>
      </c>
      <c r="E12">
        <v>74</v>
      </c>
      <c r="F12">
        <v>56</v>
      </c>
      <c r="G12" s="1">
        <f t="shared" si="2"/>
        <v>4.9999999999999998E-7</v>
      </c>
      <c r="H12" s="1">
        <f t="shared" si="5"/>
        <v>2.1428571428571428E-7</v>
      </c>
      <c r="I12">
        <f t="shared" si="3"/>
        <v>1</v>
      </c>
      <c r="J12">
        <f t="shared" si="4"/>
        <v>2.5833333333333342E-5</v>
      </c>
      <c r="K12">
        <f t="shared" si="1"/>
        <v>1</v>
      </c>
      <c r="L12">
        <f t="shared" si="1"/>
        <v>0</v>
      </c>
      <c r="M12">
        <f t="shared" si="6"/>
        <v>100</v>
      </c>
      <c r="N12">
        <f>M12-M11</f>
        <v>10</v>
      </c>
      <c r="O12">
        <f>AVERAGE(K11)</f>
        <v>1</v>
      </c>
      <c r="P12" t="str">
        <f>IF(O12&lt;0.5, "L","H")</f>
        <v>H</v>
      </c>
      <c r="Q12">
        <f>AVERAGE(L11)</f>
        <v>0</v>
      </c>
      <c r="R12" t="str">
        <f>IF(Q12&lt;0.5, "L","H")</f>
        <v>L</v>
      </c>
      <c r="S12" t="str">
        <f>"Seg" &amp; I11&amp;I12&amp;P12&amp;R12</f>
        <v>Seg21HL</v>
      </c>
      <c r="T12">
        <f>N12</f>
        <v>10</v>
      </c>
      <c r="U12" t="s">
        <v>55</v>
      </c>
      <c r="V12">
        <v>40</v>
      </c>
      <c r="W12" t="s">
        <v>55</v>
      </c>
      <c r="X12">
        <f>AVERAGE(V12:V14)</f>
        <v>80</v>
      </c>
      <c r="Z12" t="s">
        <v>36</v>
      </c>
      <c r="AC12">
        <v>200</v>
      </c>
      <c r="AD12">
        <v>200</v>
      </c>
      <c r="AE12">
        <v>0</v>
      </c>
      <c r="AF12" s="2">
        <v>1580</v>
      </c>
      <c r="AG12" s="1">
        <f>B99</f>
        <v>4.0000000000000002E-4</v>
      </c>
      <c r="AH12" s="1"/>
      <c r="AI12" s="1"/>
      <c r="AJ12" s="1"/>
      <c r="AK12" s="1"/>
    </row>
    <row r="13" spans="1:37" x14ac:dyDescent="0.2">
      <c r="A13">
        <v>110</v>
      </c>
      <c r="B13">
        <v>2.5000000000000001E-5</v>
      </c>
      <c r="C13">
        <v>74.3</v>
      </c>
      <c r="D13">
        <v>55</v>
      </c>
      <c r="E13">
        <v>74</v>
      </c>
      <c r="F13">
        <v>56</v>
      </c>
      <c r="G13" s="1">
        <f t="shared" si="2"/>
        <v>0</v>
      </c>
      <c r="H13" s="1">
        <f t="shared" si="5"/>
        <v>2.8571428571428564E-7</v>
      </c>
      <c r="I13">
        <f t="shared" si="3"/>
        <v>1</v>
      </c>
      <c r="J13">
        <f t="shared" si="4"/>
        <v>2.9166666666666677E-5</v>
      </c>
      <c r="K13">
        <f t="shared" si="1"/>
        <v>1</v>
      </c>
      <c r="L13">
        <f t="shared" si="1"/>
        <v>0</v>
      </c>
      <c r="M13" t="str">
        <f t="shared" si="6"/>
        <v/>
      </c>
      <c r="U13" t="s">
        <v>55</v>
      </c>
      <c r="V13">
        <v>70</v>
      </c>
      <c r="Z13" t="s">
        <v>37</v>
      </c>
      <c r="AA13">
        <v>170</v>
      </c>
      <c r="AB13">
        <v>60</v>
      </c>
      <c r="AC13">
        <v>170</v>
      </c>
      <c r="AD13">
        <v>110</v>
      </c>
      <c r="AF13">
        <v>1640</v>
      </c>
      <c r="AG13">
        <f>B100</f>
        <v>4.8000000000000001E-4</v>
      </c>
    </row>
    <row r="14" spans="1:37" ht="15" x14ac:dyDescent="0.25">
      <c r="A14">
        <v>120</v>
      </c>
      <c r="B14">
        <v>2.5000000000000001E-5</v>
      </c>
      <c r="C14">
        <v>74.400000000000006</v>
      </c>
      <c r="D14">
        <v>58.6</v>
      </c>
      <c r="E14">
        <v>74</v>
      </c>
      <c r="F14">
        <v>56</v>
      </c>
      <c r="G14" s="1">
        <f t="shared" si="2"/>
        <v>0</v>
      </c>
      <c r="H14" s="1">
        <f t="shared" si="5"/>
        <v>3.5714285714285716E-7</v>
      </c>
      <c r="I14">
        <f t="shared" si="3"/>
        <v>1</v>
      </c>
      <c r="J14">
        <f t="shared" si="4"/>
        <v>3.2500000000000011E-5</v>
      </c>
      <c r="K14">
        <f t="shared" si="1"/>
        <v>1</v>
      </c>
      <c r="L14">
        <f t="shared" si="1"/>
        <v>1</v>
      </c>
      <c r="M14" t="str">
        <f t="shared" si="6"/>
        <v/>
      </c>
      <c r="U14" t="s">
        <v>55</v>
      </c>
      <c r="V14">
        <v>130</v>
      </c>
      <c r="Z14" t="s">
        <v>38</v>
      </c>
      <c r="AA14">
        <v>240</v>
      </c>
      <c r="AC14">
        <v>240</v>
      </c>
      <c r="AD14">
        <v>240</v>
      </c>
      <c r="AG14" s="3">
        <f>(AG13-AG12)/(AF13-AF12)</f>
        <v>1.3333333333333332E-6</v>
      </c>
    </row>
    <row r="15" spans="1:37" x14ac:dyDescent="0.2">
      <c r="A15">
        <v>130</v>
      </c>
      <c r="B15">
        <v>3.0000000000000001E-5</v>
      </c>
      <c r="C15">
        <v>74.8</v>
      </c>
      <c r="D15">
        <v>60.6</v>
      </c>
      <c r="E15">
        <v>74</v>
      </c>
      <c r="F15">
        <v>56</v>
      </c>
      <c r="G15" s="1">
        <f t="shared" si="2"/>
        <v>4.9999999999999998E-7</v>
      </c>
      <c r="H15" s="1">
        <f t="shared" si="5"/>
        <v>3.5714285714285716E-7</v>
      </c>
      <c r="I15">
        <f t="shared" si="3"/>
        <v>1</v>
      </c>
      <c r="J15">
        <f t="shared" si="4"/>
        <v>3.5833333333333341E-5</v>
      </c>
      <c r="K15">
        <f t="shared" si="1"/>
        <v>1</v>
      </c>
      <c r="L15">
        <f t="shared" si="1"/>
        <v>1</v>
      </c>
      <c r="M15" t="str">
        <f t="shared" si="6"/>
        <v/>
      </c>
      <c r="U15" t="s">
        <v>56</v>
      </c>
      <c r="V15">
        <v>560</v>
      </c>
      <c r="W15" t="s">
        <v>56</v>
      </c>
      <c r="X15">
        <v>560</v>
      </c>
      <c r="Z15" t="s">
        <v>39</v>
      </c>
      <c r="AB15">
        <v>50</v>
      </c>
      <c r="AC15">
        <v>200</v>
      </c>
      <c r="AD15">
        <v>100</v>
      </c>
      <c r="AH15" s="1">
        <f>AVERAGE(AG14,AG18)</f>
        <v>8.3333333333333323E-7</v>
      </c>
    </row>
    <row r="16" spans="1:37" x14ac:dyDescent="0.2">
      <c r="A16">
        <v>140</v>
      </c>
      <c r="B16">
        <v>3.4999999999999997E-5</v>
      </c>
      <c r="C16">
        <v>75</v>
      </c>
      <c r="D16">
        <v>61.8</v>
      </c>
      <c r="E16">
        <v>74</v>
      </c>
      <c r="F16">
        <v>56</v>
      </c>
      <c r="G16" s="1">
        <f t="shared" si="2"/>
        <v>4.9999999999999966E-7</v>
      </c>
      <c r="H16" s="1">
        <f t="shared" si="5"/>
        <v>7.8571428571428583E-7</v>
      </c>
      <c r="I16">
        <f t="shared" si="3"/>
        <v>1</v>
      </c>
      <c r="J16">
        <f t="shared" si="4"/>
        <v>3.9166666666666672E-5</v>
      </c>
      <c r="K16">
        <f t="shared" si="1"/>
        <v>1</v>
      </c>
      <c r="L16">
        <f t="shared" si="1"/>
        <v>1</v>
      </c>
      <c r="M16" t="str">
        <f t="shared" si="6"/>
        <v/>
      </c>
      <c r="U16" t="s">
        <v>30</v>
      </c>
      <c r="V16">
        <v>10</v>
      </c>
      <c r="W16" t="s">
        <v>30</v>
      </c>
      <c r="X16">
        <f>AVERAGE(V16:V19)</f>
        <v>110</v>
      </c>
      <c r="Z16" t="s">
        <v>40</v>
      </c>
      <c r="AA16">
        <v>1080</v>
      </c>
      <c r="AC16">
        <v>1080</v>
      </c>
      <c r="AD16">
        <v>1000</v>
      </c>
      <c r="AE16">
        <v>1</v>
      </c>
      <c r="AF16">
        <v>1820</v>
      </c>
      <c r="AG16">
        <f>B103</f>
        <v>5.4000000000000001E-4</v>
      </c>
    </row>
    <row r="17" spans="1:34" x14ac:dyDescent="0.2">
      <c r="A17">
        <v>150</v>
      </c>
      <c r="B17">
        <v>4.0000000000000003E-5</v>
      </c>
      <c r="C17">
        <v>75</v>
      </c>
      <c r="D17">
        <v>58</v>
      </c>
      <c r="E17">
        <v>74</v>
      </c>
      <c r="F17">
        <v>56</v>
      </c>
      <c r="G17" s="1">
        <f t="shared" si="2"/>
        <v>5.0000000000000061E-7</v>
      </c>
      <c r="H17" s="1">
        <f t="shared" si="5"/>
        <v>1.0000000000000002E-6</v>
      </c>
      <c r="I17">
        <f t="shared" si="3"/>
        <v>0</v>
      </c>
      <c r="J17">
        <f t="shared" si="4"/>
        <v>5.2500000000000002E-5</v>
      </c>
      <c r="K17">
        <f t="shared" si="1"/>
        <v>1</v>
      </c>
      <c r="L17">
        <f t="shared" si="1"/>
        <v>1</v>
      </c>
      <c r="M17">
        <f t="shared" si="6"/>
        <v>150</v>
      </c>
      <c r="N17">
        <f>M17-M12</f>
        <v>50</v>
      </c>
      <c r="O17">
        <f>AVERAGE(K13:K17)</f>
        <v>1</v>
      </c>
      <c r="P17" t="str">
        <f>IF(O17&lt;0.5, "L","H")</f>
        <v>H</v>
      </c>
      <c r="Q17">
        <f>AVERAGE(L13:L17)</f>
        <v>0.8</v>
      </c>
      <c r="R17" t="str">
        <f>IF(Q17&lt;0.5, "L","H")</f>
        <v>H</v>
      </c>
      <c r="S17" t="str">
        <f>"Seg" &amp; I16&amp;I17&amp;P17&amp;R17</f>
        <v>Seg10HH</v>
      </c>
      <c r="T17">
        <f>N17</f>
        <v>50</v>
      </c>
      <c r="U17" t="s">
        <v>30</v>
      </c>
      <c r="V17">
        <v>20</v>
      </c>
      <c r="Z17" t="s">
        <v>41</v>
      </c>
      <c r="AA17">
        <v>540</v>
      </c>
      <c r="AB17">
        <v>467</v>
      </c>
      <c r="AC17">
        <v>540</v>
      </c>
      <c r="AD17">
        <v>500</v>
      </c>
      <c r="AF17">
        <v>1940</v>
      </c>
      <c r="AG17">
        <f>B105</f>
        <v>5.8E-4</v>
      </c>
    </row>
    <row r="18" spans="1:34" ht="15" x14ac:dyDescent="0.25">
      <c r="A18">
        <v>160</v>
      </c>
      <c r="B18">
        <v>4.5000000000000003E-5</v>
      </c>
      <c r="C18">
        <v>75</v>
      </c>
      <c r="D18">
        <v>51.4</v>
      </c>
      <c r="E18">
        <v>74</v>
      </c>
      <c r="F18">
        <v>56</v>
      </c>
      <c r="G18" s="1">
        <f t="shared" si="2"/>
        <v>4.9999999999999998E-7</v>
      </c>
      <c r="H18" s="1">
        <f t="shared" si="5"/>
        <v>1.0714285714285716E-6</v>
      </c>
      <c r="I18">
        <f t="shared" si="3"/>
        <v>0</v>
      </c>
      <c r="J18">
        <f t="shared" si="4"/>
        <v>6.5833333333333339E-5</v>
      </c>
      <c r="K18">
        <f t="shared" si="1"/>
        <v>1</v>
      </c>
      <c r="L18">
        <f t="shared" si="1"/>
        <v>0</v>
      </c>
      <c r="M18" t="str">
        <f t="shared" si="6"/>
        <v/>
      </c>
      <c r="U18" t="s">
        <v>30</v>
      </c>
      <c r="V18">
        <v>50</v>
      </c>
      <c r="Z18" t="s">
        <v>42</v>
      </c>
      <c r="AB18">
        <v>80</v>
      </c>
      <c r="AC18">
        <v>60</v>
      </c>
      <c r="AD18">
        <v>80</v>
      </c>
      <c r="AG18" s="3">
        <f>(AG17-AG16)/(AF17-AF16)</f>
        <v>3.333333333333333E-7</v>
      </c>
    </row>
    <row r="19" spans="1:34" x14ac:dyDescent="0.2">
      <c r="A19">
        <v>170</v>
      </c>
      <c r="B19">
        <v>8.0000000000000007E-5</v>
      </c>
      <c r="C19">
        <v>74.599999999999994</v>
      </c>
      <c r="D19">
        <v>47.9</v>
      </c>
      <c r="E19">
        <v>74</v>
      </c>
      <c r="F19">
        <v>56</v>
      </c>
      <c r="G19" s="1">
        <f t="shared" si="2"/>
        <v>3.5000000000000004E-6</v>
      </c>
      <c r="H19" s="1">
        <f t="shared" si="5"/>
        <v>1.0000000000000002E-6</v>
      </c>
      <c r="I19">
        <f t="shared" si="3"/>
        <v>0</v>
      </c>
      <c r="J19">
        <f t="shared" si="4"/>
        <v>7.9166666666666676E-5</v>
      </c>
      <c r="K19">
        <f t="shared" si="1"/>
        <v>1</v>
      </c>
      <c r="L19">
        <f t="shared" si="1"/>
        <v>0</v>
      </c>
      <c r="M19" t="str">
        <f t="shared" si="6"/>
        <v/>
      </c>
      <c r="U19" t="s">
        <v>30</v>
      </c>
      <c r="V19">
        <v>360</v>
      </c>
      <c r="Z19" t="s">
        <v>43</v>
      </c>
      <c r="AA19">
        <v>60</v>
      </c>
      <c r="AB19">
        <v>40</v>
      </c>
      <c r="AC19">
        <v>60</v>
      </c>
      <c r="AD19">
        <v>50</v>
      </c>
      <c r="AH19" s="1">
        <f>AVERAGE(AG18,AG22)</f>
        <v>2.0833333333333344E-7</v>
      </c>
    </row>
    <row r="20" spans="1:34" x14ac:dyDescent="0.2">
      <c r="A20">
        <v>180</v>
      </c>
      <c r="B20">
        <v>9.5000000000000005E-5</v>
      </c>
      <c r="C20">
        <v>74.599999999999994</v>
      </c>
      <c r="D20">
        <v>48.5</v>
      </c>
      <c r="E20">
        <v>74</v>
      </c>
      <c r="F20">
        <v>56</v>
      </c>
      <c r="G20" s="1">
        <f t="shared" si="2"/>
        <v>1.4999999999999998E-6</v>
      </c>
      <c r="H20" s="1">
        <f t="shared" si="5"/>
        <v>9.2857142857142876E-7</v>
      </c>
      <c r="I20">
        <f t="shared" si="3"/>
        <v>0</v>
      </c>
      <c r="J20">
        <f t="shared" si="4"/>
        <v>9.2500000000000012E-5</v>
      </c>
      <c r="K20">
        <f t="shared" si="1"/>
        <v>1</v>
      </c>
      <c r="L20">
        <f t="shared" si="1"/>
        <v>0</v>
      </c>
      <c r="M20" t="str">
        <f t="shared" si="6"/>
        <v/>
      </c>
      <c r="U20" t="s">
        <v>54</v>
      </c>
      <c r="V20">
        <v>10</v>
      </c>
      <c r="W20" t="s">
        <v>54</v>
      </c>
      <c r="X20">
        <f>AVERAGE(V20:V22)</f>
        <v>63.333333333333336</v>
      </c>
      <c r="AE20">
        <v>2</v>
      </c>
      <c r="AF20">
        <v>3320</v>
      </c>
      <c r="AG20">
        <f>B128</f>
        <v>9.8499999999999998E-4</v>
      </c>
    </row>
    <row r="21" spans="1:34" x14ac:dyDescent="0.2">
      <c r="A21">
        <v>190</v>
      </c>
      <c r="B21">
        <v>1E-4</v>
      </c>
      <c r="C21">
        <v>74.400000000000006</v>
      </c>
      <c r="D21">
        <v>49.6</v>
      </c>
      <c r="E21">
        <v>74</v>
      </c>
      <c r="F21">
        <v>56</v>
      </c>
      <c r="G21" s="1">
        <f t="shared" si="2"/>
        <v>4.9999999999999998E-7</v>
      </c>
      <c r="H21" s="1">
        <f t="shared" si="5"/>
        <v>8.5714285714285724E-7</v>
      </c>
      <c r="I21">
        <f t="shared" si="3"/>
        <v>0</v>
      </c>
      <c r="J21">
        <f t="shared" si="4"/>
        <v>1.0583333333333335E-4</v>
      </c>
      <c r="K21">
        <f t="shared" si="1"/>
        <v>1</v>
      </c>
      <c r="L21">
        <f t="shared" si="1"/>
        <v>0</v>
      </c>
      <c r="M21" t="str">
        <f t="shared" si="6"/>
        <v/>
      </c>
      <c r="U21" t="s">
        <v>54</v>
      </c>
      <c r="V21">
        <v>70</v>
      </c>
      <c r="Z21" t="s">
        <v>44</v>
      </c>
      <c r="AC21">
        <v>1000</v>
      </c>
      <c r="AD21">
        <v>800</v>
      </c>
      <c r="AF21">
        <v>3500</v>
      </c>
      <c r="AG21">
        <f>B131</f>
        <v>1E-3</v>
      </c>
    </row>
    <row r="22" spans="1:34" ht="15" x14ac:dyDescent="0.25">
      <c r="A22">
        <v>200</v>
      </c>
      <c r="B22">
        <v>1E-4</v>
      </c>
      <c r="C22">
        <v>74.3</v>
      </c>
      <c r="D22">
        <v>48.8</v>
      </c>
      <c r="E22">
        <v>74</v>
      </c>
      <c r="F22">
        <v>56</v>
      </c>
      <c r="G22" s="1">
        <f t="shared" si="2"/>
        <v>0</v>
      </c>
      <c r="H22" s="1">
        <f t="shared" si="5"/>
        <v>7.8571428571428583E-7</v>
      </c>
      <c r="I22">
        <f t="shared" si="3"/>
        <v>1</v>
      </c>
      <c r="J22">
        <f t="shared" si="4"/>
        <v>1.0916666666666669E-4</v>
      </c>
      <c r="K22">
        <f t="shared" si="1"/>
        <v>1</v>
      </c>
      <c r="L22">
        <f t="shared" si="1"/>
        <v>0</v>
      </c>
      <c r="M22">
        <f t="shared" si="6"/>
        <v>200</v>
      </c>
      <c r="N22">
        <f>M22-M17</f>
        <v>50</v>
      </c>
      <c r="O22">
        <f>AVERAGE(K18:K22)</f>
        <v>1</v>
      </c>
      <c r="P22" t="str">
        <f>IF(O22&lt;0.5, "L","H")</f>
        <v>H</v>
      </c>
      <c r="Q22">
        <f>AVERAGE(L18:L22)</f>
        <v>0</v>
      </c>
      <c r="R22" t="str">
        <f>IF(Q22&lt;0.5, "L","H")</f>
        <v>L</v>
      </c>
      <c r="S22" t="str">
        <f>"Seg" &amp; I21&amp;I22&amp;P22&amp;R22</f>
        <v>Seg01HL</v>
      </c>
      <c r="T22">
        <f>N22</f>
        <v>50</v>
      </c>
      <c r="U22" t="s">
        <v>54</v>
      </c>
      <c r="V22">
        <v>110</v>
      </c>
      <c r="Z22" t="s">
        <v>45</v>
      </c>
      <c r="AC22">
        <v>1000</v>
      </c>
      <c r="AD22">
        <v>1000</v>
      </c>
      <c r="AG22" s="3">
        <f>(AG21-AG20)/(AF21-AF20)</f>
        <v>8.333333333333355E-8</v>
      </c>
    </row>
    <row r="23" spans="1:34" x14ac:dyDescent="0.2">
      <c r="A23">
        <v>210</v>
      </c>
      <c r="B23">
        <v>1E-4</v>
      </c>
      <c r="C23">
        <v>74.3</v>
      </c>
      <c r="D23">
        <v>50.3</v>
      </c>
      <c r="E23">
        <v>74</v>
      </c>
      <c r="F23">
        <v>56</v>
      </c>
      <c r="G23" s="1">
        <f t="shared" si="2"/>
        <v>0</v>
      </c>
      <c r="H23" s="1">
        <f t="shared" si="5"/>
        <v>3.571428571428571E-7</v>
      </c>
      <c r="I23">
        <f t="shared" si="3"/>
        <v>1</v>
      </c>
      <c r="J23">
        <f t="shared" si="4"/>
        <v>1.1250000000000002E-4</v>
      </c>
      <c r="K23">
        <f t="shared" si="1"/>
        <v>1</v>
      </c>
      <c r="L23">
        <f t="shared" si="1"/>
        <v>0</v>
      </c>
      <c r="M23" t="str">
        <f t="shared" si="6"/>
        <v/>
      </c>
      <c r="Z23" t="s">
        <v>46</v>
      </c>
      <c r="AC23">
        <v>1000</v>
      </c>
      <c r="AD23">
        <v>800</v>
      </c>
    </row>
    <row r="24" spans="1:34" x14ac:dyDescent="0.2">
      <c r="A24">
        <v>220</v>
      </c>
      <c r="B24">
        <v>1E-4</v>
      </c>
      <c r="C24">
        <v>74.3</v>
      </c>
      <c r="D24">
        <v>55.8</v>
      </c>
      <c r="E24">
        <v>74</v>
      </c>
      <c r="F24">
        <v>56</v>
      </c>
      <c r="G24" s="1">
        <f t="shared" si="2"/>
        <v>0</v>
      </c>
      <c r="H24" s="1">
        <f t="shared" si="5"/>
        <v>2.1428571428571428E-7</v>
      </c>
      <c r="I24">
        <f t="shared" si="3"/>
        <v>1</v>
      </c>
      <c r="J24">
        <f t="shared" si="4"/>
        <v>1.1583333333333336E-4</v>
      </c>
      <c r="K24">
        <f t="shared" si="1"/>
        <v>1</v>
      </c>
      <c r="L24">
        <f t="shared" si="1"/>
        <v>0</v>
      </c>
      <c r="M24" t="str">
        <f t="shared" si="6"/>
        <v/>
      </c>
      <c r="Z24" t="s">
        <v>47</v>
      </c>
      <c r="AC24">
        <v>1000</v>
      </c>
      <c r="AD24">
        <v>1000</v>
      </c>
    </row>
    <row r="25" spans="1:34" x14ac:dyDescent="0.2">
      <c r="A25">
        <v>230</v>
      </c>
      <c r="B25">
        <v>1E-4</v>
      </c>
      <c r="C25">
        <v>74.400000000000006</v>
      </c>
      <c r="D25">
        <v>59.6</v>
      </c>
      <c r="E25">
        <v>74</v>
      </c>
      <c r="F25">
        <v>56</v>
      </c>
      <c r="G25" s="1">
        <f t="shared" si="2"/>
        <v>0</v>
      </c>
      <c r="H25" s="1">
        <f t="shared" si="5"/>
        <v>2.1428571428571428E-7</v>
      </c>
      <c r="I25">
        <f t="shared" si="3"/>
        <v>1</v>
      </c>
      <c r="J25">
        <f t="shared" si="4"/>
        <v>1.191666666666667E-4</v>
      </c>
      <c r="K25">
        <f t="shared" si="1"/>
        <v>1</v>
      </c>
      <c r="L25">
        <f t="shared" si="1"/>
        <v>1</v>
      </c>
      <c r="M25" t="str">
        <f t="shared" si="6"/>
        <v/>
      </c>
      <c r="Z25" t="s">
        <v>48</v>
      </c>
      <c r="AA25">
        <v>120</v>
      </c>
      <c r="AC25">
        <v>120</v>
      </c>
      <c r="AD25">
        <v>120</v>
      </c>
    </row>
    <row r="26" spans="1:34" x14ac:dyDescent="0.2">
      <c r="A26">
        <v>240</v>
      </c>
      <c r="B26">
        <v>1.05E-4</v>
      </c>
      <c r="C26">
        <v>74.8</v>
      </c>
      <c r="D26">
        <v>61.4</v>
      </c>
      <c r="E26">
        <v>74</v>
      </c>
      <c r="F26">
        <v>56</v>
      </c>
      <c r="G26" s="1">
        <f t="shared" si="2"/>
        <v>4.9999999999999998E-7</v>
      </c>
      <c r="H26" s="1">
        <f t="shared" si="5"/>
        <v>2.1428571428571428E-7</v>
      </c>
      <c r="I26">
        <f t="shared" si="3"/>
        <v>1</v>
      </c>
      <c r="J26">
        <f t="shared" si="4"/>
        <v>1.2250000000000002E-4</v>
      </c>
      <c r="K26">
        <f t="shared" si="1"/>
        <v>1</v>
      </c>
      <c r="L26">
        <f t="shared" si="1"/>
        <v>1</v>
      </c>
      <c r="M26" t="str">
        <f t="shared" si="6"/>
        <v/>
      </c>
      <c r="Z26" t="s">
        <v>49</v>
      </c>
      <c r="AA26">
        <v>420</v>
      </c>
      <c r="AB26">
        <v>110</v>
      </c>
      <c r="AC26">
        <v>4200</v>
      </c>
      <c r="AD26">
        <v>300</v>
      </c>
    </row>
    <row r="27" spans="1:34" x14ac:dyDescent="0.2">
      <c r="A27">
        <v>250</v>
      </c>
      <c r="B27">
        <v>1.1E-4</v>
      </c>
      <c r="C27">
        <v>75</v>
      </c>
      <c r="D27">
        <v>62.5</v>
      </c>
      <c r="E27">
        <v>74</v>
      </c>
      <c r="F27">
        <v>56</v>
      </c>
      <c r="G27" s="1">
        <f t="shared" si="2"/>
        <v>4.9999999999999998E-7</v>
      </c>
      <c r="H27" s="1">
        <f t="shared" si="5"/>
        <v>2.1428571428571428E-7</v>
      </c>
      <c r="I27">
        <f t="shared" si="3"/>
        <v>1</v>
      </c>
      <c r="J27">
        <f t="shared" si="4"/>
        <v>1.2583333333333335E-4</v>
      </c>
      <c r="K27">
        <f t="shared" si="1"/>
        <v>1</v>
      </c>
      <c r="L27">
        <f t="shared" si="1"/>
        <v>1</v>
      </c>
      <c r="M27" t="str">
        <f t="shared" si="6"/>
        <v/>
      </c>
      <c r="Z27" t="s">
        <v>50</v>
      </c>
      <c r="AB27">
        <v>63</v>
      </c>
      <c r="AC27">
        <v>1000</v>
      </c>
      <c r="AD27">
        <v>63</v>
      </c>
    </row>
    <row r="28" spans="1:34" x14ac:dyDescent="0.2">
      <c r="A28">
        <v>260</v>
      </c>
      <c r="B28">
        <v>1.15E-4</v>
      </c>
      <c r="C28">
        <v>75.2</v>
      </c>
      <c r="D28">
        <v>61.7</v>
      </c>
      <c r="E28">
        <v>74</v>
      </c>
      <c r="F28">
        <v>56</v>
      </c>
      <c r="G28" s="1">
        <f t="shared" si="2"/>
        <v>4.9999999999999998E-7</v>
      </c>
      <c r="H28" s="1">
        <f t="shared" si="5"/>
        <v>2.1428571428571428E-7</v>
      </c>
      <c r="I28">
        <f t="shared" si="3"/>
        <v>1</v>
      </c>
      <c r="J28">
        <f t="shared" si="4"/>
        <v>1.2916666666666667E-4</v>
      </c>
      <c r="K28">
        <f t="shared" si="1"/>
        <v>1</v>
      </c>
      <c r="L28">
        <f t="shared" si="1"/>
        <v>1</v>
      </c>
      <c r="M28" t="str">
        <f t="shared" si="6"/>
        <v/>
      </c>
      <c r="Z28" t="s">
        <v>51</v>
      </c>
      <c r="AB28">
        <v>560</v>
      </c>
      <c r="AC28">
        <v>1000</v>
      </c>
      <c r="AD28">
        <v>560</v>
      </c>
    </row>
    <row r="29" spans="1:34" x14ac:dyDescent="0.2">
      <c r="A29">
        <v>270</v>
      </c>
      <c r="B29">
        <v>1.15E-4</v>
      </c>
      <c r="C29">
        <v>75.2</v>
      </c>
      <c r="D29">
        <v>59</v>
      </c>
      <c r="E29">
        <v>74</v>
      </c>
      <c r="F29">
        <v>56</v>
      </c>
      <c r="G29" s="1">
        <f t="shared" si="2"/>
        <v>0</v>
      </c>
      <c r="H29" s="1">
        <f t="shared" si="5"/>
        <v>2.1428571428571428E-7</v>
      </c>
      <c r="I29">
        <f t="shared" si="3"/>
        <v>1</v>
      </c>
      <c r="J29">
        <f t="shared" si="4"/>
        <v>1.325E-4</v>
      </c>
      <c r="K29">
        <f t="shared" si="1"/>
        <v>1</v>
      </c>
      <c r="L29">
        <f t="shared" si="1"/>
        <v>1</v>
      </c>
      <c r="M29" t="str">
        <f t="shared" si="6"/>
        <v/>
      </c>
    </row>
    <row r="30" spans="1:34" x14ac:dyDescent="0.2">
      <c r="A30">
        <v>280</v>
      </c>
      <c r="B30">
        <v>1.15E-4</v>
      </c>
      <c r="C30">
        <v>75.3</v>
      </c>
      <c r="D30">
        <v>58.1</v>
      </c>
      <c r="E30">
        <v>74</v>
      </c>
      <c r="F30">
        <v>56</v>
      </c>
      <c r="G30" s="1">
        <f t="shared" si="2"/>
        <v>0</v>
      </c>
      <c r="H30" s="1">
        <f t="shared" si="5"/>
        <v>1.4285714285714285E-7</v>
      </c>
      <c r="I30">
        <f t="shared" si="3"/>
        <v>2</v>
      </c>
      <c r="J30">
        <f t="shared" si="4"/>
        <v>1.3333333333333334E-4</v>
      </c>
      <c r="K30">
        <f t="shared" si="1"/>
        <v>1</v>
      </c>
      <c r="L30">
        <f t="shared" si="1"/>
        <v>1</v>
      </c>
      <c r="M30">
        <f t="shared" si="6"/>
        <v>280</v>
      </c>
      <c r="N30">
        <f>M30-M22</f>
        <v>80</v>
      </c>
      <c r="O30">
        <f>AVERAGE(K23:K30)</f>
        <v>1</v>
      </c>
      <c r="P30" t="str">
        <f>IF(O30&lt;0.5, "L","H")</f>
        <v>H</v>
      </c>
      <c r="Q30">
        <f>AVERAGE(L23:L30)</f>
        <v>0.75</v>
      </c>
      <c r="R30" t="str">
        <f>IF(Q30&lt;0.5, "L","H")</f>
        <v>H</v>
      </c>
      <c r="S30" t="str">
        <f>"Seg" &amp; I29&amp;I30&amp;P30&amp;R30</f>
        <v>Seg12HH</v>
      </c>
      <c r="T30">
        <f>N30</f>
        <v>80</v>
      </c>
    </row>
    <row r="31" spans="1:34" x14ac:dyDescent="0.2">
      <c r="A31">
        <v>290</v>
      </c>
      <c r="B31">
        <v>1.15E-4</v>
      </c>
      <c r="C31">
        <v>75.3</v>
      </c>
      <c r="D31">
        <v>57.8</v>
      </c>
      <c r="E31">
        <v>74</v>
      </c>
      <c r="F31">
        <v>56</v>
      </c>
      <c r="G31" s="1">
        <f t="shared" si="2"/>
        <v>0</v>
      </c>
      <c r="H31" s="1">
        <f t="shared" si="5"/>
        <v>1.4285714285714285E-7</v>
      </c>
      <c r="I31">
        <f t="shared" si="3"/>
        <v>2</v>
      </c>
      <c r="J31">
        <f t="shared" si="4"/>
        <v>1.3416666666666668E-4</v>
      </c>
      <c r="K31">
        <f t="shared" si="1"/>
        <v>1</v>
      </c>
      <c r="L31">
        <f t="shared" si="1"/>
        <v>1</v>
      </c>
      <c r="M31" t="str">
        <f t="shared" si="6"/>
        <v/>
      </c>
    </row>
    <row r="32" spans="1:34" x14ac:dyDescent="0.2">
      <c r="A32">
        <v>300</v>
      </c>
      <c r="B32">
        <v>1.15E-4</v>
      </c>
      <c r="C32">
        <v>75.3</v>
      </c>
      <c r="D32">
        <v>57</v>
      </c>
      <c r="E32">
        <v>74</v>
      </c>
      <c r="F32">
        <v>56</v>
      </c>
      <c r="G32" s="1">
        <f t="shared" si="2"/>
        <v>0</v>
      </c>
      <c r="H32" s="1">
        <f t="shared" si="5"/>
        <v>7.1428571428571423E-8</v>
      </c>
      <c r="I32">
        <f t="shared" si="3"/>
        <v>2</v>
      </c>
      <c r="J32">
        <f t="shared" si="4"/>
        <v>1.3500000000000003E-4</v>
      </c>
      <c r="K32">
        <f t="shared" si="1"/>
        <v>1</v>
      </c>
      <c r="L32">
        <f t="shared" si="1"/>
        <v>1</v>
      </c>
      <c r="M32" t="str">
        <f t="shared" si="6"/>
        <v/>
      </c>
    </row>
    <row r="33" spans="1:20" x14ac:dyDescent="0.2">
      <c r="A33">
        <v>310</v>
      </c>
      <c r="B33">
        <v>1.15E-4</v>
      </c>
      <c r="C33">
        <v>75.3</v>
      </c>
      <c r="D33">
        <v>55.9</v>
      </c>
      <c r="E33">
        <v>74</v>
      </c>
      <c r="F33">
        <v>56</v>
      </c>
      <c r="G33" s="1">
        <f t="shared" si="2"/>
        <v>0</v>
      </c>
      <c r="H33" s="1">
        <f t="shared" si="5"/>
        <v>1.4285714285714285E-7</v>
      </c>
      <c r="I33">
        <f t="shared" si="3"/>
        <v>2</v>
      </c>
      <c r="J33">
        <f t="shared" si="4"/>
        <v>1.3583333333333337E-4</v>
      </c>
      <c r="K33">
        <f t="shared" si="1"/>
        <v>1</v>
      </c>
      <c r="L33">
        <f t="shared" si="1"/>
        <v>0</v>
      </c>
      <c r="M33" t="str">
        <f t="shared" si="6"/>
        <v/>
      </c>
    </row>
    <row r="34" spans="1:20" x14ac:dyDescent="0.2">
      <c r="A34">
        <v>320</v>
      </c>
      <c r="B34">
        <v>1.2E-4</v>
      </c>
      <c r="C34">
        <v>75.2</v>
      </c>
      <c r="D34">
        <v>55.2</v>
      </c>
      <c r="E34">
        <v>74</v>
      </c>
      <c r="F34">
        <v>56</v>
      </c>
      <c r="G34" s="1">
        <f t="shared" si="2"/>
        <v>4.9999999999999998E-7</v>
      </c>
      <c r="H34" s="1">
        <f t="shared" si="5"/>
        <v>1.4285714285714285E-7</v>
      </c>
      <c r="I34">
        <f t="shared" si="3"/>
        <v>2</v>
      </c>
      <c r="J34">
        <f t="shared" si="4"/>
        <v>1.3666666666666672E-4</v>
      </c>
      <c r="K34">
        <f t="shared" si="1"/>
        <v>1</v>
      </c>
      <c r="L34">
        <f t="shared" si="1"/>
        <v>0</v>
      </c>
      <c r="M34" t="str">
        <f t="shared" si="6"/>
        <v/>
      </c>
    </row>
    <row r="35" spans="1:20" x14ac:dyDescent="0.2">
      <c r="A35">
        <v>330</v>
      </c>
      <c r="B35">
        <v>1.2E-4</v>
      </c>
      <c r="C35">
        <v>75.2</v>
      </c>
      <c r="D35">
        <v>55.6</v>
      </c>
      <c r="E35">
        <v>74</v>
      </c>
      <c r="F35">
        <v>56</v>
      </c>
      <c r="G35" s="1">
        <f t="shared" si="2"/>
        <v>0</v>
      </c>
      <c r="H35" s="1">
        <f t="shared" si="5"/>
        <v>2.1428571428571407E-7</v>
      </c>
      <c r="I35">
        <f t="shared" si="3"/>
        <v>1</v>
      </c>
      <c r="J35">
        <f t="shared" si="4"/>
        <v>1.4000000000000004E-4</v>
      </c>
      <c r="K35">
        <f t="shared" si="1"/>
        <v>1</v>
      </c>
      <c r="L35">
        <f t="shared" si="1"/>
        <v>0</v>
      </c>
      <c r="M35">
        <f t="shared" si="6"/>
        <v>330</v>
      </c>
      <c r="N35">
        <f>M35-M30</f>
        <v>50</v>
      </c>
      <c r="O35">
        <f>AVERAGE(K31:K35)</f>
        <v>1</v>
      </c>
      <c r="P35" t="str">
        <f>IF(O35&lt;0.5, "L","H")</f>
        <v>H</v>
      </c>
      <c r="Q35">
        <f>AVERAGE(L31:L35)</f>
        <v>0.4</v>
      </c>
      <c r="R35" t="str">
        <f>IF(Q35&lt;0.5, "L","H")</f>
        <v>L</v>
      </c>
      <c r="S35" t="str">
        <f>"Seg" &amp; I34&amp;I35&amp;P35&amp;R35</f>
        <v>Seg21HL</v>
      </c>
      <c r="T35">
        <f>N35</f>
        <v>50</v>
      </c>
    </row>
    <row r="36" spans="1:20" x14ac:dyDescent="0.2">
      <c r="A36">
        <v>340</v>
      </c>
      <c r="B36">
        <v>1.25E-4</v>
      </c>
      <c r="C36">
        <v>75.2</v>
      </c>
      <c r="D36">
        <v>54.6</v>
      </c>
      <c r="E36">
        <v>74</v>
      </c>
      <c r="F36">
        <v>56</v>
      </c>
      <c r="G36" s="1">
        <f t="shared" si="2"/>
        <v>4.9999999999999998E-7</v>
      </c>
      <c r="H36" s="1">
        <f t="shared" si="5"/>
        <v>2.1428571428571407E-7</v>
      </c>
      <c r="I36">
        <f t="shared" si="3"/>
        <v>1</v>
      </c>
      <c r="J36">
        <f t="shared" si="4"/>
        <v>1.4333333333333337E-4</v>
      </c>
      <c r="K36">
        <f t="shared" si="1"/>
        <v>1</v>
      </c>
      <c r="L36">
        <f t="shared" si="1"/>
        <v>0</v>
      </c>
      <c r="M36" t="str">
        <f t="shared" si="6"/>
        <v/>
      </c>
    </row>
    <row r="37" spans="1:20" x14ac:dyDescent="0.2">
      <c r="A37">
        <v>350</v>
      </c>
      <c r="B37">
        <v>1.25E-4</v>
      </c>
      <c r="C37">
        <v>75</v>
      </c>
      <c r="D37">
        <v>52</v>
      </c>
      <c r="E37">
        <v>74</v>
      </c>
      <c r="F37">
        <v>56</v>
      </c>
      <c r="G37" s="1">
        <f t="shared" si="2"/>
        <v>0</v>
      </c>
      <c r="H37" s="1">
        <f t="shared" si="5"/>
        <v>2.8571428571428569E-7</v>
      </c>
      <c r="I37">
        <f t="shared" si="3"/>
        <v>1</v>
      </c>
      <c r="J37">
        <f t="shared" si="4"/>
        <v>1.4666666666666669E-4</v>
      </c>
      <c r="K37">
        <f t="shared" si="1"/>
        <v>1</v>
      </c>
      <c r="L37">
        <f t="shared" si="1"/>
        <v>0</v>
      </c>
      <c r="M37" t="str">
        <f t="shared" si="6"/>
        <v/>
      </c>
    </row>
    <row r="38" spans="1:20" x14ac:dyDescent="0.2">
      <c r="A38">
        <v>360</v>
      </c>
      <c r="B38">
        <v>1.2999999999999999E-4</v>
      </c>
      <c r="C38">
        <v>74.8</v>
      </c>
      <c r="D38">
        <v>49.9</v>
      </c>
      <c r="E38">
        <v>74</v>
      </c>
      <c r="F38">
        <v>56</v>
      </c>
      <c r="G38" s="1">
        <f t="shared" si="2"/>
        <v>4.999999999999986E-7</v>
      </c>
      <c r="H38" s="1">
        <f t="shared" si="5"/>
        <v>2.8571428571428553E-7</v>
      </c>
      <c r="I38">
        <f t="shared" si="3"/>
        <v>1</v>
      </c>
      <c r="J38">
        <f t="shared" si="4"/>
        <v>1.5000000000000001E-4</v>
      </c>
      <c r="K38">
        <f t="shared" si="1"/>
        <v>1</v>
      </c>
      <c r="L38">
        <f t="shared" si="1"/>
        <v>0</v>
      </c>
      <c r="M38" t="str">
        <f t="shared" si="6"/>
        <v/>
      </c>
    </row>
    <row r="39" spans="1:20" x14ac:dyDescent="0.2">
      <c r="A39">
        <v>370</v>
      </c>
      <c r="B39">
        <v>1.2999999999999999E-4</v>
      </c>
      <c r="C39">
        <v>74.599999999999994</v>
      </c>
      <c r="D39">
        <v>48</v>
      </c>
      <c r="E39">
        <v>74</v>
      </c>
      <c r="F39">
        <v>56</v>
      </c>
      <c r="G39" s="1">
        <f t="shared" si="2"/>
        <v>0</v>
      </c>
      <c r="H39" s="1">
        <f t="shared" si="5"/>
        <v>3.571428571428571E-7</v>
      </c>
      <c r="I39">
        <f t="shared" si="3"/>
        <v>1</v>
      </c>
      <c r="J39">
        <f t="shared" si="4"/>
        <v>1.5333333333333334E-4</v>
      </c>
      <c r="K39">
        <f t="shared" si="1"/>
        <v>1</v>
      </c>
      <c r="L39">
        <f t="shared" si="1"/>
        <v>0</v>
      </c>
      <c r="M39" t="str">
        <f t="shared" si="6"/>
        <v/>
      </c>
    </row>
    <row r="40" spans="1:20" x14ac:dyDescent="0.2">
      <c r="A40">
        <v>380</v>
      </c>
      <c r="B40">
        <v>1.35E-4</v>
      </c>
      <c r="C40">
        <v>74.400000000000006</v>
      </c>
      <c r="D40">
        <v>48.1</v>
      </c>
      <c r="E40">
        <v>74</v>
      </c>
      <c r="F40">
        <v>56</v>
      </c>
      <c r="G40" s="1">
        <f t="shared" si="2"/>
        <v>5.0000000000000135E-7</v>
      </c>
      <c r="H40" s="1">
        <f t="shared" si="5"/>
        <v>3.5714285714285695E-7</v>
      </c>
      <c r="I40">
        <f t="shared" si="3"/>
        <v>1</v>
      </c>
      <c r="J40">
        <f t="shared" si="4"/>
        <v>1.5666666666666666E-4</v>
      </c>
      <c r="K40">
        <f t="shared" si="1"/>
        <v>1</v>
      </c>
      <c r="L40">
        <f t="shared" si="1"/>
        <v>0</v>
      </c>
      <c r="M40" t="str">
        <f t="shared" si="6"/>
        <v/>
      </c>
    </row>
    <row r="41" spans="1:20" x14ac:dyDescent="0.2">
      <c r="A41">
        <v>390</v>
      </c>
      <c r="B41">
        <v>1.3999999999999999E-4</v>
      </c>
      <c r="C41">
        <v>74.3</v>
      </c>
      <c r="D41">
        <v>47.6</v>
      </c>
      <c r="E41">
        <v>74</v>
      </c>
      <c r="F41">
        <v>56</v>
      </c>
      <c r="G41" s="1">
        <f t="shared" si="2"/>
        <v>4.999999999999986E-7</v>
      </c>
      <c r="H41" s="1">
        <f t="shared" si="5"/>
        <v>9.2857142857142865E-7</v>
      </c>
      <c r="I41">
        <f t="shared" si="3"/>
        <v>0</v>
      </c>
      <c r="J41">
        <f t="shared" si="4"/>
        <v>1.6999999999999999E-4</v>
      </c>
      <c r="K41">
        <f t="shared" si="1"/>
        <v>1</v>
      </c>
      <c r="L41">
        <f t="shared" si="1"/>
        <v>0</v>
      </c>
      <c r="M41">
        <f t="shared" si="6"/>
        <v>390</v>
      </c>
      <c r="N41">
        <f>M41-M35</f>
        <v>60</v>
      </c>
      <c r="O41">
        <f>AVERAGE(K36:K41)</f>
        <v>1</v>
      </c>
      <c r="P41" t="str">
        <f>IF(O41&lt;0.5, "L","H")</f>
        <v>H</v>
      </c>
      <c r="Q41">
        <f>AVERAGE(L36:L41)</f>
        <v>0</v>
      </c>
      <c r="R41" t="str">
        <f>IF(Q41&lt;0.5, "L","H")</f>
        <v>L</v>
      </c>
      <c r="S41" t="str">
        <f>"Seg" &amp; I40&amp;I41&amp;P41&amp;R41</f>
        <v>Seg10HL</v>
      </c>
      <c r="T41">
        <f>N41</f>
        <v>60</v>
      </c>
    </row>
    <row r="42" spans="1:20" x14ac:dyDescent="0.2">
      <c r="A42">
        <v>400</v>
      </c>
      <c r="B42">
        <v>1.45E-4</v>
      </c>
      <c r="C42">
        <v>74.099999999999994</v>
      </c>
      <c r="D42">
        <v>48.9</v>
      </c>
      <c r="E42">
        <v>74</v>
      </c>
      <c r="F42">
        <v>56</v>
      </c>
      <c r="G42" s="1">
        <f t="shared" si="2"/>
        <v>5.0000000000000135E-7</v>
      </c>
      <c r="H42" s="1">
        <f t="shared" si="5"/>
        <v>9.2857142857142865E-7</v>
      </c>
      <c r="I42">
        <f t="shared" si="3"/>
        <v>0</v>
      </c>
      <c r="J42">
        <f t="shared" si="4"/>
        <v>1.8333333333333331E-4</v>
      </c>
      <c r="K42">
        <f t="shared" si="1"/>
        <v>1</v>
      </c>
      <c r="L42">
        <f t="shared" si="1"/>
        <v>0</v>
      </c>
      <c r="M42" t="str">
        <f t="shared" si="6"/>
        <v/>
      </c>
    </row>
    <row r="43" spans="1:20" x14ac:dyDescent="0.2">
      <c r="A43">
        <v>410</v>
      </c>
      <c r="B43">
        <v>1.4999999999999999E-4</v>
      </c>
      <c r="C43">
        <v>74.3</v>
      </c>
      <c r="D43">
        <v>54.6</v>
      </c>
      <c r="E43">
        <v>74</v>
      </c>
      <c r="F43">
        <v>56</v>
      </c>
      <c r="G43" s="1">
        <f t="shared" si="2"/>
        <v>4.999999999999986E-7</v>
      </c>
      <c r="H43" s="1">
        <f t="shared" si="5"/>
        <v>9.2857142857142865E-7</v>
      </c>
      <c r="I43">
        <f t="shared" si="3"/>
        <v>0</v>
      </c>
      <c r="J43">
        <f t="shared" si="4"/>
        <v>1.9666666666666663E-4</v>
      </c>
      <c r="K43">
        <f t="shared" si="1"/>
        <v>1</v>
      </c>
      <c r="L43">
        <f t="shared" si="1"/>
        <v>0</v>
      </c>
      <c r="M43" t="str">
        <f t="shared" si="6"/>
        <v/>
      </c>
    </row>
    <row r="44" spans="1:20" x14ac:dyDescent="0.2">
      <c r="A44">
        <v>420</v>
      </c>
      <c r="B44">
        <v>1.9000000000000001E-4</v>
      </c>
      <c r="C44">
        <v>74.400000000000006</v>
      </c>
      <c r="D44">
        <v>59.7</v>
      </c>
      <c r="E44">
        <v>74</v>
      </c>
      <c r="F44">
        <v>56</v>
      </c>
      <c r="G44" s="1">
        <f t="shared" si="2"/>
        <v>4.0000000000000024E-6</v>
      </c>
      <c r="H44" s="1">
        <f t="shared" si="5"/>
        <v>8.5714285714285703E-7</v>
      </c>
      <c r="I44">
        <f t="shared" si="3"/>
        <v>0</v>
      </c>
      <c r="J44">
        <f t="shared" si="4"/>
        <v>2.0999999999999995E-4</v>
      </c>
      <c r="K44">
        <f t="shared" si="1"/>
        <v>1</v>
      </c>
      <c r="L44">
        <f t="shared" si="1"/>
        <v>1</v>
      </c>
      <c r="M44" t="str">
        <f t="shared" si="6"/>
        <v/>
      </c>
    </row>
    <row r="45" spans="1:20" x14ac:dyDescent="0.2">
      <c r="A45">
        <v>430</v>
      </c>
      <c r="B45">
        <v>1.95E-4</v>
      </c>
      <c r="C45">
        <v>74.599999999999994</v>
      </c>
      <c r="D45">
        <v>62.1</v>
      </c>
      <c r="E45">
        <v>74</v>
      </c>
      <c r="F45">
        <v>56</v>
      </c>
      <c r="G45" s="1">
        <f t="shared" si="2"/>
        <v>4.999999999999986E-7</v>
      </c>
      <c r="H45" s="1">
        <f t="shared" si="5"/>
        <v>8.5714285714285745E-7</v>
      </c>
      <c r="I45">
        <f t="shared" si="3"/>
        <v>0</v>
      </c>
      <c r="J45">
        <f t="shared" si="4"/>
        <v>2.2333333333333328E-4</v>
      </c>
      <c r="K45">
        <f t="shared" si="1"/>
        <v>1</v>
      </c>
      <c r="L45">
        <f t="shared" si="1"/>
        <v>1</v>
      </c>
      <c r="M45" t="str">
        <f t="shared" si="6"/>
        <v/>
      </c>
    </row>
    <row r="46" spans="1:20" x14ac:dyDescent="0.2">
      <c r="A46">
        <v>440</v>
      </c>
      <c r="B46">
        <v>1.95E-4</v>
      </c>
      <c r="C46">
        <v>74.8</v>
      </c>
      <c r="D46">
        <v>63.6</v>
      </c>
      <c r="E46">
        <v>74</v>
      </c>
      <c r="F46">
        <v>56</v>
      </c>
      <c r="G46" s="1">
        <f t="shared" si="2"/>
        <v>0</v>
      </c>
      <c r="H46" s="1">
        <f t="shared" si="5"/>
        <v>7.8571428571428583E-7</v>
      </c>
      <c r="I46">
        <f t="shared" si="3"/>
        <v>1</v>
      </c>
      <c r="J46">
        <f t="shared" si="4"/>
        <v>2.266666666666666E-4</v>
      </c>
      <c r="K46">
        <f t="shared" si="1"/>
        <v>1</v>
      </c>
      <c r="L46">
        <f t="shared" si="1"/>
        <v>1</v>
      </c>
      <c r="M46">
        <f t="shared" si="6"/>
        <v>440</v>
      </c>
      <c r="N46">
        <f>M46-M41</f>
        <v>50</v>
      </c>
      <c r="O46">
        <f>AVERAGE(K42:K46)</f>
        <v>1</v>
      </c>
      <c r="P46" t="str">
        <f>IF(O46&lt;0.5, "L","H")</f>
        <v>H</v>
      </c>
      <c r="Q46">
        <f>AVERAGE(L42:L46)</f>
        <v>0.6</v>
      </c>
      <c r="R46" t="str">
        <f>IF(Q46&lt;0.5, "L","H")</f>
        <v>H</v>
      </c>
      <c r="S46" t="str">
        <f>"Seg" &amp; I45&amp;I46&amp;P46&amp;R46</f>
        <v>Seg01HH</v>
      </c>
      <c r="T46">
        <f>N46</f>
        <v>50</v>
      </c>
    </row>
    <row r="47" spans="1:20" x14ac:dyDescent="0.2">
      <c r="A47">
        <v>450</v>
      </c>
      <c r="B47">
        <v>1.95E-4</v>
      </c>
      <c r="C47">
        <v>75</v>
      </c>
      <c r="D47">
        <v>61.8</v>
      </c>
      <c r="E47">
        <v>74</v>
      </c>
      <c r="F47">
        <v>56</v>
      </c>
      <c r="G47" s="1">
        <f t="shared" si="2"/>
        <v>0</v>
      </c>
      <c r="H47" s="1">
        <f t="shared" si="5"/>
        <v>7.8571428571428583E-7</v>
      </c>
      <c r="I47">
        <f t="shared" si="3"/>
        <v>1</v>
      </c>
      <c r="J47">
        <f t="shared" si="4"/>
        <v>2.2999999999999993E-4</v>
      </c>
      <c r="K47">
        <f t="shared" si="1"/>
        <v>1</v>
      </c>
      <c r="L47">
        <f t="shared" si="1"/>
        <v>1</v>
      </c>
      <c r="M47" t="str">
        <f t="shared" si="6"/>
        <v/>
      </c>
    </row>
    <row r="48" spans="1:20" x14ac:dyDescent="0.2">
      <c r="A48">
        <v>460</v>
      </c>
      <c r="B48">
        <v>2.0000000000000001E-4</v>
      </c>
      <c r="C48">
        <v>75</v>
      </c>
      <c r="D48">
        <v>57.1</v>
      </c>
      <c r="E48">
        <v>74</v>
      </c>
      <c r="F48">
        <v>56</v>
      </c>
      <c r="G48" s="1">
        <f t="shared" si="2"/>
        <v>5.0000000000000135E-7</v>
      </c>
      <c r="H48" s="1">
        <f t="shared" si="5"/>
        <v>2.1428571428571407E-7</v>
      </c>
      <c r="I48">
        <f t="shared" si="3"/>
        <v>1</v>
      </c>
      <c r="J48">
        <f t="shared" si="4"/>
        <v>2.3333333333333325E-4</v>
      </c>
      <c r="K48">
        <f t="shared" si="1"/>
        <v>1</v>
      </c>
      <c r="L48">
        <f t="shared" si="1"/>
        <v>1</v>
      </c>
      <c r="M48" t="str">
        <f t="shared" si="6"/>
        <v/>
      </c>
    </row>
    <row r="49" spans="1:20" x14ac:dyDescent="0.2">
      <c r="A49">
        <v>470</v>
      </c>
      <c r="B49">
        <v>2.0000000000000001E-4</v>
      </c>
      <c r="C49">
        <v>75</v>
      </c>
      <c r="D49">
        <v>53.8</v>
      </c>
      <c r="E49">
        <v>74</v>
      </c>
      <c r="F49">
        <v>56</v>
      </c>
      <c r="G49" s="1">
        <f t="shared" si="2"/>
        <v>0</v>
      </c>
      <c r="H49" s="1">
        <f t="shared" si="5"/>
        <v>1.4285714285714285E-7</v>
      </c>
      <c r="I49">
        <f t="shared" si="3"/>
        <v>2</v>
      </c>
      <c r="J49">
        <f t="shared" si="4"/>
        <v>2.3416666666666659E-4</v>
      </c>
      <c r="K49">
        <f t="shared" si="1"/>
        <v>1</v>
      </c>
      <c r="L49">
        <f t="shared" si="1"/>
        <v>0</v>
      </c>
      <c r="M49">
        <f t="shared" si="6"/>
        <v>470</v>
      </c>
      <c r="N49">
        <f>M49-M46</f>
        <v>30</v>
      </c>
      <c r="O49">
        <f>AVERAGE(K47:K49)</f>
        <v>1</v>
      </c>
      <c r="P49" t="str">
        <f>IF(O49&lt;0.5, "L","H")</f>
        <v>H</v>
      </c>
      <c r="Q49">
        <f>AVERAGE(L47:L49)</f>
        <v>0.66666666666666663</v>
      </c>
      <c r="R49" t="str">
        <f>IF(Q49&lt;0.5, "L","H")</f>
        <v>H</v>
      </c>
      <c r="S49" t="str">
        <f>"Seg" &amp; I48&amp;I49&amp;P49&amp;R49</f>
        <v>Seg12HH</v>
      </c>
      <c r="T49">
        <f>N49</f>
        <v>30</v>
      </c>
    </row>
    <row r="50" spans="1:20" x14ac:dyDescent="0.2">
      <c r="A50">
        <v>480</v>
      </c>
      <c r="B50">
        <v>2.05E-4</v>
      </c>
      <c r="C50">
        <v>73.5</v>
      </c>
      <c r="D50">
        <v>55.4</v>
      </c>
      <c r="E50">
        <v>74</v>
      </c>
      <c r="F50">
        <v>56</v>
      </c>
      <c r="G50" s="1">
        <f t="shared" si="2"/>
        <v>4.999999999999986E-7</v>
      </c>
      <c r="H50" s="1">
        <f t="shared" si="5"/>
        <v>1.4285714285714285E-7</v>
      </c>
      <c r="I50">
        <f t="shared" si="3"/>
        <v>2</v>
      </c>
      <c r="J50">
        <f t="shared" si="4"/>
        <v>2.3499999999999994E-4</v>
      </c>
      <c r="K50">
        <f t="shared" si="1"/>
        <v>0</v>
      </c>
      <c r="L50">
        <f t="shared" si="1"/>
        <v>0</v>
      </c>
      <c r="M50" t="str">
        <f t="shared" si="6"/>
        <v/>
      </c>
    </row>
    <row r="51" spans="1:20" x14ac:dyDescent="0.2">
      <c r="A51">
        <v>490</v>
      </c>
      <c r="B51">
        <v>2.05E-4</v>
      </c>
      <c r="C51">
        <v>72.5</v>
      </c>
      <c r="D51">
        <v>56.5</v>
      </c>
      <c r="E51">
        <v>74</v>
      </c>
      <c r="F51">
        <v>56</v>
      </c>
      <c r="G51" s="1">
        <f t="shared" si="2"/>
        <v>0</v>
      </c>
      <c r="H51" s="1">
        <f t="shared" si="5"/>
        <v>1.4285714285714285E-7</v>
      </c>
      <c r="I51">
        <f t="shared" si="3"/>
        <v>2</v>
      </c>
      <c r="J51">
        <f t="shared" si="4"/>
        <v>2.3583333333333328E-4</v>
      </c>
      <c r="K51">
        <f t="shared" si="1"/>
        <v>0</v>
      </c>
      <c r="L51">
        <f t="shared" si="1"/>
        <v>1</v>
      </c>
      <c r="M51" t="str">
        <f t="shared" si="6"/>
        <v/>
      </c>
    </row>
    <row r="52" spans="1:20" x14ac:dyDescent="0.2">
      <c r="A52">
        <v>500</v>
      </c>
      <c r="B52">
        <v>2.05E-4</v>
      </c>
      <c r="C52">
        <v>71.7</v>
      </c>
      <c r="D52">
        <v>57.2</v>
      </c>
      <c r="E52">
        <v>74</v>
      </c>
      <c r="F52">
        <v>56</v>
      </c>
      <c r="G52" s="1">
        <f t="shared" si="2"/>
        <v>0</v>
      </c>
      <c r="H52" s="1">
        <f t="shared" si="5"/>
        <v>1.4285714285714285E-7</v>
      </c>
      <c r="I52">
        <f t="shared" si="3"/>
        <v>2</v>
      </c>
      <c r="J52">
        <f t="shared" si="4"/>
        <v>2.3666666666666663E-4</v>
      </c>
      <c r="K52">
        <f t="shared" si="1"/>
        <v>0</v>
      </c>
      <c r="L52">
        <f t="shared" si="1"/>
        <v>1</v>
      </c>
      <c r="M52" t="str">
        <f t="shared" si="6"/>
        <v/>
      </c>
    </row>
    <row r="53" spans="1:20" x14ac:dyDescent="0.2">
      <c r="A53">
        <v>510</v>
      </c>
      <c r="B53">
        <v>2.05E-4</v>
      </c>
      <c r="C53">
        <v>71.2</v>
      </c>
      <c r="D53">
        <v>58.4</v>
      </c>
      <c r="E53">
        <v>74</v>
      </c>
      <c r="F53">
        <v>56</v>
      </c>
      <c r="G53" s="1">
        <f t="shared" si="2"/>
        <v>0</v>
      </c>
      <c r="H53" s="1">
        <f t="shared" si="5"/>
        <v>1.4285714285714285E-7</v>
      </c>
      <c r="I53">
        <f t="shared" si="3"/>
        <v>2</v>
      </c>
      <c r="J53">
        <f t="shared" si="4"/>
        <v>2.3749999999999997E-4</v>
      </c>
      <c r="K53">
        <f t="shared" si="1"/>
        <v>0</v>
      </c>
      <c r="L53">
        <f t="shared" si="1"/>
        <v>1</v>
      </c>
      <c r="M53" t="str">
        <f t="shared" si="6"/>
        <v/>
      </c>
    </row>
    <row r="54" spans="1:20" x14ac:dyDescent="0.2">
      <c r="A54">
        <v>520</v>
      </c>
      <c r="B54">
        <v>2.05E-4</v>
      </c>
      <c r="C54">
        <v>71</v>
      </c>
      <c r="D54">
        <v>57.9</v>
      </c>
      <c r="E54">
        <v>74</v>
      </c>
      <c r="F54">
        <v>56</v>
      </c>
      <c r="G54" s="1">
        <f t="shared" si="2"/>
        <v>0</v>
      </c>
      <c r="H54" s="1">
        <f t="shared" si="5"/>
        <v>7.1428571428571622E-8</v>
      </c>
      <c r="I54">
        <f t="shared" si="3"/>
        <v>2</v>
      </c>
      <c r="J54">
        <f t="shared" si="4"/>
        <v>2.3833333333333332E-4</v>
      </c>
      <c r="K54">
        <f t="shared" si="1"/>
        <v>0</v>
      </c>
      <c r="L54">
        <f t="shared" si="1"/>
        <v>1</v>
      </c>
      <c r="M54" t="str">
        <f t="shared" si="6"/>
        <v/>
      </c>
    </row>
    <row r="55" spans="1:20" x14ac:dyDescent="0.2">
      <c r="A55">
        <v>530</v>
      </c>
      <c r="B55">
        <v>2.1000000000000001E-4</v>
      </c>
      <c r="C55">
        <v>70.7</v>
      </c>
      <c r="D55">
        <v>57.3</v>
      </c>
      <c r="E55">
        <v>74</v>
      </c>
      <c r="F55">
        <v>56</v>
      </c>
      <c r="G55" s="1">
        <f t="shared" si="2"/>
        <v>5.0000000000000135E-7</v>
      </c>
      <c r="H55" s="1">
        <f t="shared" si="5"/>
        <v>1.4285714285714285E-7</v>
      </c>
      <c r="I55">
        <f t="shared" si="3"/>
        <v>2</v>
      </c>
      <c r="J55">
        <f t="shared" si="4"/>
        <v>2.3916666666666666E-4</v>
      </c>
      <c r="K55">
        <f t="shared" si="1"/>
        <v>0</v>
      </c>
      <c r="L55">
        <f t="shared" si="1"/>
        <v>1</v>
      </c>
      <c r="M55" t="str">
        <f t="shared" si="6"/>
        <v/>
      </c>
    </row>
    <row r="56" spans="1:20" x14ac:dyDescent="0.2">
      <c r="A56">
        <v>540</v>
      </c>
      <c r="B56">
        <v>2.1000000000000001E-4</v>
      </c>
      <c r="C56">
        <v>70.3</v>
      </c>
      <c r="D56">
        <v>57</v>
      </c>
      <c r="E56">
        <v>74</v>
      </c>
      <c r="F56">
        <v>56</v>
      </c>
      <c r="G56" s="1">
        <f t="shared" si="2"/>
        <v>0</v>
      </c>
      <c r="H56" s="1">
        <f t="shared" si="5"/>
        <v>2.1428571428571447E-7</v>
      </c>
      <c r="I56">
        <f t="shared" si="3"/>
        <v>1</v>
      </c>
      <c r="J56">
        <f t="shared" si="4"/>
        <v>2.4249999999999999E-4</v>
      </c>
      <c r="K56">
        <f t="shared" si="1"/>
        <v>0</v>
      </c>
      <c r="L56">
        <f t="shared" si="1"/>
        <v>1</v>
      </c>
      <c r="M56">
        <f t="shared" si="6"/>
        <v>540</v>
      </c>
      <c r="N56">
        <f>M56-M49</f>
        <v>70</v>
      </c>
      <c r="O56">
        <f>AVERAGE(K50:K56)</f>
        <v>0</v>
      </c>
      <c r="P56" t="str">
        <f>IF(O56&lt;0.5, "L","H")</f>
        <v>L</v>
      </c>
      <c r="Q56">
        <f>AVERAGE(L50:L56)</f>
        <v>0.8571428571428571</v>
      </c>
      <c r="R56" t="str">
        <f>IF(Q56&lt;0.5, "L","H")</f>
        <v>H</v>
      </c>
      <c r="S56" t="str">
        <f>"Seg" &amp; I55&amp;I56&amp;P56&amp;R56</f>
        <v>Seg21LH</v>
      </c>
      <c r="T56">
        <f>N56</f>
        <v>70</v>
      </c>
    </row>
    <row r="57" spans="1:20" x14ac:dyDescent="0.2">
      <c r="A57">
        <v>550</v>
      </c>
      <c r="B57">
        <v>2.1000000000000001E-4</v>
      </c>
      <c r="C57">
        <v>70.099999999999994</v>
      </c>
      <c r="D57">
        <v>56.7</v>
      </c>
      <c r="E57">
        <v>74</v>
      </c>
      <c r="F57">
        <v>56</v>
      </c>
      <c r="G57" s="1">
        <f t="shared" si="2"/>
        <v>0</v>
      </c>
      <c r="H57" s="1">
        <f t="shared" si="5"/>
        <v>2.8571428571428569E-7</v>
      </c>
      <c r="I57">
        <f t="shared" si="3"/>
        <v>1</v>
      </c>
      <c r="J57">
        <f t="shared" si="4"/>
        <v>2.4583333333333331E-4</v>
      </c>
      <c r="K57">
        <f t="shared" si="1"/>
        <v>0</v>
      </c>
      <c r="L57">
        <f t="shared" si="1"/>
        <v>1</v>
      </c>
      <c r="M57" t="str">
        <f t="shared" si="6"/>
        <v/>
      </c>
    </row>
    <row r="58" spans="1:20" x14ac:dyDescent="0.2">
      <c r="A58">
        <v>560</v>
      </c>
      <c r="B58">
        <v>2.1499999999999999E-4</v>
      </c>
      <c r="C58">
        <v>69.900000000000006</v>
      </c>
      <c r="D58">
        <v>56.9</v>
      </c>
      <c r="E58">
        <v>74</v>
      </c>
      <c r="F58">
        <v>56</v>
      </c>
      <c r="G58" s="1">
        <f t="shared" si="2"/>
        <v>4.999999999999986E-7</v>
      </c>
      <c r="H58" s="1">
        <f t="shared" si="5"/>
        <v>3.5714285714285737E-7</v>
      </c>
      <c r="I58">
        <f t="shared" si="3"/>
        <v>1</v>
      </c>
      <c r="J58">
        <f t="shared" si="4"/>
        <v>2.4916666666666663E-4</v>
      </c>
      <c r="K58">
        <f t="shared" si="1"/>
        <v>0</v>
      </c>
      <c r="L58">
        <f t="shared" si="1"/>
        <v>1</v>
      </c>
      <c r="M58" t="str">
        <f t="shared" si="6"/>
        <v/>
      </c>
    </row>
    <row r="59" spans="1:20" x14ac:dyDescent="0.2">
      <c r="A59">
        <v>570</v>
      </c>
      <c r="B59">
        <v>2.2000000000000001E-4</v>
      </c>
      <c r="C59">
        <v>69.8</v>
      </c>
      <c r="D59">
        <v>57.9</v>
      </c>
      <c r="E59">
        <v>74</v>
      </c>
      <c r="F59">
        <v>56</v>
      </c>
      <c r="G59" s="1">
        <f t="shared" si="2"/>
        <v>5.0000000000000135E-7</v>
      </c>
      <c r="H59" s="1">
        <f t="shared" si="5"/>
        <v>4.2857142857142857E-7</v>
      </c>
      <c r="I59">
        <f t="shared" si="3"/>
        <v>1</v>
      </c>
      <c r="J59">
        <f t="shared" si="4"/>
        <v>2.5249999999999996E-4</v>
      </c>
      <c r="K59">
        <f t="shared" si="1"/>
        <v>0</v>
      </c>
      <c r="L59">
        <f t="shared" si="1"/>
        <v>1</v>
      </c>
      <c r="M59" t="str">
        <f t="shared" si="6"/>
        <v/>
      </c>
    </row>
    <row r="60" spans="1:20" x14ac:dyDescent="0.2">
      <c r="A60">
        <v>580</v>
      </c>
      <c r="B60">
        <v>2.2499999999999999E-4</v>
      </c>
      <c r="C60">
        <v>69.8</v>
      </c>
      <c r="D60">
        <v>63.7</v>
      </c>
      <c r="E60">
        <v>74</v>
      </c>
      <c r="F60">
        <v>56</v>
      </c>
      <c r="G60" s="1">
        <f t="shared" si="2"/>
        <v>4.999999999999986E-7</v>
      </c>
      <c r="H60" s="1">
        <f t="shared" si="5"/>
        <v>5.7142857142857139E-7</v>
      </c>
      <c r="I60">
        <f t="shared" si="3"/>
        <v>1</v>
      </c>
      <c r="J60">
        <f t="shared" si="4"/>
        <v>2.5583333333333328E-4</v>
      </c>
      <c r="K60">
        <f t="shared" si="1"/>
        <v>0</v>
      </c>
      <c r="L60">
        <f t="shared" si="1"/>
        <v>1</v>
      </c>
      <c r="M60" t="str">
        <f t="shared" si="6"/>
        <v/>
      </c>
    </row>
    <row r="61" spans="1:20" x14ac:dyDescent="0.2">
      <c r="A61">
        <v>590</v>
      </c>
      <c r="B61">
        <v>2.3000000000000001E-4</v>
      </c>
      <c r="C61">
        <v>69.900000000000006</v>
      </c>
      <c r="D61">
        <v>68.599999999999994</v>
      </c>
      <c r="E61">
        <v>74</v>
      </c>
      <c r="F61">
        <v>56</v>
      </c>
      <c r="G61" s="1">
        <f t="shared" si="2"/>
        <v>5.0000000000000135E-7</v>
      </c>
      <c r="H61" s="1">
        <f t="shared" si="5"/>
        <v>7.1428571428571389E-7</v>
      </c>
      <c r="I61">
        <f t="shared" si="3"/>
        <v>1</v>
      </c>
      <c r="J61">
        <f t="shared" si="4"/>
        <v>2.5916666666666661E-4</v>
      </c>
      <c r="K61">
        <f t="shared" si="1"/>
        <v>0</v>
      </c>
      <c r="L61">
        <f t="shared" si="1"/>
        <v>1</v>
      </c>
      <c r="M61" t="str">
        <f t="shared" si="6"/>
        <v/>
      </c>
    </row>
    <row r="62" spans="1:20" x14ac:dyDescent="0.2">
      <c r="A62">
        <v>600</v>
      </c>
      <c r="B62">
        <v>2.4000000000000001E-4</v>
      </c>
      <c r="C62">
        <v>69.900000000000006</v>
      </c>
      <c r="D62">
        <v>70.599999999999994</v>
      </c>
      <c r="E62">
        <v>74</v>
      </c>
      <c r="F62">
        <v>56</v>
      </c>
      <c r="G62" s="1">
        <f t="shared" si="2"/>
        <v>9.9999999999999995E-7</v>
      </c>
      <c r="H62" s="1">
        <f t="shared" si="5"/>
        <v>7.8571428571428594E-7</v>
      </c>
      <c r="I62">
        <f t="shared" si="3"/>
        <v>1</v>
      </c>
      <c r="J62">
        <f t="shared" si="4"/>
        <v>2.6249999999999993E-4</v>
      </c>
      <c r="K62">
        <f t="shared" si="1"/>
        <v>0</v>
      </c>
      <c r="L62">
        <f t="shared" si="1"/>
        <v>1</v>
      </c>
      <c r="M62" t="str">
        <f t="shared" si="6"/>
        <v/>
      </c>
    </row>
    <row r="63" spans="1:20" x14ac:dyDescent="0.2">
      <c r="A63">
        <v>610</v>
      </c>
      <c r="B63">
        <v>2.5000000000000001E-4</v>
      </c>
      <c r="C63">
        <v>70.099999999999994</v>
      </c>
      <c r="D63">
        <v>71.5</v>
      </c>
      <c r="E63">
        <v>74</v>
      </c>
      <c r="F63">
        <v>56</v>
      </c>
      <c r="G63" s="1">
        <f t="shared" si="2"/>
        <v>9.9999999999999995E-7</v>
      </c>
      <c r="H63" s="1">
        <f t="shared" si="5"/>
        <v>7.1428571428571421E-7</v>
      </c>
      <c r="I63">
        <f t="shared" si="3"/>
        <v>1</v>
      </c>
      <c r="J63">
        <f t="shared" si="4"/>
        <v>2.6583333333333325E-4</v>
      </c>
      <c r="K63">
        <f t="shared" si="1"/>
        <v>0</v>
      </c>
      <c r="L63">
        <f t="shared" si="1"/>
        <v>1</v>
      </c>
      <c r="M63" t="str">
        <f t="shared" si="6"/>
        <v/>
      </c>
    </row>
    <row r="64" spans="1:20" x14ac:dyDescent="0.2">
      <c r="A64">
        <v>620</v>
      </c>
      <c r="B64">
        <v>2.5999999999999998E-4</v>
      </c>
      <c r="C64">
        <v>69.900000000000006</v>
      </c>
      <c r="D64">
        <v>67.7</v>
      </c>
      <c r="E64">
        <v>74</v>
      </c>
      <c r="F64">
        <v>56</v>
      </c>
      <c r="G64" s="1">
        <f t="shared" si="2"/>
        <v>9.999999999999972E-7</v>
      </c>
      <c r="H64" s="1">
        <f t="shared" si="5"/>
        <v>6.4285714285714301E-7</v>
      </c>
      <c r="I64">
        <f t="shared" si="3"/>
        <v>1</v>
      </c>
      <c r="J64">
        <f t="shared" si="4"/>
        <v>2.6916666666666658E-4</v>
      </c>
      <c r="K64">
        <f t="shared" si="1"/>
        <v>0</v>
      </c>
      <c r="L64">
        <f t="shared" si="1"/>
        <v>1</v>
      </c>
      <c r="M64" t="str">
        <f t="shared" si="6"/>
        <v/>
      </c>
    </row>
    <row r="65" spans="1:20" x14ac:dyDescent="0.2">
      <c r="A65">
        <v>630</v>
      </c>
      <c r="B65">
        <v>2.7E-4</v>
      </c>
      <c r="C65">
        <v>69.8</v>
      </c>
      <c r="D65">
        <v>61.9</v>
      </c>
      <c r="E65">
        <v>74</v>
      </c>
      <c r="F65">
        <v>56</v>
      </c>
      <c r="G65" s="1">
        <f t="shared" si="2"/>
        <v>1.0000000000000027E-6</v>
      </c>
      <c r="H65" s="1">
        <f t="shared" si="5"/>
        <v>5.7142857142857139E-7</v>
      </c>
      <c r="I65">
        <f t="shared" si="3"/>
        <v>1</v>
      </c>
      <c r="J65">
        <f t="shared" si="4"/>
        <v>2.724999999999999E-4</v>
      </c>
      <c r="K65">
        <f t="shared" si="1"/>
        <v>0</v>
      </c>
      <c r="L65">
        <f t="shared" si="1"/>
        <v>1</v>
      </c>
      <c r="M65" t="str">
        <f t="shared" si="6"/>
        <v/>
      </c>
    </row>
    <row r="66" spans="1:20" x14ac:dyDescent="0.2">
      <c r="A66">
        <v>640</v>
      </c>
      <c r="B66">
        <v>2.7E-4</v>
      </c>
      <c r="C66">
        <v>69.599999999999994</v>
      </c>
      <c r="D66">
        <v>59.6</v>
      </c>
      <c r="E66">
        <v>74</v>
      </c>
      <c r="F66">
        <v>56</v>
      </c>
      <c r="G66" s="1">
        <f t="shared" si="2"/>
        <v>0</v>
      </c>
      <c r="H66" s="1">
        <f t="shared" si="5"/>
        <v>4.2857142857142851E-7</v>
      </c>
      <c r="I66">
        <f t="shared" si="3"/>
        <v>1</v>
      </c>
      <c r="J66">
        <f t="shared" si="4"/>
        <v>2.7583333333333323E-4</v>
      </c>
      <c r="K66">
        <f t="shared" si="1"/>
        <v>0</v>
      </c>
      <c r="L66">
        <f t="shared" si="1"/>
        <v>1</v>
      </c>
      <c r="M66" t="str">
        <f t="shared" si="6"/>
        <v/>
      </c>
    </row>
    <row r="67" spans="1:20" x14ac:dyDescent="0.2">
      <c r="A67">
        <v>650</v>
      </c>
      <c r="B67">
        <v>2.7E-4</v>
      </c>
      <c r="C67">
        <v>69.400000000000006</v>
      </c>
      <c r="D67">
        <v>59</v>
      </c>
      <c r="E67">
        <v>74</v>
      </c>
      <c r="F67">
        <v>56</v>
      </c>
      <c r="G67" s="1">
        <f t="shared" si="2"/>
        <v>0</v>
      </c>
      <c r="H67" s="1">
        <f t="shared" si="5"/>
        <v>3.5714285714285737E-7</v>
      </c>
      <c r="I67">
        <f t="shared" si="3"/>
        <v>1</v>
      </c>
      <c r="J67">
        <f t="shared" si="4"/>
        <v>2.7916666666666655E-4</v>
      </c>
      <c r="K67">
        <f t="shared" ref="K67:L117" si="7">IF(C67&gt;E67,1,0)</f>
        <v>0</v>
      </c>
      <c r="L67">
        <f t="shared" si="7"/>
        <v>1</v>
      </c>
      <c r="M67" t="str">
        <f t="shared" si="6"/>
        <v/>
      </c>
    </row>
    <row r="68" spans="1:20" x14ac:dyDescent="0.2">
      <c r="A68">
        <v>660</v>
      </c>
      <c r="B68">
        <v>2.7E-4</v>
      </c>
      <c r="C68">
        <v>69</v>
      </c>
      <c r="D68">
        <v>59</v>
      </c>
      <c r="E68">
        <v>74</v>
      </c>
      <c r="F68">
        <v>56</v>
      </c>
      <c r="G68" s="1">
        <f t="shared" ref="G68:G117" si="8">(B68-B67)/(A68-A67)</f>
        <v>0</v>
      </c>
      <c r="H68" s="1">
        <f t="shared" si="5"/>
        <v>2.8571428571428569E-7</v>
      </c>
      <c r="I68">
        <f t="shared" si="3"/>
        <v>1</v>
      </c>
      <c r="J68">
        <f t="shared" si="4"/>
        <v>2.8249999999999987E-4</v>
      </c>
      <c r="K68">
        <f t="shared" si="7"/>
        <v>0</v>
      </c>
      <c r="L68">
        <f t="shared" si="7"/>
        <v>1</v>
      </c>
      <c r="M68" t="str">
        <f t="shared" si="6"/>
        <v/>
      </c>
    </row>
    <row r="69" spans="1:20" x14ac:dyDescent="0.2">
      <c r="A69">
        <v>670</v>
      </c>
      <c r="B69">
        <v>2.7E-4</v>
      </c>
      <c r="C69">
        <v>68.900000000000006</v>
      </c>
      <c r="D69">
        <v>59</v>
      </c>
      <c r="E69">
        <v>74</v>
      </c>
      <c r="F69">
        <v>56</v>
      </c>
      <c r="G69" s="1">
        <f t="shared" si="8"/>
        <v>0</v>
      </c>
      <c r="H69" s="1">
        <f t="shared" si="5"/>
        <v>1.4285714285714245E-7</v>
      </c>
      <c r="I69">
        <f t="shared" si="3"/>
        <v>2</v>
      </c>
      <c r="J69">
        <f t="shared" si="4"/>
        <v>2.8333333333333319E-4</v>
      </c>
      <c r="K69">
        <f t="shared" si="7"/>
        <v>0</v>
      </c>
      <c r="L69">
        <f t="shared" si="7"/>
        <v>1</v>
      </c>
      <c r="M69">
        <f t="shared" si="6"/>
        <v>670</v>
      </c>
      <c r="N69">
        <f>M69-M56</f>
        <v>130</v>
      </c>
      <c r="O69">
        <f>AVERAGE(K57:K69)</f>
        <v>0</v>
      </c>
      <c r="P69" t="str">
        <f>IF(O69&lt;0.5, "L","H")</f>
        <v>L</v>
      </c>
      <c r="Q69">
        <f>AVERAGE(L57:L69)</f>
        <v>1</v>
      </c>
      <c r="R69" t="str">
        <f>IF(Q69&lt;0.5, "L","H")</f>
        <v>H</v>
      </c>
      <c r="S69" t="str">
        <f>"Seg" &amp; I68&amp;I69&amp;P69&amp;R69</f>
        <v>Seg12LH</v>
      </c>
      <c r="T69">
        <f>N69</f>
        <v>130</v>
      </c>
    </row>
    <row r="70" spans="1:20" x14ac:dyDescent="0.2">
      <c r="A70">
        <v>680</v>
      </c>
      <c r="B70">
        <v>2.7500000000000002E-4</v>
      </c>
      <c r="C70">
        <v>68.900000000000006</v>
      </c>
      <c r="D70">
        <v>58.3</v>
      </c>
      <c r="E70">
        <v>74</v>
      </c>
      <c r="F70">
        <v>56</v>
      </c>
      <c r="G70" s="1">
        <f t="shared" si="8"/>
        <v>5.0000000000000135E-7</v>
      </c>
      <c r="H70" s="1">
        <f t="shared" si="5"/>
        <v>2.1428571428571407E-7</v>
      </c>
      <c r="I70">
        <f t="shared" si="3"/>
        <v>1</v>
      </c>
      <c r="J70">
        <f t="shared" si="4"/>
        <v>2.8666666666666652E-4</v>
      </c>
      <c r="K70">
        <f t="shared" si="7"/>
        <v>0</v>
      </c>
      <c r="L70">
        <f t="shared" si="7"/>
        <v>1</v>
      </c>
      <c r="M70">
        <f t="shared" si="6"/>
        <v>680</v>
      </c>
      <c r="N70">
        <f>M70-M69</f>
        <v>10</v>
      </c>
      <c r="O70">
        <f>AVERAGE(K69)</f>
        <v>0</v>
      </c>
      <c r="P70" t="str">
        <f>IF(O70&lt;0.5, "L","H")</f>
        <v>L</v>
      </c>
      <c r="Q70">
        <f>AVERAGE(L69)</f>
        <v>1</v>
      </c>
      <c r="R70" t="str">
        <f>IF(Q70&lt;0.5, "L","H")</f>
        <v>H</v>
      </c>
      <c r="S70" t="str">
        <f>"Seg" &amp; I69&amp;I70&amp;P70&amp;R70</f>
        <v>Seg21LH</v>
      </c>
      <c r="T70">
        <f>N70</f>
        <v>10</v>
      </c>
    </row>
    <row r="71" spans="1:20" x14ac:dyDescent="0.2">
      <c r="A71">
        <v>690</v>
      </c>
      <c r="B71">
        <v>2.7999999999999998E-4</v>
      </c>
      <c r="C71">
        <v>68.7</v>
      </c>
      <c r="D71">
        <v>59.7</v>
      </c>
      <c r="E71">
        <v>74</v>
      </c>
      <c r="F71">
        <v>56</v>
      </c>
      <c r="G71" s="1">
        <f t="shared" si="8"/>
        <v>4.9999999999999585E-7</v>
      </c>
      <c r="H71" s="1">
        <f t="shared" ref="H71:H130" si="9">AVERAGE(G68:G74)</f>
        <v>2.1428571428571407E-7</v>
      </c>
      <c r="I71">
        <f t="shared" ref="I71:I130" si="10">IF(H71&gt;$AH$15,0,IF(H71&gt;$AH$19, 1, 2))</f>
        <v>1</v>
      </c>
      <c r="J71">
        <f t="shared" ref="J71:J114" si="11">IF(I71=0,J70+(A71-A70)*$AG$14,IF(I71=1,J70+(A71-A70)*$AG$18, J70+(A71-A70)*$AG$22))</f>
        <v>2.8999999999999984E-4</v>
      </c>
      <c r="K71">
        <f t="shared" si="7"/>
        <v>0</v>
      </c>
      <c r="L71">
        <f t="shared" si="7"/>
        <v>1</v>
      </c>
      <c r="M71" t="str">
        <f t="shared" si="6"/>
        <v/>
      </c>
    </row>
    <row r="72" spans="1:20" x14ac:dyDescent="0.2">
      <c r="A72">
        <v>700</v>
      </c>
      <c r="B72">
        <v>2.7999999999999998E-4</v>
      </c>
      <c r="C72">
        <v>68.5</v>
      </c>
      <c r="D72">
        <v>65.099999999999994</v>
      </c>
      <c r="E72">
        <v>74</v>
      </c>
      <c r="F72">
        <v>56</v>
      </c>
      <c r="G72" s="1">
        <f t="shared" si="8"/>
        <v>0</v>
      </c>
      <c r="H72" s="1">
        <f t="shared" si="9"/>
        <v>2.8571428571428569E-7</v>
      </c>
      <c r="I72">
        <f t="shared" si="10"/>
        <v>1</v>
      </c>
      <c r="J72">
        <f t="shared" si="11"/>
        <v>2.9333333333333316E-4</v>
      </c>
      <c r="K72">
        <f t="shared" si="7"/>
        <v>0</v>
      </c>
      <c r="L72">
        <f t="shared" si="7"/>
        <v>1</v>
      </c>
      <c r="M72" t="str">
        <f t="shared" si="6"/>
        <v/>
      </c>
    </row>
    <row r="73" spans="1:20" x14ac:dyDescent="0.2">
      <c r="A73">
        <v>710</v>
      </c>
      <c r="B73">
        <v>2.8499999999999999E-4</v>
      </c>
      <c r="C73">
        <v>68.7</v>
      </c>
      <c r="D73">
        <v>68.5</v>
      </c>
      <c r="E73">
        <v>74</v>
      </c>
      <c r="F73">
        <v>56</v>
      </c>
      <c r="G73" s="1">
        <f t="shared" si="8"/>
        <v>5.0000000000000135E-7</v>
      </c>
      <c r="H73" s="1">
        <f t="shared" si="9"/>
        <v>2.8571428571428569E-7</v>
      </c>
      <c r="I73">
        <f t="shared" si="10"/>
        <v>1</v>
      </c>
      <c r="J73">
        <f t="shared" si="11"/>
        <v>2.9666666666666649E-4</v>
      </c>
      <c r="K73">
        <f t="shared" si="7"/>
        <v>0</v>
      </c>
      <c r="L73">
        <f t="shared" si="7"/>
        <v>1</v>
      </c>
      <c r="M73" t="str">
        <f t="shared" ref="M73:M117" si="12">IF(I73&lt;&gt;I72, A73,"")</f>
        <v/>
      </c>
    </row>
    <row r="74" spans="1:20" x14ac:dyDescent="0.2">
      <c r="A74">
        <v>720</v>
      </c>
      <c r="B74">
        <v>2.8499999999999999E-4</v>
      </c>
      <c r="C74">
        <v>68.7</v>
      </c>
      <c r="D74">
        <v>70.5</v>
      </c>
      <c r="E74">
        <v>74</v>
      </c>
      <c r="F74">
        <v>56</v>
      </c>
      <c r="G74" s="1">
        <f t="shared" si="8"/>
        <v>0</v>
      </c>
      <c r="H74" s="1">
        <f t="shared" si="9"/>
        <v>2.8571428571428569E-7</v>
      </c>
      <c r="I74">
        <f t="shared" si="10"/>
        <v>1</v>
      </c>
      <c r="J74">
        <f t="shared" si="11"/>
        <v>2.9999999999999981E-4</v>
      </c>
      <c r="K74">
        <f t="shared" si="7"/>
        <v>0</v>
      </c>
      <c r="L74">
        <f t="shared" si="7"/>
        <v>1</v>
      </c>
      <c r="M74" t="str">
        <f t="shared" si="12"/>
        <v/>
      </c>
    </row>
    <row r="75" spans="1:20" x14ac:dyDescent="0.2">
      <c r="A75">
        <v>730</v>
      </c>
      <c r="B75">
        <v>2.9E-4</v>
      </c>
      <c r="C75">
        <v>68.900000000000006</v>
      </c>
      <c r="D75">
        <v>71.900000000000006</v>
      </c>
      <c r="E75">
        <v>74</v>
      </c>
      <c r="F75">
        <v>56</v>
      </c>
      <c r="G75" s="1">
        <f t="shared" si="8"/>
        <v>5.0000000000000135E-7</v>
      </c>
      <c r="H75" s="1">
        <f t="shared" si="9"/>
        <v>2.1428571428571487E-7</v>
      </c>
      <c r="I75">
        <f t="shared" si="10"/>
        <v>1</v>
      </c>
      <c r="J75">
        <f t="shared" si="11"/>
        <v>3.0333333333333314E-4</v>
      </c>
      <c r="K75">
        <f t="shared" si="7"/>
        <v>0</v>
      </c>
      <c r="L75">
        <f t="shared" si="7"/>
        <v>1</v>
      </c>
      <c r="M75" t="str">
        <f t="shared" si="12"/>
        <v/>
      </c>
    </row>
    <row r="76" spans="1:20" x14ac:dyDescent="0.2">
      <c r="A76">
        <v>740</v>
      </c>
      <c r="B76">
        <v>2.9E-4</v>
      </c>
      <c r="C76">
        <v>69</v>
      </c>
      <c r="D76">
        <v>71</v>
      </c>
      <c r="E76">
        <v>74</v>
      </c>
      <c r="F76">
        <v>56</v>
      </c>
      <c r="G76" s="1">
        <f t="shared" si="8"/>
        <v>0</v>
      </c>
      <c r="H76" s="1">
        <f t="shared" si="9"/>
        <v>2.1428571428571487E-7</v>
      </c>
      <c r="I76">
        <f t="shared" si="10"/>
        <v>1</v>
      </c>
      <c r="J76">
        <f t="shared" si="11"/>
        <v>3.0666666666666646E-4</v>
      </c>
      <c r="K76">
        <f t="shared" si="7"/>
        <v>0</v>
      </c>
      <c r="L76">
        <f t="shared" si="7"/>
        <v>1</v>
      </c>
      <c r="M76" t="str">
        <f t="shared" si="12"/>
        <v/>
      </c>
    </row>
    <row r="77" spans="1:20" x14ac:dyDescent="0.2">
      <c r="A77">
        <v>750</v>
      </c>
      <c r="B77">
        <v>2.9500000000000001E-4</v>
      </c>
      <c r="C77">
        <v>69.2</v>
      </c>
      <c r="D77">
        <v>70.5</v>
      </c>
      <c r="E77">
        <v>74</v>
      </c>
      <c r="F77">
        <v>56</v>
      </c>
      <c r="G77" s="1">
        <f t="shared" si="8"/>
        <v>5.0000000000000135E-7</v>
      </c>
      <c r="H77" s="1">
        <f t="shared" si="9"/>
        <v>1.4285714285714324E-7</v>
      </c>
      <c r="I77">
        <f t="shared" si="10"/>
        <v>2</v>
      </c>
      <c r="J77">
        <f t="shared" si="11"/>
        <v>3.0749999999999978E-4</v>
      </c>
      <c r="K77">
        <f t="shared" si="7"/>
        <v>0</v>
      </c>
      <c r="L77">
        <f t="shared" si="7"/>
        <v>1</v>
      </c>
      <c r="M77">
        <f t="shared" si="12"/>
        <v>750</v>
      </c>
      <c r="N77">
        <f>M77-M70</f>
        <v>70</v>
      </c>
      <c r="O77">
        <f>AVERAGE(K71:K77)</f>
        <v>0</v>
      </c>
      <c r="P77" t="str">
        <f>IF(O77&lt;0.5, "L","H")</f>
        <v>L</v>
      </c>
      <c r="Q77">
        <f>AVERAGE(L71:L77)</f>
        <v>1</v>
      </c>
      <c r="R77" t="str">
        <f>IF(Q77&lt;0.5, "L","H")</f>
        <v>H</v>
      </c>
      <c r="S77" t="str">
        <f>"Seg" &amp; I76&amp;I77&amp;P77&amp;R77</f>
        <v>Seg12LH</v>
      </c>
      <c r="T77">
        <f>N77</f>
        <v>70</v>
      </c>
    </row>
    <row r="78" spans="1:20" x14ac:dyDescent="0.2">
      <c r="A78">
        <v>760</v>
      </c>
      <c r="B78">
        <v>2.9500000000000001E-4</v>
      </c>
      <c r="C78">
        <v>69.400000000000006</v>
      </c>
      <c r="D78">
        <v>69.900000000000006</v>
      </c>
      <c r="E78">
        <v>74</v>
      </c>
      <c r="F78">
        <v>56</v>
      </c>
      <c r="G78" s="1">
        <f t="shared" si="8"/>
        <v>0</v>
      </c>
      <c r="H78" s="1">
        <f t="shared" si="9"/>
        <v>1.4285714285714324E-7</v>
      </c>
      <c r="I78">
        <f t="shared" si="10"/>
        <v>2</v>
      </c>
      <c r="J78">
        <f t="shared" si="11"/>
        <v>3.0833333333333309E-4</v>
      </c>
      <c r="K78">
        <f t="shared" si="7"/>
        <v>0</v>
      </c>
      <c r="L78">
        <f t="shared" si="7"/>
        <v>1</v>
      </c>
      <c r="M78" t="str">
        <f t="shared" si="12"/>
        <v/>
      </c>
    </row>
    <row r="79" spans="1:20" x14ac:dyDescent="0.2">
      <c r="A79">
        <v>770</v>
      </c>
      <c r="B79">
        <v>2.9500000000000001E-4</v>
      </c>
      <c r="C79">
        <v>69.599999999999994</v>
      </c>
      <c r="D79">
        <v>69.400000000000006</v>
      </c>
      <c r="E79">
        <v>74</v>
      </c>
      <c r="F79">
        <v>56</v>
      </c>
      <c r="G79" s="1">
        <f t="shared" si="8"/>
        <v>0</v>
      </c>
      <c r="H79" s="1">
        <f t="shared" si="9"/>
        <v>7.1428571428571622E-8</v>
      </c>
      <c r="I79">
        <f t="shared" si="10"/>
        <v>2</v>
      </c>
      <c r="J79">
        <f t="shared" si="11"/>
        <v>3.0916666666666641E-4</v>
      </c>
      <c r="K79">
        <f t="shared" si="7"/>
        <v>0</v>
      </c>
      <c r="L79">
        <f t="shared" si="7"/>
        <v>1</v>
      </c>
      <c r="M79" t="str">
        <f t="shared" si="12"/>
        <v/>
      </c>
    </row>
    <row r="80" spans="1:20" x14ac:dyDescent="0.2">
      <c r="A80">
        <v>780</v>
      </c>
      <c r="B80">
        <v>2.9500000000000001E-4</v>
      </c>
      <c r="C80">
        <v>69.900000000000006</v>
      </c>
      <c r="D80">
        <v>68.8</v>
      </c>
      <c r="E80">
        <v>74</v>
      </c>
      <c r="F80">
        <v>56</v>
      </c>
      <c r="G80" s="1">
        <f t="shared" si="8"/>
        <v>0</v>
      </c>
      <c r="H80" s="1">
        <f t="shared" si="9"/>
        <v>1.0714285714285704E-7</v>
      </c>
      <c r="I80">
        <f t="shared" si="10"/>
        <v>2</v>
      </c>
      <c r="J80">
        <f t="shared" si="11"/>
        <v>3.0999999999999973E-4</v>
      </c>
      <c r="K80">
        <f t="shared" si="7"/>
        <v>0</v>
      </c>
      <c r="L80">
        <f t="shared" si="7"/>
        <v>1</v>
      </c>
      <c r="M80" t="str">
        <f t="shared" si="12"/>
        <v/>
      </c>
    </row>
    <row r="81" spans="1:20" x14ac:dyDescent="0.2">
      <c r="A81">
        <v>790</v>
      </c>
      <c r="B81">
        <v>2.9500000000000001E-4</v>
      </c>
      <c r="C81">
        <v>70.099999999999994</v>
      </c>
      <c r="D81">
        <v>68.3</v>
      </c>
      <c r="E81">
        <v>74</v>
      </c>
      <c r="F81">
        <v>56</v>
      </c>
      <c r="G81" s="1">
        <f t="shared" si="8"/>
        <v>0</v>
      </c>
      <c r="H81" s="1">
        <f t="shared" si="9"/>
        <v>1.0714285714285704E-7</v>
      </c>
      <c r="I81">
        <f t="shared" si="10"/>
        <v>2</v>
      </c>
      <c r="J81">
        <f t="shared" si="11"/>
        <v>3.1083333333333305E-4</v>
      </c>
      <c r="K81">
        <f t="shared" si="7"/>
        <v>0</v>
      </c>
      <c r="L81">
        <f t="shared" si="7"/>
        <v>1</v>
      </c>
      <c r="M81" t="str">
        <f t="shared" si="12"/>
        <v/>
      </c>
    </row>
    <row r="82" spans="1:20" x14ac:dyDescent="0.2">
      <c r="A82">
        <v>800</v>
      </c>
      <c r="B82">
        <v>2.9500000000000001E-4</v>
      </c>
      <c r="C82">
        <v>70.3</v>
      </c>
      <c r="D82">
        <v>68.099999999999994</v>
      </c>
      <c r="E82">
        <v>74</v>
      </c>
      <c r="F82">
        <v>56</v>
      </c>
      <c r="G82" s="1">
        <f t="shared" si="8"/>
        <v>0</v>
      </c>
      <c r="H82" s="1">
        <f t="shared" si="9"/>
        <v>1.4285714285714285E-7</v>
      </c>
      <c r="I82">
        <f t="shared" si="10"/>
        <v>2</v>
      </c>
      <c r="J82">
        <f t="shared" si="11"/>
        <v>3.1166666666666636E-4</v>
      </c>
      <c r="K82">
        <f t="shared" si="7"/>
        <v>0</v>
      </c>
      <c r="L82">
        <f t="shared" si="7"/>
        <v>1</v>
      </c>
      <c r="M82" t="str">
        <f t="shared" si="12"/>
        <v/>
      </c>
    </row>
    <row r="83" spans="1:20" x14ac:dyDescent="0.2">
      <c r="A83">
        <v>820</v>
      </c>
      <c r="B83">
        <v>2.9999999999999997E-4</v>
      </c>
      <c r="C83">
        <v>70.8</v>
      </c>
      <c r="D83">
        <v>67.8</v>
      </c>
      <c r="E83">
        <v>74</v>
      </c>
      <c r="F83">
        <v>56</v>
      </c>
      <c r="G83" s="1">
        <f t="shared" si="8"/>
        <v>2.4999999999999792E-7</v>
      </c>
      <c r="H83" s="1">
        <f t="shared" si="9"/>
        <v>1.7857142857142868E-7</v>
      </c>
      <c r="I83">
        <f t="shared" si="10"/>
        <v>2</v>
      </c>
      <c r="J83">
        <f t="shared" si="11"/>
        <v>3.1333333333333305E-4</v>
      </c>
      <c r="K83">
        <f t="shared" si="7"/>
        <v>0</v>
      </c>
      <c r="L83">
        <f t="shared" si="7"/>
        <v>1</v>
      </c>
      <c r="M83" t="str">
        <f t="shared" si="12"/>
        <v/>
      </c>
    </row>
    <row r="84" spans="1:20" x14ac:dyDescent="0.2">
      <c r="A84">
        <v>840</v>
      </c>
      <c r="B84">
        <v>3.1E-4</v>
      </c>
      <c r="C84">
        <v>71.2</v>
      </c>
      <c r="D84">
        <v>67.3</v>
      </c>
      <c r="E84">
        <v>74</v>
      </c>
      <c r="F84">
        <v>56</v>
      </c>
      <c r="G84" s="1">
        <f t="shared" si="8"/>
        <v>5.0000000000000135E-7</v>
      </c>
      <c r="H84" s="1">
        <f t="shared" si="9"/>
        <v>1.7857142857142868E-7</v>
      </c>
      <c r="I84">
        <f t="shared" si="10"/>
        <v>2</v>
      </c>
      <c r="J84">
        <f t="shared" si="11"/>
        <v>3.1499999999999974E-4</v>
      </c>
      <c r="K84">
        <f t="shared" si="7"/>
        <v>0</v>
      </c>
      <c r="L84">
        <f t="shared" si="7"/>
        <v>1</v>
      </c>
      <c r="M84" t="str">
        <f t="shared" si="12"/>
        <v/>
      </c>
    </row>
    <row r="85" spans="1:20" x14ac:dyDescent="0.2">
      <c r="A85">
        <v>860</v>
      </c>
      <c r="B85">
        <v>3.1500000000000001E-4</v>
      </c>
      <c r="C85">
        <v>71.7</v>
      </c>
      <c r="D85">
        <v>67.099999999999994</v>
      </c>
      <c r="E85">
        <v>74</v>
      </c>
      <c r="F85">
        <v>56</v>
      </c>
      <c r="G85" s="1">
        <f t="shared" si="8"/>
        <v>2.5000000000000068E-7</v>
      </c>
      <c r="H85" s="1">
        <f t="shared" si="9"/>
        <v>2.142857142857141E-7</v>
      </c>
      <c r="I85">
        <f t="shared" si="10"/>
        <v>1</v>
      </c>
      <c r="J85">
        <f t="shared" si="11"/>
        <v>3.2166666666666639E-4</v>
      </c>
      <c r="K85">
        <f t="shared" si="7"/>
        <v>0</v>
      </c>
      <c r="L85">
        <f t="shared" si="7"/>
        <v>1</v>
      </c>
      <c r="M85">
        <f t="shared" si="12"/>
        <v>860</v>
      </c>
      <c r="N85">
        <f>M85-M77</f>
        <v>110</v>
      </c>
      <c r="O85">
        <f>AVERAGE(K78:K85)</f>
        <v>0</v>
      </c>
      <c r="P85" t="str">
        <f>IF(O85&lt;0.5, "L","H")</f>
        <v>L</v>
      </c>
      <c r="Q85">
        <f>AVERAGE(L78:L85)</f>
        <v>1</v>
      </c>
      <c r="R85" t="str">
        <f>IF(Q85&lt;0.5, "L","H")</f>
        <v>H</v>
      </c>
      <c r="S85" t="str">
        <f>"Seg" &amp; I84&amp;I85&amp;P85&amp;R85</f>
        <v>Seg21LH</v>
      </c>
      <c r="T85">
        <f>N85</f>
        <v>110</v>
      </c>
    </row>
    <row r="86" spans="1:20" x14ac:dyDescent="0.2">
      <c r="A86">
        <v>880</v>
      </c>
      <c r="B86">
        <v>3.2000000000000003E-4</v>
      </c>
      <c r="C86">
        <v>72.099999999999994</v>
      </c>
      <c r="D86">
        <v>66.7</v>
      </c>
      <c r="E86">
        <v>74</v>
      </c>
      <c r="F86">
        <v>56</v>
      </c>
      <c r="G86" s="1">
        <f t="shared" si="8"/>
        <v>2.5000000000000068E-7</v>
      </c>
      <c r="H86" s="1">
        <f t="shared" si="9"/>
        <v>2.2619047619047605E-7</v>
      </c>
      <c r="I86">
        <f t="shared" si="10"/>
        <v>1</v>
      </c>
      <c r="J86">
        <f t="shared" si="11"/>
        <v>3.2833333333333304E-4</v>
      </c>
      <c r="K86">
        <f t="shared" si="7"/>
        <v>0</v>
      </c>
      <c r="L86">
        <f t="shared" si="7"/>
        <v>1</v>
      </c>
      <c r="M86" t="str">
        <f t="shared" si="12"/>
        <v/>
      </c>
    </row>
    <row r="87" spans="1:20" x14ac:dyDescent="0.2">
      <c r="A87">
        <v>900</v>
      </c>
      <c r="B87">
        <v>3.2000000000000003E-4</v>
      </c>
      <c r="C87">
        <v>72.5</v>
      </c>
      <c r="D87">
        <v>66.400000000000006</v>
      </c>
      <c r="E87">
        <v>74</v>
      </c>
      <c r="F87">
        <v>56</v>
      </c>
      <c r="G87" s="1">
        <f t="shared" si="8"/>
        <v>0</v>
      </c>
      <c r="H87" s="1">
        <f t="shared" si="9"/>
        <v>2.0238095238095254E-7</v>
      </c>
      <c r="I87">
        <f t="shared" si="10"/>
        <v>2</v>
      </c>
      <c r="J87">
        <f t="shared" si="11"/>
        <v>3.2999999999999973E-4</v>
      </c>
      <c r="K87">
        <f t="shared" si="7"/>
        <v>0</v>
      </c>
      <c r="L87">
        <f t="shared" si="7"/>
        <v>1</v>
      </c>
      <c r="M87">
        <f t="shared" si="12"/>
        <v>900</v>
      </c>
      <c r="N87">
        <f>M87-M85</f>
        <v>40</v>
      </c>
      <c r="O87">
        <f>AVERAGE(K86:K87)</f>
        <v>0</v>
      </c>
      <c r="P87" t="str">
        <f>IF(O87&lt;0.5, "L","H")</f>
        <v>L</v>
      </c>
      <c r="Q87">
        <f>AVERAGE(L86:L87)</f>
        <v>1</v>
      </c>
      <c r="R87" t="str">
        <f>IF(Q87&lt;0.5, "L","H")</f>
        <v>H</v>
      </c>
      <c r="S87" t="str">
        <f>"Seg" &amp; I86&amp;I87&amp;P87&amp;R87</f>
        <v>Seg12LH</v>
      </c>
      <c r="T87">
        <f>N87</f>
        <v>40</v>
      </c>
    </row>
    <row r="88" spans="1:20" x14ac:dyDescent="0.2">
      <c r="A88">
        <v>920</v>
      </c>
      <c r="B88">
        <v>3.2499999999999999E-4</v>
      </c>
      <c r="C88">
        <v>72.8</v>
      </c>
      <c r="D88">
        <v>66.099999999999994</v>
      </c>
      <c r="E88">
        <v>74</v>
      </c>
      <c r="F88">
        <v>56</v>
      </c>
      <c r="G88" s="1">
        <f t="shared" si="8"/>
        <v>2.4999999999999792E-7</v>
      </c>
      <c r="H88" s="1">
        <f t="shared" si="9"/>
        <v>1.3095238095238089E-7</v>
      </c>
      <c r="I88">
        <f t="shared" si="10"/>
        <v>2</v>
      </c>
      <c r="J88">
        <f t="shared" si="11"/>
        <v>3.3166666666666642E-4</v>
      </c>
      <c r="K88">
        <f t="shared" si="7"/>
        <v>0</v>
      </c>
      <c r="L88">
        <f t="shared" si="7"/>
        <v>1</v>
      </c>
      <c r="M88" t="str">
        <f t="shared" si="12"/>
        <v/>
      </c>
    </row>
    <row r="89" spans="1:20" x14ac:dyDescent="0.2">
      <c r="A89">
        <v>980</v>
      </c>
      <c r="B89">
        <v>3.3E-4</v>
      </c>
      <c r="C89">
        <v>73.2</v>
      </c>
      <c r="D89">
        <v>65.2</v>
      </c>
      <c r="E89">
        <v>74</v>
      </c>
      <c r="F89">
        <v>56</v>
      </c>
      <c r="G89" s="1">
        <f t="shared" si="8"/>
        <v>8.333333333333355E-8</v>
      </c>
      <c r="H89" s="1">
        <f t="shared" si="9"/>
        <v>1.0714285714285702E-7</v>
      </c>
      <c r="I89">
        <f t="shared" si="10"/>
        <v>2</v>
      </c>
      <c r="J89">
        <f t="shared" si="11"/>
        <v>3.3666666666666643E-4</v>
      </c>
      <c r="K89">
        <f t="shared" si="7"/>
        <v>0</v>
      </c>
      <c r="L89">
        <f t="shared" si="7"/>
        <v>1</v>
      </c>
      <c r="M89" t="str">
        <f t="shared" si="12"/>
        <v/>
      </c>
    </row>
    <row r="90" spans="1:20" x14ac:dyDescent="0.2">
      <c r="A90">
        <v>1040</v>
      </c>
      <c r="B90">
        <v>3.3500000000000001E-4</v>
      </c>
      <c r="C90">
        <v>73.5</v>
      </c>
      <c r="D90">
        <v>64.7</v>
      </c>
      <c r="E90">
        <v>74</v>
      </c>
      <c r="F90">
        <v>56</v>
      </c>
      <c r="G90" s="1">
        <f t="shared" si="8"/>
        <v>8.333333333333355E-8</v>
      </c>
      <c r="H90" s="1">
        <f t="shared" si="9"/>
        <v>7.1428571428571212E-8</v>
      </c>
      <c r="I90">
        <f t="shared" si="10"/>
        <v>2</v>
      </c>
      <c r="J90">
        <f t="shared" si="11"/>
        <v>3.4166666666666644E-4</v>
      </c>
      <c r="K90">
        <f t="shared" si="7"/>
        <v>0</v>
      </c>
      <c r="L90">
        <f t="shared" si="7"/>
        <v>1</v>
      </c>
      <c r="M90" t="str">
        <f t="shared" si="12"/>
        <v/>
      </c>
    </row>
    <row r="91" spans="1:20" x14ac:dyDescent="0.2">
      <c r="A91">
        <v>1100</v>
      </c>
      <c r="B91">
        <v>3.3500000000000001E-4</v>
      </c>
      <c r="C91">
        <v>73.7</v>
      </c>
      <c r="D91">
        <v>64.5</v>
      </c>
      <c r="E91">
        <v>74</v>
      </c>
      <c r="F91">
        <v>56</v>
      </c>
      <c r="G91" s="1">
        <f t="shared" si="8"/>
        <v>0</v>
      </c>
      <c r="H91" s="1">
        <f t="shared" si="9"/>
        <v>7.1428571428571212E-8</v>
      </c>
      <c r="I91">
        <f t="shared" si="10"/>
        <v>2</v>
      </c>
      <c r="J91">
        <f t="shared" si="11"/>
        <v>3.4666666666666646E-4</v>
      </c>
      <c r="K91">
        <f t="shared" si="7"/>
        <v>0</v>
      </c>
      <c r="L91">
        <f t="shared" si="7"/>
        <v>1</v>
      </c>
      <c r="M91" t="str">
        <f t="shared" si="12"/>
        <v/>
      </c>
    </row>
    <row r="92" spans="1:20" x14ac:dyDescent="0.2">
      <c r="A92">
        <v>1160</v>
      </c>
      <c r="B92">
        <v>3.4000000000000002E-4</v>
      </c>
      <c r="C92">
        <v>74.099999999999994</v>
      </c>
      <c r="D92">
        <v>64.400000000000006</v>
      </c>
      <c r="E92">
        <v>74</v>
      </c>
      <c r="F92">
        <v>56</v>
      </c>
      <c r="G92" s="1">
        <f t="shared" si="8"/>
        <v>8.333333333333355E-8</v>
      </c>
      <c r="H92" s="1">
        <f t="shared" si="9"/>
        <v>3.5714285714285811E-8</v>
      </c>
      <c r="I92">
        <f t="shared" si="10"/>
        <v>2</v>
      </c>
      <c r="J92">
        <f t="shared" si="11"/>
        <v>3.5166666666666647E-4</v>
      </c>
      <c r="K92">
        <f t="shared" si="7"/>
        <v>1</v>
      </c>
      <c r="L92">
        <f t="shared" si="7"/>
        <v>1</v>
      </c>
      <c r="M92" t="str">
        <f t="shared" si="12"/>
        <v/>
      </c>
    </row>
    <row r="93" spans="1:20" x14ac:dyDescent="0.2">
      <c r="A93">
        <v>1220</v>
      </c>
      <c r="B93">
        <v>3.4000000000000002E-4</v>
      </c>
      <c r="C93">
        <v>74.3</v>
      </c>
      <c r="D93">
        <v>64.400000000000006</v>
      </c>
      <c r="E93">
        <v>74</v>
      </c>
      <c r="F93">
        <v>56</v>
      </c>
      <c r="G93" s="1">
        <f t="shared" si="8"/>
        <v>0</v>
      </c>
      <c r="H93" s="1">
        <f t="shared" si="9"/>
        <v>9.523809523809524E-8</v>
      </c>
      <c r="I93">
        <f t="shared" si="10"/>
        <v>2</v>
      </c>
      <c r="J93">
        <f t="shared" si="11"/>
        <v>3.5666666666666648E-4</v>
      </c>
      <c r="K93">
        <f t="shared" si="7"/>
        <v>1</v>
      </c>
      <c r="L93">
        <f t="shared" si="7"/>
        <v>1</v>
      </c>
      <c r="M93" t="str">
        <f t="shared" si="12"/>
        <v/>
      </c>
    </row>
    <row r="94" spans="1:20" x14ac:dyDescent="0.2">
      <c r="A94">
        <v>1280</v>
      </c>
      <c r="B94">
        <v>3.4000000000000002E-4</v>
      </c>
      <c r="C94">
        <v>74.599999999999994</v>
      </c>
      <c r="D94">
        <v>64.3</v>
      </c>
      <c r="E94">
        <v>74</v>
      </c>
      <c r="F94">
        <v>56</v>
      </c>
      <c r="G94" s="1">
        <f t="shared" si="8"/>
        <v>0</v>
      </c>
      <c r="H94" s="1">
        <f t="shared" si="9"/>
        <v>1.3095238095238092E-7</v>
      </c>
      <c r="I94">
        <f t="shared" si="10"/>
        <v>2</v>
      </c>
      <c r="J94">
        <f t="shared" si="11"/>
        <v>3.6166666666666649E-4</v>
      </c>
      <c r="K94">
        <f t="shared" si="7"/>
        <v>1</v>
      </c>
      <c r="L94">
        <f t="shared" si="7"/>
        <v>1</v>
      </c>
      <c r="M94" t="str">
        <f t="shared" si="12"/>
        <v/>
      </c>
    </row>
    <row r="95" spans="1:20" x14ac:dyDescent="0.2">
      <c r="A95">
        <v>1340</v>
      </c>
      <c r="B95">
        <v>3.4000000000000002E-4</v>
      </c>
      <c r="C95">
        <v>74.8</v>
      </c>
      <c r="D95">
        <v>69.900000000000006</v>
      </c>
      <c r="E95">
        <v>74</v>
      </c>
      <c r="F95">
        <v>56</v>
      </c>
      <c r="G95" s="1">
        <f t="shared" si="8"/>
        <v>0</v>
      </c>
      <c r="H95" s="1">
        <f t="shared" si="9"/>
        <v>1.5476190476190478E-7</v>
      </c>
      <c r="I95">
        <f t="shared" si="10"/>
        <v>2</v>
      </c>
      <c r="J95">
        <f t="shared" si="11"/>
        <v>3.6666666666666651E-4</v>
      </c>
      <c r="K95">
        <f t="shared" si="7"/>
        <v>1</v>
      </c>
      <c r="L95">
        <f t="shared" si="7"/>
        <v>1</v>
      </c>
      <c r="M95" t="str">
        <f t="shared" si="12"/>
        <v/>
      </c>
    </row>
    <row r="96" spans="1:20" x14ac:dyDescent="0.2">
      <c r="A96">
        <v>1400</v>
      </c>
      <c r="B96">
        <v>3.6999999999999999E-4</v>
      </c>
      <c r="C96">
        <v>75.2</v>
      </c>
      <c r="D96">
        <v>68.099999999999994</v>
      </c>
      <c r="E96">
        <v>74</v>
      </c>
      <c r="F96">
        <v>56</v>
      </c>
      <c r="G96" s="1">
        <f t="shared" si="8"/>
        <v>4.9999999999999955E-7</v>
      </c>
      <c r="H96" s="1">
        <f t="shared" si="9"/>
        <v>1.4285714285714285E-7</v>
      </c>
      <c r="I96">
        <f t="shared" si="10"/>
        <v>2</v>
      </c>
      <c r="J96">
        <f t="shared" si="11"/>
        <v>3.7166666666666652E-4</v>
      </c>
      <c r="K96">
        <f t="shared" si="7"/>
        <v>1</v>
      </c>
      <c r="L96">
        <f t="shared" si="7"/>
        <v>1</v>
      </c>
      <c r="M96" t="str">
        <f t="shared" si="12"/>
        <v/>
      </c>
    </row>
    <row r="97" spans="1:20" x14ac:dyDescent="0.2">
      <c r="A97">
        <v>1460</v>
      </c>
      <c r="B97">
        <v>3.8999999999999999E-4</v>
      </c>
      <c r="C97">
        <v>73.400000000000006</v>
      </c>
      <c r="D97">
        <v>54.8</v>
      </c>
      <c r="E97">
        <v>74</v>
      </c>
      <c r="F97">
        <v>56</v>
      </c>
      <c r="G97" s="1">
        <f t="shared" si="8"/>
        <v>3.333333333333333E-7</v>
      </c>
      <c r="H97" s="1">
        <f t="shared" si="9"/>
        <v>3.333333333333333E-7</v>
      </c>
      <c r="I97">
        <f t="shared" si="10"/>
        <v>1</v>
      </c>
      <c r="J97">
        <f t="shared" si="11"/>
        <v>3.9166666666666652E-4</v>
      </c>
      <c r="K97">
        <f t="shared" si="7"/>
        <v>0</v>
      </c>
      <c r="L97">
        <f t="shared" si="7"/>
        <v>0</v>
      </c>
      <c r="M97">
        <f t="shared" si="12"/>
        <v>1460</v>
      </c>
      <c r="N97">
        <f>M97-M87</f>
        <v>560</v>
      </c>
      <c r="O97">
        <f>AVERAGE(K88:K97)</f>
        <v>0.5</v>
      </c>
      <c r="P97" t="str">
        <f>IF(O97&lt;0.5, "L","H")</f>
        <v>H</v>
      </c>
      <c r="Q97">
        <f>AVERAGE(L88:L97)</f>
        <v>0.9</v>
      </c>
      <c r="R97" t="str">
        <f>IF(Q97&lt;0.5, "L","H")</f>
        <v>H</v>
      </c>
      <c r="S97" t="str">
        <f>"Seg" &amp; I96&amp;I97&amp;P97&amp;R97</f>
        <v>Seg21HH</v>
      </c>
      <c r="T97">
        <f>N97</f>
        <v>560</v>
      </c>
    </row>
    <row r="98" spans="1:20" x14ac:dyDescent="0.2">
      <c r="A98">
        <v>1520</v>
      </c>
      <c r="B98">
        <v>4.0000000000000002E-4</v>
      </c>
      <c r="C98">
        <v>70.5</v>
      </c>
      <c r="D98">
        <v>56.9</v>
      </c>
      <c r="E98">
        <v>74</v>
      </c>
      <c r="F98">
        <v>56</v>
      </c>
      <c r="G98" s="1">
        <f t="shared" si="8"/>
        <v>1.666666666666671E-7</v>
      </c>
      <c r="H98" s="1">
        <f t="shared" si="9"/>
        <v>3.5714285714285705E-7</v>
      </c>
      <c r="I98">
        <f t="shared" si="10"/>
        <v>1</v>
      </c>
      <c r="J98">
        <f t="shared" si="11"/>
        <v>4.1166666666666652E-4</v>
      </c>
      <c r="K98">
        <f t="shared" si="7"/>
        <v>0</v>
      </c>
      <c r="L98">
        <f t="shared" si="7"/>
        <v>1</v>
      </c>
      <c r="M98" t="str">
        <f t="shared" si="12"/>
        <v/>
      </c>
    </row>
    <row r="99" spans="1:20" x14ac:dyDescent="0.2">
      <c r="A99">
        <v>1580</v>
      </c>
      <c r="B99">
        <v>4.0000000000000002E-4</v>
      </c>
      <c r="C99">
        <v>73.900000000000006</v>
      </c>
      <c r="D99">
        <v>60.7</v>
      </c>
      <c r="E99">
        <v>74</v>
      </c>
      <c r="F99">
        <v>56</v>
      </c>
      <c r="G99" s="1">
        <f t="shared" si="8"/>
        <v>0</v>
      </c>
      <c r="H99" s="1">
        <f t="shared" si="9"/>
        <v>3.8095238095238091E-7</v>
      </c>
      <c r="I99">
        <f t="shared" si="10"/>
        <v>1</v>
      </c>
      <c r="J99">
        <f t="shared" si="11"/>
        <v>4.3166666666666652E-4</v>
      </c>
      <c r="K99">
        <f t="shared" si="7"/>
        <v>0</v>
      </c>
      <c r="L99">
        <f t="shared" si="7"/>
        <v>1</v>
      </c>
      <c r="M99" t="str">
        <f t="shared" si="12"/>
        <v/>
      </c>
    </row>
    <row r="100" spans="1:20" x14ac:dyDescent="0.2">
      <c r="A100">
        <v>1640</v>
      </c>
      <c r="B100">
        <v>4.8000000000000001E-4</v>
      </c>
      <c r="C100">
        <v>75.7</v>
      </c>
      <c r="D100">
        <v>44.7</v>
      </c>
      <c r="E100">
        <v>74</v>
      </c>
      <c r="F100">
        <v>56</v>
      </c>
      <c r="G100" s="1">
        <f t="shared" si="8"/>
        <v>1.3333333333333332E-6</v>
      </c>
      <c r="H100" s="1">
        <f t="shared" si="9"/>
        <v>4.0476190476190476E-7</v>
      </c>
      <c r="I100">
        <f t="shared" si="10"/>
        <v>1</v>
      </c>
      <c r="J100">
        <f t="shared" si="11"/>
        <v>4.5166666666666651E-4</v>
      </c>
      <c r="K100">
        <f t="shared" si="7"/>
        <v>1</v>
      </c>
      <c r="L100">
        <f t="shared" si="7"/>
        <v>0</v>
      </c>
      <c r="M100" t="str">
        <f t="shared" si="12"/>
        <v/>
      </c>
    </row>
    <row r="101" spans="1:20" x14ac:dyDescent="0.2">
      <c r="A101">
        <v>1700</v>
      </c>
      <c r="B101">
        <v>4.8999999999999998E-4</v>
      </c>
      <c r="C101">
        <v>76.599999999999994</v>
      </c>
      <c r="D101">
        <v>48.6</v>
      </c>
      <c r="E101">
        <v>74</v>
      </c>
      <c r="F101">
        <v>56</v>
      </c>
      <c r="G101" s="1">
        <f t="shared" si="8"/>
        <v>1.666666666666662E-7</v>
      </c>
      <c r="H101" s="1">
        <f t="shared" si="9"/>
        <v>4.0476190476190466E-7</v>
      </c>
      <c r="I101">
        <f t="shared" si="10"/>
        <v>1</v>
      </c>
      <c r="J101">
        <f t="shared" si="11"/>
        <v>4.7166666666666651E-4</v>
      </c>
      <c r="K101">
        <f t="shared" si="7"/>
        <v>1</v>
      </c>
      <c r="L101">
        <f t="shared" si="7"/>
        <v>0</v>
      </c>
      <c r="M101" t="str">
        <f t="shared" si="12"/>
        <v/>
      </c>
    </row>
    <row r="102" spans="1:20" x14ac:dyDescent="0.2">
      <c r="A102">
        <v>1760</v>
      </c>
      <c r="B102">
        <v>5.0000000000000001E-4</v>
      </c>
      <c r="C102">
        <v>76.8</v>
      </c>
      <c r="D102">
        <v>55.6</v>
      </c>
      <c r="E102">
        <v>74</v>
      </c>
      <c r="F102">
        <v>56</v>
      </c>
      <c r="G102" s="1">
        <f t="shared" si="8"/>
        <v>1.666666666666671E-7</v>
      </c>
      <c r="H102" s="1">
        <f t="shared" si="9"/>
        <v>4.2857142857142851E-7</v>
      </c>
      <c r="I102">
        <f t="shared" si="10"/>
        <v>1</v>
      </c>
      <c r="J102">
        <f t="shared" si="11"/>
        <v>4.9166666666666651E-4</v>
      </c>
      <c r="K102">
        <f t="shared" si="7"/>
        <v>1</v>
      </c>
      <c r="L102">
        <f t="shared" si="7"/>
        <v>0</v>
      </c>
      <c r="M102" t="str">
        <f t="shared" si="12"/>
        <v/>
      </c>
    </row>
    <row r="103" spans="1:20" x14ac:dyDescent="0.2">
      <c r="A103">
        <v>1820</v>
      </c>
      <c r="B103">
        <v>5.4000000000000001E-4</v>
      </c>
      <c r="C103">
        <v>75.900000000000006</v>
      </c>
      <c r="D103">
        <v>44.7</v>
      </c>
      <c r="E103">
        <v>74</v>
      </c>
      <c r="F103">
        <v>56</v>
      </c>
      <c r="G103" s="1">
        <f t="shared" si="8"/>
        <v>6.666666666666666E-7</v>
      </c>
      <c r="H103" s="1">
        <f t="shared" si="9"/>
        <v>4.5238095238095237E-7</v>
      </c>
      <c r="I103">
        <f t="shared" si="10"/>
        <v>1</v>
      </c>
      <c r="J103">
        <f t="shared" si="11"/>
        <v>5.1166666666666656E-4</v>
      </c>
      <c r="K103">
        <f t="shared" si="7"/>
        <v>1</v>
      </c>
      <c r="L103">
        <f t="shared" si="7"/>
        <v>0</v>
      </c>
      <c r="M103" t="str">
        <f t="shared" si="12"/>
        <v/>
      </c>
    </row>
    <row r="104" spans="1:20" x14ac:dyDescent="0.2">
      <c r="A104">
        <v>1880</v>
      </c>
      <c r="B104">
        <v>5.5999999999999995E-4</v>
      </c>
      <c r="C104">
        <v>76.2</v>
      </c>
      <c r="D104">
        <v>49.3</v>
      </c>
      <c r="E104">
        <v>74</v>
      </c>
      <c r="F104">
        <v>56</v>
      </c>
      <c r="G104" s="1">
        <f t="shared" si="8"/>
        <v>3.333333333333324E-7</v>
      </c>
      <c r="H104" s="1">
        <f t="shared" si="9"/>
        <v>2.738095238095239E-7</v>
      </c>
      <c r="I104">
        <f t="shared" si="10"/>
        <v>1</v>
      </c>
      <c r="J104">
        <f t="shared" si="11"/>
        <v>5.3166666666666662E-4</v>
      </c>
      <c r="K104">
        <f t="shared" si="7"/>
        <v>1</v>
      </c>
      <c r="L104">
        <f t="shared" si="7"/>
        <v>0</v>
      </c>
      <c r="M104" t="str">
        <f t="shared" si="12"/>
        <v/>
      </c>
    </row>
    <row r="105" spans="1:20" x14ac:dyDescent="0.2">
      <c r="A105">
        <v>1940</v>
      </c>
      <c r="B105">
        <v>5.8E-4</v>
      </c>
      <c r="C105">
        <v>75.5</v>
      </c>
      <c r="D105">
        <v>56.4</v>
      </c>
      <c r="E105">
        <v>74</v>
      </c>
      <c r="F105">
        <v>56</v>
      </c>
      <c r="G105" s="1">
        <f t="shared" si="8"/>
        <v>3.333333333333342E-7</v>
      </c>
      <c r="H105" s="1">
        <f t="shared" si="9"/>
        <v>2.6190476190476184E-7</v>
      </c>
      <c r="I105">
        <f t="shared" si="10"/>
        <v>1</v>
      </c>
      <c r="J105">
        <f t="shared" si="11"/>
        <v>5.5166666666666667E-4</v>
      </c>
      <c r="K105">
        <f t="shared" si="7"/>
        <v>1</v>
      </c>
      <c r="L105">
        <f t="shared" si="7"/>
        <v>1</v>
      </c>
      <c r="M105" t="str">
        <f t="shared" si="12"/>
        <v/>
      </c>
    </row>
    <row r="106" spans="1:20" x14ac:dyDescent="0.2">
      <c r="A106">
        <v>2000</v>
      </c>
      <c r="B106">
        <v>5.9000000000000003E-4</v>
      </c>
      <c r="C106">
        <v>75.3</v>
      </c>
      <c r="D106">
        <v>44.6</v>
      </c>
      <c r="E106">
        <v>74</v>
      </c>
      <c r="F106">
        <v>56</v>
      </c>
      <c r="G106" s="1">
        <f t="shared" si="8"/>
        <v>1.666666666666671E-7</v>
      </c>
      <c r="H106" s="1">
        <f t="shared" si="9"/>
        <v>2.4999999999999983E-7</v>
      </c>
      <c r="I106">
        <f t="shared" si="10"/>
        <v>1</v>
      </c>
      <c r="J106">
        <f t="shared" si="11"/>
        <v>5.7166666666666672E-4</v>
      </c>
      <c r="K106">
        <f t="shared" si="7"/>
        <v>1</v>
      </c>
      <c r="L106">
        <f t="shared" si="7"/>
        <v>0</v>
      </c>
      <c r="M106" t="str">
        <f t="shared" si="12"/>
        <v/>
      </c>
    </row>
    <row r="107" spans="1:20" x14ac:dyDescent="0.2">
      <c r="A107">
        <v>2060</v>
      </c>
      <c r="B107">
        <v>5.9500000000000004E-4</v>
      </c>
      <c r="C107">
        <v>75.3</v>
      </c>
      <c r="D107">
        <v>56.9</v>
      </c>
      <c r="E107">
        <v>74</v>
      </c>
      <c r="F107">
        <v>56</v>
      </c>
      <c r="G107" s="1">
        <f t="shared" si="8"/>
        <v>8.333333333333355E-8</v>
      </c>
      <c r="H107" s="1">
        <f t="shared" si="9"/>
        <v>1.7857142857142853E-7</v>
      </c>
      <c r="I107">
        <f t="shared" si="10"/>
        <v>2</v>
      </c>
      <c r="J107">
        <f t="shared" si="11"/>
        <v>5.7666666666666673E-4</v>
      </c>
      <c r="K107">
        <f t="shared" si="7"/>
        <v>1</v>
      </c>
      <c r="L107">
        <f t="shared" si="7"/>
        <v>1</v>
      </c>
      <c r="M107">
        <f t="shared" si="12"/>
        <v>2060</v>
      </c>
      <c r="N107">
        <f>M107-M97</f>
        <v>600</v>
      </c>
      <c r="O107">
        <f>AVERAGE(K98:K107)</f>
        <v>0.8</v>
      </c>
      <c r="P107" t="str">
        <f>IF(O107&lt;0.5, "L","H")</f>
        <v>H</v>
      </c>
      <c r="Q107">
        <f>AVERAGE(L98:L107)</f>
        <v>0.4</v>
      </c>
      <c r="R107" t="str">
        <f>IF(Q107&lt;0.5, "L","H")</f>
        <v>L</v>
      </c>
      <c r="S107" t="str">
        <f>"Seg" &amp; I106&amp;I107&amp;P107&amp;R107</f>
        <v>Seg12HL</v>
      </c>
      <c r="T107">
        <f>N107</f>
        <v>600</v>
      </c>
    </row>
    <row r="108" spans="1:20" x14ac:dyDescent="0.2">
      <c r="A108">
        <v>2120</v>
      </c>
      <c r="B108">
        <v>5.9999999999999995E-4</v>
      </c>
      <c r="C108">
        <v>74.400000000000006</v>
      </c>
      <c r="D108">
        <v>54.5</v>
      </c>
      <c r="E108">
        <v>74</v>
      </c>
      <c r="F108">
        <v>56</v>
      </c>
      <c r="G108" s="1">
        <f t="shared" si="8"/>
        <v>8.333333333333175E-8</v>
      </c>
      <c r="H108" s="1">
        <f t="shared" si="9"/>
        <v>1.3095238095238105E-7</v>
      </c>
      <c r="I108">
        <f t="shared" si="10"/>
        <v>2</v>
      </c>
      <c r="J108">
        <f t="shared" si="11"/>
        <v>5.8166666666666675E-4</v>
      </c>
      <c r="K108">
        <f t="shared" si="7"/>
        <v>1</v>
      </c>
      <c r="L108">
        <f t="shared" si="7"/>
        <v>0</v>
      </c>
      <c r="M108" t="str">
        <f t="shared" si="12"/>
        <v/>
      </c>
    </row>
    <row r="109" spans="1:20" x14ac:dyDescent="0.2">
      <c r="A109">
        <v>2180</v>
      </c>
      <c r="B109">
        <v>6.0499999999999996E-4</v>
      </c>
      <c r="C109">
        <v>75</v>
      </c>
      <c r="D109">
        <v>51.9</v>
      </c>
      <c r="E109">
        <v>74</v>
      </c>
      <c r="F109">
        <v>56</v>
      </c>
      <c r="G109" s="1">
        <f t="shared" si="8"/>
        <v>8.333333333333355E-8</v>
      </c>
      <c r="H109" s="1">
        <f t="shared" si="9"/>
        <v>9.5238095238095214E-8</v>
      </c>
      <c r="I109">
        <f t="shared" si="10"/>
        <v>2</v>
      </c>
      <c r="J109">
        <f t="shared" si="11"/>
        <v>5.8666666666666676E-4</v>
      </c>
      <c r="K109">
        <f t="shared" si="7"/>
        <v>1</v>
      </c>
      <c r="L109">
        <f t="shared" si="7"/>
        <v>0</v>
      </c>
      <c r="M109" t="str">
        <f t="shared" si="12"/>
        <v/>
      </c>
    </row>
    <row r="110" spans="1:20" x14ac:dyDescent="0.2">
      <c r="A110">
        <v>2240</v>
      </c>
      <c r="B110">
        <v>6.1499999999999999E-4</v>
      </c>
      <c r="C110">
        <v>76.2</v>
      </c>
      <c r="D110">
        <v>51.8</v>
      </c>
      <c r="E110">
        <v>74</v>
      </c>
      <c r="F110">
        <v>56</v>
      </c>
      <c r="G110" s="1">
        <f t="shared" si="8"/>
        <v>1.666666666666671E-7</v>
      </c>
      <c r="H110" s="1">
        <f t="shared" si="9"/>
        <v>9.523809523809524E-8</v>
      </c>
      <c r="I110">
        <f t="shared" si="10"/>
        <v>2</v>
      </c>
      <c r="J110">
        <f t="shared" si="11"/>
        <v>5.9166666666666677E-4</v>
      </c>
      <c r="K110">
        <f t="shared" si="7"/>
        <v>1</v>
      </c>
      <c r="L110">
        <f t="shared" si="7"/>
        <v>0</v>
      </c>
      <c r="M110" t="str">
        <f t="shared" si="12"/>
        <v/>
      </c>
    </row>
    <row r="111" spans="1:20" x14ac:dyDescent="0.2">
      <c r="A111">
        <v>2300</v>
      </c>
      <c r="B111">
        <v>6.1499999999999999E-4</v>
      </c>
      <c r="C111">
        <v>77.099999999999994</v>
      </c>
      <c r="D111">
        <v>51.3</v>
      </c>
      <c r="E111">
        <v>74</v>
      </c>
      <c r="F111">
        <v>56</v>
      </c>
      <c r="G111" s="1">
        <f t="shared" si="8"/>
        <v>0</v>
      </c>
      <c r="H111" s="1">
        <f t="shared" si="9"/>
        <v>1.0714285714285714E-7</v>
      </c>
      <c r="I111">
        <f t="shared" si="10"/>
        <v>2</v>
      </c>
      <c r="J111">
        <f t="shared" si="11"/>
        <v>5.9666666666666679E-4</v>
      </c>
      <c r="K111">
        <f t="shared" si="7"/>
        <v>1</v>
      </c>
      <c r="L111">
        <f t="shared" si="7"/>
        <v>0</v>
      </c>
      <c r="M111" t="str">
        <f t="shared" si="12"/>
        <v/>
      </c>
    </row>
    <row r="112" spans="1:20" x14ac:dyDescent="0.2">
      <c r="A112">
        <v>2360</v>
      </c>
      <c r="B112">
        <v>6.2E-4</v>
      </c>
      <c r="C112">
        <v>77.900000000000006</v>
      </c>
      <c r="D112">
        <v>51.1</v>
      </c>
      <c r="E112">
        <v>74</v>
      </c>
      <c r="F112">
        <v>56</v>
      </c>
      <c r="G112" s="1">
        <f t="shared" si="8"/>
        <v>8.333333333333355E-8</v>
      </c>
      <c r="H112" s="1">
        <f t="shared" si="9"/>
        <v>1.9047619047619072E-7</v>
      </c>
      <c r="I112">
        <f t="shared" si="10"/>
        <v>2</v>
      </c>
      <c r="J112">
        <f t="shared" si="11"/>
        <v>6.016666666666668E-4</v>
      </c>
      <c r="K112">
        <f t="shared" si="7"/>
        <v>1</v>
      </c>
      <c r="L112">
        <f t="shared" si="7"/>
        <v>0</v>
      </c>
      <c r="M112" t="str">
        <f t="shared" si="12"/>
        <v/>
      </c>
    </row>
    <row r="113" spans="1:20" x14ac:dyDescent="0.2">
      <c r="A113">
        <v>2420</v>
      </c>
      <c r="B113">
        <v>6.3000000000000003E-4</v>
      </c>
      <c r="C113">
        <v>78.400000000000006</v>
      </c>
      <c r="D113">
        <v>50.9</v>
      </c>
      <c r="E113">
        <v>74</v>
      </c>
      <c r="F113">
        <v>56</v>
      </c>
      <c r="G113" s="1">
        <f t="shared" si="8"/>
        <v>1.666666666666671E-7</v>
      </c>
      <c r="H113" s="1">
        <f t="shared" si="9"/>
        <v>2.2619047619047629E-7</v>
      </c>
      <c r="I113">
        <f t="shared" si="10"/>
        <v>1</v>
      </c>
      <c r="J113">
        <f t="shared" si="11"/>
        <v>6.2166666666666685E-4</v>
      </c>
      <c r="K113">
        <f t="shared" si="7"/>
        <v>1</v>
      </c>
      <c r="L113">
        <f t="shared" si="7"/>
        <v>0</v>
      </c>
      <c r="M113">
        <f t="shared" si="12"/>
        <v>2420</v>
      </c>
      <c r="N113">
        <f>M113-M107</f>
        <v>360</v>
      </c>
      <c r="O113">
        <f>AVERAGE(K108:K113)</f>
        <v>1</v>
      </c>
      <c r="P113" t="str">
        <f>IF(O113&lt;0.5, "L","H")</f>
        <v>H</v>
      </c>
      <c r="Q113">
        <f>AVERAGE(L108:L113)</f>
        <v>0</v>
      </c>
      <c r="R113" t="str">
        <f>IF(Q113&lt;0.5, "L","H")</f>
        <v>L</v>
      </c>
      <c r="S113" t="str">
        <f>"Seg" &amp; I112&amp;I113&amp;P113&amp;R113</f>
        <v>Seg21HL</v>
      </c>
      <c r="T113">
        <f>N113</f>
        <v>360</v>
      </c>
    </row>
    <row r="114" spans="1:20" x14ac:dyDescent="0.2">
      <c r="A114">
        <v>2480</v>
      </c>
      <c r="B114">
        <v>6.4000000000000005E-4</v>
      </c>
      <c r="C114">
        <v>78.900000000000006</v>
      </c>
      <c r="D114">
        <v>50.7</v>
      </c>
      <c r="E114">
        <v>74</v>
      </c>
      <c r="F114">
        <v>56</v>
      </c>
      <c r="G114" s="1">
        <f t="shared" si="8"/>
        <v>1.666666666666671E-7</v>
      </c>
      <c r="H114" s="1">
        <f t="shared" si="9"/>
        <v>2.5000000000000015E-7</v>
      </c>
      <c r="I114">
        <f t="shared" si="10"/>
        <v>1</v>
      </c>
      <c r="J114">
        <f t="shared" si="11"/>
        <v>6.416666666666669E-4</v>
      </c>
      <c r="K114">
        <f t="shared" si="7"/>
        <v>1</v>
      </c>
      <c r="L114">
        <f t="shared" si="7"/>
        <v>0</v>
      </c>
      <c r="M114" t="str">
        <f t="shared" si="12"/>
        <v/>
      </c>
    </row>
    <row r="115" spans="1:20" x14ac:dyDescent="0.2">
      <c r="A115">
        <v>2540</v>
      </c>
      <c r="B115">
        <v>6.8000000000000005E-4</v>
      </c>
      <c r="C115">
        <v>79.3</v>
      </c>
      <c r="D115">
        <v>50.5</v>
      </c>
      <c r="E115">
        <v>74</v>
      </c>
      <c r="F115">
        <v>56</v>
      </c>
      <c r="G115" s="1">
        <f t="shared" si="8"/>
        <v>6.666666666666666E-7</v>
      </c>
      <c r="H115" s="1">
        <f t="shared" si="9"/>
        <v>3.214285714285715E-7</v>
      </c>
      <c r="I115">
        <f t="shared" si="10"/>
        <v>1</v>
      </c>
      <c r="J115">
        <f t="shared" ref="J115:J130" si="13">IF(I115=0,J114+(A115-A114)*$AG$14,IF(I115=1,J114+(A115-A114)*$AG$18, J114+(A115-A114)*$AG$22))</f>
        <v>6.6166666666666696E-4</v>
      </c>
      <c r="K115">
        <f t="shared" si="7"/>
        <v>1</v>
      </c>
      <c r="L115">
        <f t="shared" si="7"/>
        <v>0</v>
      </c>
      <c r="M115" t="str">
        <f t="shared" si="12"/>
        <v/>
      </c>
    </row>
    <row r="116" spans="1:20" x14ac:dyDescent="0.2">
      <c r="A116">
        <v>2600</v>
      </c>
      <c r="B116">
        <v>6.9999999999999999E-4</v>
      </c>
      <c r="C116">
        <v>79.7</v>
      </c>
      <c r="D116">
        <v>50.4</v>
      </c>
      <c r="E116">
        <v>74</v>
      </c>
      <c r="F116">
        <v>56</v>
      </c>
      <c r="G116" s="1">
        <f t="shared" si="8"/>
        <v>3.333333333333324E-7</v>
      </c>
      <c r="H116" s="1">
        <f t="shared" si="9"/>
        <v>3.8095238095238091E-7</v>
      </c>
      <c r="I116">
        <f t="shared" si="10"/>
        <v>1</v>
      </c>
      <c r="J116">
        <f t="shared" si="13"/>
        <v>6.8166666666666701E-4</v>
      </c>
      <c r="K116">
        <f t="shared" si="7"/>
        <v>1</v>
      </c>
      <c r="L116">
        <f t="shared" si="7"/>
        <v>0</v>
      </c>
      <c r="M116" t="str">
        <f t="shared" si="12"/>
        <v/>
      </c>
    </row>
    <row r="117" spans="1:20" x14ac:dyDescent="0.2">
      <c r="A117">
        <v>2660</v>
      </c>
      <c r="B117">
        <v>7.2000000000000005E-4</v>
      </c>
      <c r="C117">
        <v>80</v>
      </c>
      <c r="D117">
        <v>50.2</v>
      </c>
      <c r="E117">
        <v>74</v>
      </c>
      <c r="F117">
        <v>56</v>
      </c>
      <c r="G117" s="1">
        <f t="shared" si="8"/>
        <v>3.333333333333342E-7</v>
      </c>
      <c r="H117" s="1">
        <f t="shared" si="9"/>
        <v>4.2857142857142841E-7</v>
      </c>
      <c r="I117">
        <f t="shared" si="10"/>
        <v>1</v>
      </c>
      <c r="J117">
        <f t="shared" si="13"/>
        <v>7.0166666666666706E-4</v>
      </c>
      <c r="K117">
        <f t="shared" si="7"/>
        <v>1</v>
      </c>
      <c r="L117">
        <f t="shared" si="7"/>
        <v>0</v>
      </c>
      <c r="M117" t="str">
        <f t="shared" si="12"/>
        <v/>
      </c>
    </row>
    <row r="118" spans="1:20" x14ac:dyDescent="0.2">
      <c r="A118">
        <v>2720</v>
      </c>
      <c r="B118">
        <v>7.5000000000000002E-4</v>
      </c>
      <c r="C118">
        <v>80.2</v>
      </c>
      <c r="D118">
        <v>49.9</v>
      </c>
      <c r="E118">
        <v>74</v>
      </c>
      <c r="F118">
        <v>56</v>
      </c>
      <c r="G118" s="1">
        <f t="shared" ref="G118:G133" si="14">(B118-B117)/(A118-A117)</f>
        <v>4.9999999999999955E-7</v>
      </c>
      <c r="H118" s="1">
        <f t="shared" si="9"/>
        <v>5.9523809523809487E-7</v>
      </c>
      <c r="I118">
        <f t="shared" si="10"/>
        <v>1</v>
      </c>
      <c r="J118">
        <f t="shared" si="13"/>
        <v>7.2166666666666711E-4</v>
      </c>
      <c r="K118">
        <f t="shared" ref="K118:K130" si="15">IF(C118&gt;E118,1,0)</f>
        <v>1</v>
      </c>
      <c r="L118">
        <f t="shared" ref="L118:L130" si="16">IF(D118&gt;F118,1,0)</f>
        <v>0</v>
      </c>
      <c r="M118" t="str">
        <f t="shared" ref="M118:M130" si="17">IF(I118&lt;&gt;I117, A118,"")</f>
        <v/>
      </c>
    </row>
    <row r="119" spans="1:20" x14ac:dyDescent="0.2">
      <c r="A119">
        <v>2780</v>
      </c>
      <c r="B119">
        <v>7.7999999999999999E-4</v>
      </c>
      <c r="C119">
        <v>77.5</v>
      </c>
      <c r="D119">
        <v>44</v>
      </c>
      <c r="E119">
        <v>74</v>
      </c>
      <c r="F119">
        <v>56</v>
      </c>
      <c r="G119" s="1">
        <f t="shared" si="14"/>
        <v>4.9999999999999955E-7</v>
      </c>
      <c r="H119" s="1">
        <f t="shared" si="9"/>
        <v>5.5952380952380949E-7</v>
      </c>
      <c r="I119">
        <f t="shared" si="10"/>
        <v>1</v>
      </c>
      <c r="J119">
        <f t="shared" si="13"/>
        <v>7.4166666666666717E-4</v>
      </c>
      <c r="K119">
        <f t="shared" si="15"/>
        <v>1</v>
      </c>
      <c r="L119">
        <f t="shared" si="16"/>
        <v>0</v>
      </c>
      <c r="M119" t="str">
        <f t="shared" si="17"/>
        <v/>
      </c>
    </row>
    <row r="120" spans="1:20" x14ac:dyDescent="0.2">
      <c r="A120">
        <v>2840</v>
      </c>
      <c r="B120">
        <v>8.0999999999999996E-4</v>
      </c>
      <c r="C120">
        <v>74.3</v>
      </c>
      <c r="D120">
        <v>45.5</v>
      </c>
      <c r="E120">
        <v>74</v>
      </c>
      <c r="F120">
        <v>56</v>
      </c>
      <c r="G120" s="1">
        <f t="shared" si="14"/>
        <v>4.9999999999999955E-7</v>
      </c>
      <c r="H120" s="1">
        <f t="shared" si="9"/>
        <v>5.2380952380952389E-7</v>
      </c>
      <c r="I120">
        <f t="shared" si="10"/>
        <v>1</v>
      </c>
      <c r="J120">
        <f t="shared" si="13"/>
        <v>7.6166666666666722E-4</v>
      </c>
      <c r="K120">
        <f t="shared" si="15"/>
        <v>1</v>
      </c>
      <c r="L120">
        <f t="shared" si="16"/>
        <v>0</v>
      </c>
      <c r="M120" t="str">
        <f t="shared" si="17"/>
        <v/>
      </c>
    </row>
    <row r="121" spans="1:20" x14ac:dyDescent="0.2">
      <c r="A121">
        <v>2900</v>
      </c>
      <c r="B121">
        <v>8.8999999999999995E-4</v>
      </c>
      <c r="C121">
        <v>74.400000000000006</v>
      </c>
      <c r="D121">
        <v>52.4</v>
      </c>
      <c r="E121">
        <v>74</v>
      </c>
      <c r="F121">
        <v>56</v>
      </c>
      <c r="G121" s="1">
        <f t="shared" si="14"/>
        <v>1.3333333333333332E-6</v>
      </c>
      <c r="H121" s="1">
        <f t="shared" si="9"/>
        <v>5.2380952380952367E-7</v>
      </c>
      <c r="I121">
        <f t="shared" si="10"/>
        <v>1</v>
      </c>
      <c r="J121">
        <f t="shared" si="13"/>
        <v>7.8166666666666727E-4</v>
      </c>
      <c r="K121">
        <f t="shared" si="15"/>
        <v>1</v>
      </c>
      <c r="L121">
        <f t="shared" si="16"/>
        <v>0</v>
      </c>
      <c r="M121" t="str">
        <f t="shared" si="17"/>
        <v/>
      </c>
    </row>
    <row r="122" spans="1:20" x14ac:dyDescent="0.2">
      <c r="A122">
        <v>2960</v>
      </c>
      <c r="B122">
        <v>9.1500000000000001E-4</v>
      </c>
      <c r="C122">
        <v>73.7</v>
      </c>
      <c r="D122">
        <v>52.4</v>
      </c>
      <c r="E122">
        <v>74</v>
      </c>
      <c r="F122">
        <v>56</v>
      </c>
      <c r="G122" s="1">
        <f t="shared" si="14"/>
        <v>4.1666666666666778E-7</v>
      </c>
      <c r="H122" s="1">
        <f t="shared" si="9"/>
        <v>4.7619047619047612E-7</v>
      </c>
      <c r="I122">
        <f t="shared" si="10"/>
        <v>1</v>
      </c>
      <c r="J122">
        <f t="shared" si="13"/>
        <v>8.0166666666666732E-4</v>
      </c>
      <c r="K122">
        <f t="shared" si="15"/>
        <v>0</v>
      </c>
      <c r="L122">
        <f t="shared" si="16"/>
        <v>0</v>
      </c>
      <c r="M122" t="str">
        <f t="shared" si="17"/>
        <v/>
      </c>
    </row>
    <row r="123" spans="1:20" x14ac:dyDescent="0.2">
      <c r="A123">
        <v>3020</v>
      </c>
      <c r="B123">
        <v>9.2000000000000003E-4</v>
      </c>
      <c r="C123">
        <v>74.099999999999994</v>
      </c>
      <c r="D123">
        <v>47.6</v>
      </c>
      <c r="E123">
        <v>74</v>
      </c>
      <c r="F123">
        <v>56</v>
      </c>
      <c r="G123" s="1">
        <f t="shared" si="14"/>
        <v>8.333333333333355E-8</v>
      </c>
      <c r="H123" s="1">
        <f t="shared" si="9"/>
        <v>4.1666666666666672E-7</v>
      </c>
      <c r="I123">
        <f t="shared" si="10"/>
        <v>1</v>
      </c>
      <c r="J123">
        <f t="shared" si="13"/>
        <v>8.2166666666666738E-4</v>
      </c>
      <c r="K123">
        <f t="shared" si="15"/>
        <v>1</v>
      </c>
      <c r="L123">
        <f t="shared" si="16"/>
        <v>0</v>
      </c>
      <c r="M123" t="str">
        <f t="shared" si="17"/>
        <v/>
      </c>
    </row>
    <row r="124" spans="1:20" x14ac:dyDescent="0.2">
      <c r="A124">
        <v>3080</v>
      </c>
      <c r="B124">
        <v>9.3999999999999997E-4</v>
      </c>
      <c r="C124">
        <v>74.099999999999994</v>
      </c>
      <c r="D124">
        <v>60.1</v>
      </c>
      <c r="E124">
        <v>74</v>
      </c>
      <c r="F124">
        <v>56</v>
      </c>
      <c r="G124" s="1">
        <f t="shared" si="14"/>
        <v>3.333333333333324E-7</v>
      </c>
      <c r="H124" s="1">
        <f t="shared" si="9"/>
        <v>3.5714285714285732E-7</v>
      </c>
      <c r="I124">
        <f t="shared" si="10"/>
        <v>1</v>
      </c>
      <c r="J124">
        <f t="shared" si="13"/>
        <v>8.4166666666666743E-4</v>
      </c>
      <c r="K124">
        <f t="shared" si="15"/>
        <v>1</v>
      </c>
      <c r="L124">
        <f t="shared" si="16"/>
        <v>1</v>
      </c>
      <c r="M124" t="str">
        <f t="shared" si="17"/>
        <v/>
      </c>
    </row>
    <row r="125" spans="1:20" x14ac:dyDescent="0.2">
      <c r="A125">
        <v>3140</v>
      </c>
      <c r="B125">
        <v>9.5E-4</v>
      </c>
      <c r="C125">
        <v>73.900000000000006</v>
      </c>
      <c r="D125">
        <v>46.1</v>
      </c>
      <c r="E125">
        <v>74</v>
      </c>
      <c r="F125">
        <v>56</v>
      </c>
      <c r="G125" s="1">
        <f t="shared" si="14"/>
        <v>1.666666666666671E-7</v>
      </c>
      <c r="H125" s="1">
        <f t="shared" si="9"/>
        <v>2.2619047619047626E-7</v>
      </c>
      <c r="I125">
        <f t="shared" si="10"/>
        <v>1</v>
      </c>
      <c r="J125">
        <f t="shared" si="13"/>
        <v>8.6166666666666748E-4</v>
      </c>
      <c r="K125">
        <f t="shared" si="15"/>
        <v>0</v>
      </c>
      <c r="L125">
        <f t="shared" si="16"/>
        <v>0</v>
      </c>
      <c r="M125" t="str">
        <f t="shared" si="17"/>
        <v/>
      </c>
    </row>
    <row r="126" spans="1:20" x14ac:dyDescent="0.2">
      <c r="A126">
        <v>3200</v>
      </c>
      <c r="B126">
        <v>9.5500000000000001E-4</v>
      </c>
      <c r="C126">
        <v>74.3</v>
      </c>
      <c r="D126">
        <v>61.4</v>
      </c>
      <c r="E126">
        <v>74</v>
      </c>
      <c r="F126">
        <v>56</v>
      </c>
      <c r="G126" s="1">
        <f t="shared" si="14"/>
        <v>8.333333333333355E-8</v>
      </c>
      <c r="H126" s="1">
        <f t="shared" si="9"/>
        <v>1.785714285714285E-7</v>
      </c>
      <c r="I126">
        <f t="shared" si="10"/>
        <v>2</v>
      </c>
      <c r="J126">
        <f t="shared" si="13"/>
        <v>8.6666666666666749E-4</v>
      </c>
      <c r="K126">
        <f t="shared" si="15"/>
        <v>1</v>
      </c>
      <c r="L126">
        <f t="shared" si="16"/>
        <v>1</v>
      </c>
      <c r="M126">
        <f t="shared" si="17"/>
        <v>3200</v>
      </c>
      <c r="N126">
        <f>M126-M113</f>
        <v>780</v>
      </c>
      <c r="O126">
        <f>AVERAGE(K114:K126)</f>
        <v>0.84615384615384615</v>
      </c>
      <c r="P126" t="str">
        <f>IF(O126&lt;0.5, "L","H")</f>
        <v>H</v>
      </c>
      <c r="Q126">
        <f>AVERAGE(L114:L126)</f>
        <v>0.15384615384615385</v>
      </c>
      <c r="R126" t="str">
        <f>IF(Q126&lt;0.5, "L","H")</f>
        <v>L</v>
      </c>
      <c r="S126" t="str">
        <f>"Seg" &amp; I125&amp;I126&amp;P126&amp;R126</f>
        <v>Seg12HL</v>
      </c>
      <c r="T126">
        <f>N126</f>
        <v>780</v>
      </c>
    </row>
    <row r="127" spans="1:20" x14ac:dyDescent="0.2">
      <c r="A127">
        <v>3260</v>
      </c>
      <c r="B127">
        <v>9.6000000000000002E-4</v>
      </c>
      <c r="C127">
        <v>73.7</v>
      </c>
      <c r="D127">
        <v>46.3</v>
      </c>
      <c r="E127">
        <v>74</v>
      </c>
      <c r="F127">
        <v>56</v>
      </c>
      <c r="G127" s="1">
        <f t="shared" si="14"/>
        <v>8.333333333333355E-8</v>
      </c>
      <c r="H127" s="1">
        <f t="shared" si="9"/>
        <v>1.785714285714285E-7</v>
      </c>
      <c r="I127">
        <f t="shared" si="10"/>
        <v>2</v>
      </c>
      <c r="J127">
        <f t="shared" si="13"/>
        <v>8.7166666666666751E-4</v>
      </c>
      <c r="K127">
        <f t="shared" si="15"/>
        <v>0</v>
      </c>
      <c r="L127">
        <f t="shared" si="16"/>
        <v>0</v>
      </c>
      <c r="M127" t="str">
        <f t="shared" si="17"/>
        <v/>
      </c>
    </row>
    <row r="128" spans="1:20" x14ac:dyDescent="0.2">
      <c r="A128">
        <v>3320</v>
      </c>
      <c r="B128">
        <v>9.8499999999999998E-4</v>
      </c>
      <c r="C128">
        <v>74.400000000000006</v>
      </c>
      <c r="D128">
        <v>60.1</v>
      </c>
      <c r="E128">
        <v>74</v>
      </c>
      <c r="F128">
        <v>56</v>
      </c>
      <c r="G128" s="1">
        <f t="shared" si="14"/>
        <v>4.1666666666666598E-7</v>
      </c>
      <c r="H128" s="1">
        <f t="shared" si="9"/>
        <v>1.4285714285714298E-7</v>
      </c>
      <c r="I128">
        <f t="shared" si="10"/>
        <v>2</v>
      </c>
      <c r="J128">
        <f t="shared" si="13"/>
        <v>8.7666666666666752E-4</v>
      </c>
      <c r="K128">
        <f t="shared" si="15"/>
        <v>1</v>
      </c>
      <c r="L128">
        <f t="shared" si="16"/>
        <v>1</v>
      </c>
      <c r="M128" t="str">
        <f t="shared" si="17"/>
        <v/>
      </c>
    </row>
    <row r="129" spans="1:13" x14ac:dyDescent="0.2">
      <c r="A129">
        <v>3380</v>
      </c>
      <c r="B129">
        <v>9.8999999999999999E-4</v>
      </c>
      <c r="C129">
        <v>73.5</v>
      </c>
      <c r="D129">
        <v>53.1</v>
      </c>
      <c r="E129">
        <v>74</v>
      </c>
      <c r="F129">
        <v>56</v>
      </c>
      <c r="G129" s="1">
        <f t="shared" si="14"/>
        <v>8.333333333333355E-8</v>
      </c>
      <c r="H129" s="1">
        <f t="shared" si="9"/>
        <v>1.190476190476191E-7</v>
      </c>
      <c r="I129">
        <f t="shared" si="10"/>
        <v>2</v>
      </c>
      <c r="J129">
        <f t="shared" si="13"/>
        <v>8.8166666666666753E-4</v>
      </c>
      <c r="K129">
        <f t="shared" si="15"/>
        <v>0</v>
      </c>
      <c r="L129">
        <f t="shared" si="16"/>
        <v>0</v>
      </c>
      <c r="M129" t="str">
        <f t="shared" si="17"/>
        <v/>
      </c>
    </row>
    <row r="130" spans="1:13" x14ac:dyDescent="0.2">
      <c r="A130">
        <v>3440</v>
      </c>
      <c r="B130">
        <v>9.9500000000000001E-4</v>
      </c>
      <c r="C130">
        <v>73.900000000000006</v>
      </c>
      <c r="D130">
        <v>49.1</v>
      </c>
      <c r="E130">
        <v>74</v>
      </c>
      <c r="F130">
        <v>56</v>
      </c>
      <c r="G130" s="1">
        <f t="shared" si="14"/>
        <v>8.333333333333355E-8</v>
      </c>
      <c r="H130" s="1">
        <f t="shared" si="9"/>
        <v>1.190476190476191E-7</v>
      </c>
      <c r="I130">
        <f t="shared" si="10"/>
        <v>2</v>
      </c>
      <c r="J130">
        <f t="shared" si="13"/>
        <v>8.8666666666666755E-4</v>
      </c>
      <c r="K130">
        <f t="shared" si="15"/>
        <v>0</v>
      </c>
      <c r="L130">
        <f t="shared" si="16"/>
        <v>0</v>
      </c>
      <c r="M130" t="str">
        <f t="shared" si="17"/>
        <v/>
      </c>
    </row>
    <row r="131" spans="1:13" x14ac:dyDescent="0.2">
      <c r="A131">
        <v>3500</v>
      </c>
      <c r="B131">
        <v>1E-3</v>
      </c>
      <c r="C131">
        <v>73.900000000000006</v>
      </c>
      <c r="D131">
        <v>61.8</v>
      </c>
      <c r="E131">
        <v>74</v>
      </c>
      <c r="F131">
        <v>56</v>
      </c>
      <c r="G131" s="1">
        <f t="shared" si="14"/>
        <v>8.333333333333355E-8</v>
      </c>
      <c r="H131" s="1"/>
    </row>
    <row r="132" spans="1:13" x14ac:dyDescent="0.2">
      <c r="A132">
        <v>3560</v>
      </c>
      <c r="B132">
        <v>1E-3</v>
      </c>
      <c r="C132">
        <v>73.400000000000006</v>
      </c>
      <c r="D132">
        <v>48.2</v>
      </c>
      <c r="E132">
        <v>74</v>
      </c>
      <c r="F132">
        <v>56</v>
      </c>
      <c r="G132" s="1">
        <f t="shared" si="14"/>
        <v>0</v>
      </c>
      <c r="H132" s="1"/>
    </row>
    <row r="133" spans="1:13" x14ac:dyDescent="0.2">
      <c r="A133">
        <v>3620</v>
      </c>
      <c r="B133">
        <v>1.005E-3</v>
      </c>
      <c r="C133">
        <v>74.3</v>
      </c>
      <c r="D133">
        <v>58.2</v>
      </c>
      <c r="E133">
        <v>74</v>
      </c>
      <c r="F133">
        <v>56</v>
      </c>
      <c r="G133" s="1">
        <f t="shared" si="14"/>
        <v>8.333333333333355E-8</v>
      </c>
      <c r="H133" s="1"/>
    </row>
  </sheetData>
  <sortState xmlns:xlrd2="http://schemas.microsoft.com/office/spreadsheetml/2017/richdata2" ref="U1:V133">
    <sortCondition ref="U1:U133"/>
    <sortCondition ref="V1:V1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0CB3-703C-4EC5-9772-7E9083CD7BE7}">
  <dimension ref="A1:D24"/>
  <sheetViews>
    <sheetView tabSelected="1" topLeftCell="B8" workbookViewId="0">
      <selection activeCell="F25" sqref="F25"/>
    </sheetView>
  </sheetViews>
  <sheetFormatPr defaultRowHeight="14.25" x14ac:dyDescent="0.2"/>
  <sheetData>
    <row r="1" spans="1:4" x14ac:dyDescent="0.2">
      <c r="C1" t="s">
        <v>76</v>
      </c>
      <c r="D1">
        <v>0</v>
      </c>
    </row>
    <row r="2" spans="1:4" x14ac:dyDescent="0.2">
      <c r="A2" t="s">
        <v>22</v>
      </c>
      <c r="C2" t="s">
        <v>77</v>
      </c>
      <c r="D2">
        <f>COUNTA(A2)</f>
        <v>1</v>
      </c>
    </row>
    <row r="3" spans="1:4" x14ac:dyDescent="0.2">
      <c r="C3" t="s">
        <v>78</v>
      </c>
      <c r="D3">
        <v>0</v>
      </c>
    </row>
    <row r="4" spans="1:4" x14ac:dyDescent="0.2">
      <c r="A4" t="s">
        <v>52</v>
      </c>
      <c r="C4" t="s">
        <v>79</v>
      </c>
      <c r="D4">
        <f>COUNTA(A4)</f>
        <v>1</v>
      </c>
    </row>
    <row r="5" spans="1:4" x14ac:dyDescent="0.2">
      <c r="C5" t="s">
        <v>80</v>
      </c>
      <c r="D5">
        <v>0</v>
      </c>
    </row>
    <row r="6" spans="1:4" x14ac:dyDescent="0.2">
      <c r="C6" t="s">
        <v>81</v>
      </c>
      <c r="D6">
        <v>0</v>
      </c>
    </row>
    <row r="7" spans="1:4" x14ac:dyDescent="0.2">
      <c r="A7" t="s">
        <v>25</v>
      </c>
      <c r="C7" t="s">
        <v>82</v>
      </c>
      <c r="D7">
        <v>0</v>
      </c>
    </row>
    <row r="8" spans="1:4" x14ac:dyDescent="0.2">
      <c r="C8" t="s">
        <v>83</v>
      </c>
      <c r="D8">
        <v>0</v>
      </c>
    </row>
    <row r="9" spans="1:4" x14ac:dyDescent="0.2">
      <c r="C9" t="s">
        <v>84</v>
      </c>
      <c r="D9">
        <v>0</v>
      </c>
    </row>
    <row r="10" spans="1:4" x14ac:dyDescent="0.2">
      <c r="C10" t="s">
        <v>62</v>
      </c>
      <c r="D10">
        <f>COUNTA(A10)</f>
        <v>0</v>
      </c>
    </row>
    <row r="11" spans="1:4" x14ac:dyDescent="0.2">
      <c r="A11" t="s">
        <v>20</v>
      </c>
      <c r="C11" t="s">
        <v>67</v>
      </c>
      <c r="D11">
        <v>0</v>
      </c>
    </row>
    <row r="12" spans="1:4" x14ac:dyDescent="0.2">
      <c r="C12" t="s">
        <v>61</v>
      </c>
      <c r="D12">
        <f>COUNTA(A12)</f>
        <v>0</v>
      </c>
    </row>
    <row r="13" spans="1:4" x14ac:dyDescent="0.2">
      <c r="C13" t="s">
        <v>68</v>
      </c>
      <c r="D13">
        <v>0</v>
      </c>
    </row>
    <row r="14" spans="1:4" x14ac:dyDescent="0.2">
      <c r="A14" t="s">
        <v>30</v>
      </c>
      <c r="C14" t="s">
        <v>69</v>
      </c>
      <c r="D14">
        <v>6</v>
      </c>
    </row>
    <row r="15" spans="1:4" x14ac:dyDescent="0.2">
      <c r="A15" t="s">
        <v>54</v>
      </c>
      <c r="C15" t="s">
        <v>70</v>
      </c>
      <c r="D15">
        <v>0</v>
      </c>
    </row>
    <row r="16" spans="1:4" x14ac:dyDescent="0.2">
      <c r="A16" t="s">
        <v>56</v>
      </c>
      <c r="C16" t="s">
        <v>64</v>
      </c>
      <c r="D16">
        <v>3</v>
      </c>
    </row>
    <row r="17" spans="1:4" x14ac:dyDescent="0.2">
      <c r="C17" t="s">
        <v>71</v>
      </c>
      <c r="D17">
        <v>0</v>
      </c>
    </row>
    <row r="18" spans="1:4" x14ac:dyDescent="0.2">
      <c r="A18" t="s">
        <v>53</v>
      </c>
      <c r="C18" t="s">
        <v>72</v>
      </c>
      <c r="D18">
        <v>0</v>
      </c>
    </row>
    <row r="19" spans="1:4" x14ac:dyDescent="0.2">
      <c r="C19" t="s">
        <v>73</v>
      </c>
      <c r="D19">
        <v>0</v>
      </c>
    </row>
    <row r="20" spans="1:4" x14ac:dyDescent="0.2">
      <c r="C20" t="s">
        <v>74</v>
      </c>
      <c r="D20">
        <v>0</v>
      </c>
    </row>
    <row r="21" spans="1:4" x14ac:dyDescent="0.2">
      <c r="C21" t="s">
        <v>75</v>
      </c>
      <c r="D21">
        <v>0</v>
      </c>
    </row>
    <row r="22" spans="1:4" x14ac:dyDescent="0.2">
      <c r="C22" t="s">
        <v>66</v>
      </c>
      <c r="D22">
        <v>4</v>
      </c>
    </row>
    <row r="23" spans="1:4" x14ac:dyDescent="0.2">
      <c r="C23" t="s">
        <v>65</v>
      </c>
      <c r="D23">
        <v>3</v>
      </c>
    </row>
    <row r="24" spans="1:4" x14ac:dyDescent="0.2">
      <c r="A24" t="s">
        <v>27</v>
      </c>
      <c r="C24" t="s">
        <v>63</v>
      </c>
      <c r="D24">
        <f>COUNTA(A24)</f>
        <v>1</v>
      </c>
    </row>
  </sheetData>
  <sortState xmlns:xlrd2="http://schemas.microsoft.com/office/spreadsheetml/2017/richdata2" ref="C1:D25">
    <sortCondition ref="C19:C25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Run13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Bradley</dc:creator>
  <cp:lastModifiedBy>Seyyed Saeed Vaezzadeh</cp:lastModifiedBy>
  <dcterms:created xsi:type="dcterms:W3CDTF">2024-02-08T21:57:42Z</dcterms:created>
  <dcterms:modified xsi:type="dcterms:W3CDTF">2024-06-10T21:43:58Z</dcterms:modified>
</cp:coreProperties>
</file>