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V\Desktop\"/>
    </mc:Choice>
  </mc:AlternateContent>
  <bookViews>
    <workbookView xWindow="0" yWindow="0" windowWidth="20460" windowHeight="10680"/>
  </bookViews>
  <sheets>
    <sheet name="Fo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5" i="1" l="1"/>
  <c r="O16" i="1"/>
  <c r="O17" i="1"/>
  <c r="O18" i="1"/>
  <c r="O19" i="1"/>
  <c r="O20" i="1"/>
  <c r="O21" i="1"/>
  <c r="O22" i="1"/>
  <c r="O23" i="1"/>
  <c r="O24" i="1"/>
  <c r="O25" i="1"/>
  <c r="O26" i="1"/>
  <c r="O27" i="1"/>
  <c r="O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14" i="1"/>
  <c r="T27" i="1" l="1"/>
  <c r="T24" i="1"/>
  <c r="T22" i="1"/>
  <c r="T20" i="1"/>
  <c r="T17" i="1"/>
  <c r="T15" i="1"/>
  <c r="T16" i="1"/>
  <c r="T19" i="1"/>
  <c r="T21" i="1"/>
  <c r="T23" i="1"/>
  <c r="T26" i="1"/>
  <c r="T14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6" i="1"/>
  <c r="R7" i="1"/>
  <c r="R8" i="1"/>
  <c r="R9" i="1"/>
  <c r="R10" i="1"/>
  <c r="R11" i="1"/>
  <c r="R5" i="1"/>
</calcChain>
</file>

<file path=xl/sharedStrings.xml><?xml version="1.0" encoding="utf-8"?>
<sst xmlns="http://schemas.openxmlformats.org/spreadsheetml/2006/main" count="42" uniqueCount="37">
  <si>
    <t xml:space="preserve">MB1 </t>
  </si>
  <si>
    <t>MB2</t>
  </si>
  <si>
    <t>MB3</t>
  </si>
  <si>
    <t>MB4</t>
  </si>
  <si>
    <t>MB5</t>
  </si>
  <si>
    <t>MB6</t>
  </si>
  <si>
    <t>MB7</t>
  </si>
  <si>
    <t>M2p</t>
  </si>
  <si>
    <t>M1p</t>
  </si>
  <si>
    <t>M1n</t>
  </si>
  <si>
    <t>M2n</t>
  </si>
  <si>
    <t>M0</t>
  </si>
  <si>
    <t>M3</t>
  </si>
  <si>
    <t>M4</t>
  </si>
  <si>
    <t>M5</t>
  </si>
  <si>
    <t>M6</t>
  </si>
  <si>
    <t>M7</t>
  </si>
  <si>
    <t>M8</t>
  </si>
  <si>
    <t>M9</t>
  </si>
  <si>
    <t>I</t>
  </si>
  <si>
    <t>Vdsat</t>
  </si>
  <si>
    <t>I(um)</t>
  </si>
  <si>
    <t>Nota: Os valor em baixo estão em módulo</t>
  </si>
  <si>
    <t>Vgs(mv)</t>
  </si>
  <si>
    <t>Cadence</t>
  </si>
  <si>
    <t>Matcad</t>
  </si>
  <si>
    <t>Vth(mv)</t>
  </si>
  <si>
    <t>Vds(mv)</t>
  </si>
  <si>
    <t>Vdsat(mv)</t>
  </si>
  <si>
    <t>Polarização</t>
  </si>
  <si>
    <t>M10</t>
  </si>
  <si>
    <t>M11</t>
  </si>
  <si>
    <t>Vgs-Vth</t>
  </si>
  <si>
    <t>[Cadence-Mathcad](%)</t>
  </si>
  <si>
    <t>FCA</t>
  </si>
  <si>
    <t>Vdsat-(Vgs-Vth)(%)</t>
  </si>
  <si>
    <t>Cadence e Mathcad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</si>
</sst>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4" borderId="0" xfId="0" applyFill="1"/>
    <xf numFmtId="0" fontId="1" fillId="3" borderId="0" xfId="0" applyFont="1" applyFill="1"/>
    <xf numFmtId="0" fontId="0" fillId="0" borderId="0" xfId="0" applyFont="1"/>
    <xf numFmtId="0" fontId="0" fillId="5" borderId="0" xfId="0" applyFill="1"/>
    <xf numFmtId="0" fontId="1" fillId="6" borderId="0" xfId="0" applyFont="1" applyFill="1"/>
    <xf numFmtId="0" fontId="2" fillId="0" borderId="0" xfId="0" applyFont="1"/>
    <xf numFmtId="0" fontId="0" fillId="7" borderId="0" xfId="0" applyFill="1"/>
    <xf numFmtId="0" fontId="0" fillId="8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2"/>
  <sheetViews>
    <sheetView tabSelected="1" topLeftCell="D1" workbookViewId="0">
      <selection activeCell="P10" sqref="P10"/>
    </sheetView>
  </sheetViews>
  <sheetFormatPr defaultRowHeight="14.25" x14ac:dyDescent="0.45"/>
  <cols>
    <col min="1" max="1" width="9.1328125" customWidth="1"/>
    <col min="2" max="2" width="11.59765625" customWidth="1"/>
    <col min="5" max="5" width="12" bestFit="1" customWidth="1"/>
    <col min="11" max="11" width="10.265625" customWidth="1"/>
    <col min="19" max="19" width="18.59765625" customWidth="1"/>
  </cols>
  <sheetData>
    <row r="2" spans="2:20" x14ac:dyDescent="0.45">
      <c r="B2" s="1" t="s">
        <v>22</v>
      </c>
      <c r="C2" s="1"/>
      <c r="D2" s="1"/>
      <c r="E2" s="1"/>
      <c r="F2" s="1"/>
      <c r="H2" s="3" t="s">
        <v>24</v>
      </c>
      <c r="I2" s="2" t="s">
        <v>25</v>
      </c>
      <c r="J2" s="6" t="s">
        <v>36</v>
      </c>
      <c r="K2" s="10"/>
      <c r="N2" s="7"/>
    </row>
    <row r="3" spans="2:20" x14ac:dyDescent="0.45">
      <c r="S3" s="6" t="s">
        <v>33</v>
      </c>
    </row>
    <row r="4" spans="2:20" x14ac:dyDescent="0.45">
      <c r="B4" s="5" t="s">
        <v>29</v>
      </c>
      <c r="C4" s="3" t="s">
        <v>21</v>
      </c>
      <c r="D4" s="2"/>
      <c r="E4" s="3" t="s">
        <v>23</v>
      </c>
      <c r="F4" s="2"/>
      <c r="G4" s="3" t="s">
        <v>26</v>
      </c>
      <c r="H4" s="2"/>
      <c r="I4" s="3" t="s">
        <v>27</v>
      </c>
      <c r="J4" s="2"/>
      <c r="K4" s="3" t="s">
        <v>28</v>
      </c>
      <c r="L4" s="2"/>
      <c r="R4" s="6" t="s">
        <v>19</v>
      </c>
      <c r="T4" s="6" t="s">
        <v>20</v>
      </c>
    </row>
    <row r="5" spans="2:20" x14ac:dyDescent="0.45">
      <c r="B5" t="s">
        <v>0</v>
      </c>
      <c r="C5">
        <v>3</v>
      </c>
      <c r="D5">
        <v>3</v>
      </c>
      <c r="E5">
        <v>425.34800000000001</v>
      </c>
      <c r="G5">
        <v>256.28399999999999</v>
      </c>
      <c r="I5">
        <v>425.34800000000001</v>
      </c>
      <c r="K5">
        <v>162.35300000000001</v>
      </c>
      <c r="R5">
        <f t="shared" ref="R5:R11" si="0">100*(C5-D5)/D5</f>
        <v>0</v>
      </c>
    </row>
    <row r="6" spans="2:20" x14ac:dyDescent="0.45">
      <c r="B6" t="s">
        <v>1</v>
      </c>
      <c r="C6">
        <v>3.05844</v>
      </c>
      <c r="D6">
        <v>3</v>
      </c>
      <c r="E6">
        <v>425.34800000000001</v>
      </c>
      <c r="G6">
        <v>256.274</v>
      </c>
      <c r="I6">
        <v>816.89400000000001</v>
      </c>
      <c r="K6">
        <v>162.36000000000001</v>
      </c>
      <c r="R6">
        <f t="shared" si="0"/>
        <v>1.9480000000000015</v>
      </c>
    </row>
    <row r="7" spans="2:20" x14ac:dyDescent="0.45">
      <c r="B7" t="s">
        <v>2</v>
      </c>
      <c r="C7">
        <v>3.05844</v>
      </c>
      <c r="D7">
        <v>3</v>
      </c>
      <c r="E7">
        <v>383.10599999999999</v>
      </c>
      <c r="G7">
        <v>250.78700000000001</v>
      </c>
      <c r="I7">
        <v>383.10599999999999</v>
      </c>
      <c r="K7">
        <v>149.572</v>
      </c>
      <c r="R7">
        <f t="shared" si="0"/>
        <v>1.9480000000000015</v>
      </c>
    </row>
    <row r="8" spans="2:20" x14ac:dyDescent="0.45">
      <c r="B8" t="s">
        <v>3</v>
      </c>
      <c r="C8">
        <v>3.0375000000000001</v>
      </c>
      <c r="D8">
        <v>3</v>
      </c>
      <c r="E8">
        <v>425.34800000000001</v>
      </c>
      <c r="G8">
        <v>256.97800000000001</v>
      </c>
      <c r="I8">
        <v>671.846</v>
      </c>
      <c r="K8">
        <v>162.357</v>
      </c>
      <c r="R8">
        <f t="shared" si="0"/>
        <v>1.2500000000000029</v>
      </c>
    </row>
    <row r="9" spans="2:20" x14ac:dyDescent="0.45">
      <c r="B9" t="s">
        <v>4</v>
      </c>
      <c r="C9">
        <v>3.0375000000000001</v>
      </c>
      <c r="D9">
        <v>3</v>
      </c>
      <c r="E9">
        <v>528.154</v>
      </c>
      <c r="G9">
        <v>222.68299999999999</v>
      </c>
      <c r="I9">
        <v>528.154</v>
      </c>
      <c r="K9">
        <v>296.59199999999998</v>
      </c>
      <c r="R9">
        <f t="shared" si="0"/>
        <v>1.2500000000000029</v>
      </c>
    </row>
    <row r="10" spans="2:20" x14ac:dyDescent="0.45">
      <c r="B10" t="s">
        <v>5</v>
      </c>
      <c r="C10">
        <v>3.13992</v>
      </c>
      <c r="D10">
        <v>3</v>
      </c>
      <c r="E10">
        <v>698.63699999999994</v>
      </c>
      <c r="G10">
        <v>250.87</v>
      </c>
      <c r="I10">
        <v>698.63699999999994</v>
      </c>
      <c r="J10" s="4"/>
      <c r="K10">
        <v>375.35199999999998</v>
      </c>
      <c r="R10">
        <f t="shared" si="0"/>
        <v>4.6640000000000015</v>
      </c>
    </row>
    <row r="11" spans="2:20" x14ac:dyDescent="0.45">
      <c r="B11" t="s">
        <v>6</v>
      </c>
      <c r="C11">
        <v>3.13992</v>
      </c>
      <c r="D11">
        <v>3</v>
      </c>
      <c r="E11">
        <v>383.10599999999999</v>
      </c>
      <c r="G11">
        <v>250.78700000000001</v>
      </c>
      <c r="I11">
        <v>501.363</v>
      </c>
      <c r="K11">
        <v>149.572</v>
      </c>
      <c r="R11">
        <f t="shared" si="0"/>
        <v>4.6640000000000015</v>
      </c>
    </row>
    <row r="13" spans="2:20" x14ac:dyDescent="0.45">
      <c r="B13" s="5" t="s">
        <v>34</v>
      </c>
      <c r="C13" s="3" t="s">
        <v>21</v>
      </c>
      <c r="D13" s="2"/>
      <c r="E13" s="3" t="s">
        <v>23</v>
      </c>
      <c r="F13" s="2"/>
      <c r="G13" s="3" t="s">
        <v>26</v>
      </c>
      <c r="H13" s="2"/>
      <c r="I13" s="3" t="s">
        <v>27</v>
      </c>
      <c r="J13" s="2"/>
      <c r="K13" s="3" t="s">
        <v>28</v>
      </c>
      <c r="L13" s="2"/>
      <c r="N13" s="3" t="s">
        <v>32</v>
      </c>
      <c r="O13" s="3" t="s">
        <v>35</v>
      </c>
      <c r="P13" s="3"/>
    </row>
    <row r="14" spans="2:20" x14ac:dyDescent="0.45">
      <c r="B14" t="s">
        <v>8</v>
      </c>
      <c r="C14">
        <v>15.0373</v>
      </c>
      <c r="D14">
        <v>15</v>
      </c>
      <c r="E14">
        <v>332.28500000000003</v>
      </c>
      <c r="G14">
        <v>318.32600000000002</v>
      </c>
      <c r="I14">
        <v>796.98</v>
      </c>
      <c r="K14">
        <v>70.004000000000005</v>
      </c>
      <c r="L14">
        <v>60</v>
      </c>
      <c r="N14" s="9">
        <f>E14-G14</f>
        <v>13.959000000000003</v>
      </c>
      <c r="O14">
        <f>100*(-N14+K14)/N14</f>
        <v>401.49724192277375</v>
      </c>
      <c r="R14">
        <f t="shared" ref="R14:R27" si="1">100*(C14-D14)/D14</f>
        <v>0.2486666666666674</v>
      </c>
      <c r="T14">
        <f>100*(K14-L14)/L14</f>
        <v>16.673333333333343</v>
      </c>
    </row>
    <row r="15" spans="2:20" x14ac:dyDescent="0.45">
      <c r="B15" t="s">
        <v>7</v>
      </c>
      <c r="C15">
        <v>15.0708</v>
      </c>
      <c r="D15">
        <v>15</v>
      </c>
      <c r="E15">
        <v>332.411</v>
      </c>
      <c r="G15">
        <v>318.334</v>
      </c>
      <c r="I15">
        <v>723.85699999999997</v>
      </c>
      <c r="K15">
        <v>70.056899999999999</v>
      </c>
      <c r="L15">
        <v>60</v>
      </c>
      <c r="N15" s="9">
        <f t="shared" ref="N15:N27" si="2">E15-G15</f>
        <v>14.076999999999998</v>
      </c>
      <c r="O15">
        <f t="shared" ref="O15:O27" si="3">100*(-N15+K15)/N15</f>
        <v>397.66924770902892</v>
      </c>
      <c r="R15">
        <f t="shared" si="1"/>
        <v>0.47200000000000131</v>
      </c>
      <c r="T15">
        <f>100*(K15-L15)/L15</f>
        <v>16.761499999999998</v>
      </c>
    </row>
    <row r="16" spans="2:20" x14ac:dyDescent="0.45">
      <c r="B16" t="s">
        <v>9</v>
      </c>
      <c r="C16">
        <v>12.6347</v>
      </c>
      <c r="D16">
        <v>15</v>
      </c>
      <c r="E16">
        <v>264.09699999999998</v>
      </c>
      <c r="G16">
        <v>287.90499999999997</v>
      </c>
      <c r="I16">
        <v>571.08799999999997</v>
      </c>
      <c r="K16">
        <v>60.617800000000003</v>
      </c>
      <c r="L16">
        <v>55</v>
      </c>
      <c r="N16" s="9">
        <f t="shared" si="2"/>
        <v>-23.807999999999993</v>
      </c>
      <c r="O16">
        <f t="shared" si="3"/>
        <v>-354.61105510752697</v>
      </c>
      <c r="R16">
        <f t="shared" si="1"/>
        <v>-15.768666666666663</v>
      </c>
      <c r="T16">
        <f>100*(K16-L16)/L16</f>
        <v>10.214181818181823</v>
      </c>
    </row>
    <row r="17" spans="2:20" x14ac:dyDescent="0.45">
      <c r="B17" t="s">
        <v>10</v>
      </c>
      <c r="C17">
        <v>12.5999</v>
      </c>
      <c r="D17">
        <v>15</v>
      </c>
      <c r="E17">
        <v>263.971</v>
      </c>
      <c r="G17">
        <v>287.90499999999997</v>
      </c>
      <c r="I17">
        <v>572.70899999999995</v>
      </c>
      <c r="K17">
        <v>60.5779</v>
      </c>
      <c r="L17">
        <v>55</v>
      </c>
      <c r="N17" s="9">
        <f t="shared" si="2"/>
        <v>-23.933999999999969</v>
      </c>
      <c r="O17">
        <f t="shared" si="3"/>
        <v>-353.10395253614138</v>
      </c>
      <c r="R17">
        <f t="shared" si="1"/>
        <v>-16.000666666666667</v>
      </c>
      <c r="T17">
        <f>100*(K17-L17)/L17</f>
        <v>10.141636363636364</v>
      </c>
    </row>
    <row r="18" spans="2:20" x14ac:dyDescent="0.45">
      <c r="B18" t="s">
        <v>11</v>
      </c>
      <c r="C18">
        <v>30.1081</v>
      </c>
      <c r="D18">
        <v>30</v>
      </c>
      <c r="E18">
        <v>425.34800000000001</v>
      </c>
      <c r="G18">
        <v>257.40699999999998</v>
      </c>
      <c r="I18">
        <v>267.71499999999997</v>
      </c>
      <c r="K18">
        <v>162.744</v>
      </c>
      <c r="N18" s="8">
        <f t="shared" si="2"/>
        <v>167.94100000000003</v>
      </c>
      <c r="O18">
        <f t="shared" si="3"/>
        <v>-3.0945391536313527</v>
      </c>
      <c r="R18">
        <f t="shared" si="1"/>
        <v>0.36033333333333434</v>
      </c>
    </row>
    <row r="19" spans="2:20" x14ac:dyDescent="0.45">
      <c r="B19" t="s">
        <v>12</v>
      </c>
      <c r="C19">
        <v>17.559799999999999</v>
      </c>
      <c r="D19">
        <v>15</v>
      </c>
      <c r="E19">
        <v>405.62799999999999</v>
      </c>
      <c r="G19">
        <v>323.32600000000002</v>
      </c>
      <c r="I19">
        <v>498.21</v>
      </c>
      <c r="K19">
        <v>109.861</v>
      </c>
      <c r="L19">
        <v>105</v>
      </c>
      <c r="N19" s="9">
        <f t="shared" si="2"/>
        <v>82.301999999999964</v>
      </c>
      <c r="O19">
        <f t="shared" si="3"/>
        <v>33.485212996039046</v>
      </c>
      <c r="R19">
        <f t="shared" si="1"/>
        <v>17.065333333333328</v>
      </c>
      <c r="T19">
        <f t="shared" ref="T19:T24" si="4">100*(K19-L19)/L19</f>
        <v>4.6295238095238131</v>
      </c>
    </row>
    <row r="20" spans="2:20" x14ac:dyDescent="0.45">
      <c r="B20" t="s">
        <v>13</v>
      </c>
      <c r="C20">
        <v>17.59</v>
      </c>
      <c r="D20">
        <v>15</v>
      </c>
      <c r="E20">
        <v>407.24799999999999</v>
      </c>
      <c r="G20">
        <v>325.548</v>
      </c>
      <c r="I20">
        <v>308.738</v>
      </c>
      <c r="K20">
        <v>110.807</v>
      </c>
      <c r="L20">
        <v>105</v>
      </c>
      <c r="N20" s="9">
        <f t="shared" si="2"/>
        <v>81.699999999999989</v>
      </c>
      <c r="O20">
        <f t="shared" si="3"/>
        <v>35.626682986536125</v>
      </c>
      <c r="R20">
        <f t="shared" si="1"/>
        <v>17.266666666666666</v>
      </c>
      <c r="T20">
        <f t="shared" si="4"/>
        <v>5.5304761904761932</v>
      </c>
    </row>
    <row r="21" spans="2:20" x14ac:dyDescent="0.45">
      <c r="B21" t="s">
        <v>14</v>
      </c>
      <c r="C21">
        <v>17.559799999999999</v>
      </c>
      <c r="D21">
        <v>15</v>
      </c>
      <c r="E21">
        <v>322.84899999999999</v>
      </c>
      <c r="G21">
        <v>302.35599999999999</v>
      </c>
      <c r="I21">
        <v>203.476</v>
      </c>
      <c r="K21">
        <v>77.170599999999993</v>
      </c>
      <c r="L21">
        <v>56</v>
      </c>
      <c r="N21" s="9">
        <f t="shared" si="2"/>
        <v>20.492999999999995</v>
      </c>
      <c r="O21">
        <f t="shared" si="3"/>
        <v>276.57053628068127</v>
      </c>
      <c r="R21">
        <f t="shared" si="1"/>
        <v>17.065333333333328</v>
      </c>
      <c r="T21">
        <f t="shared" si="4"/>
        <v>37.804642857142845</v>
      </c>
    </row>
    <row r="22" spans="2:20" x14ac:dyDescent="0.45">
      <c r="B22" t="s">
        <v>15</v>
      </c>
      <c r="C22">
        <v>17.5898</v>
      </c>
      <c r="D22">
        <v>15</v>
      </c>
      <c r="E22">
        <v>319.726</v>
      </c>
      <c r="G22">
        <v>302.72500000000002</v>
      </c>
      <c r="I22">
        <v>391.447</v>
      </c>
      <c r="K22">
        <v>75.533199999999994</v>
      </c>
      <c r="L22">
        <v>56</v>
      </c>
      <c r="N22" s="9">
        <f t="shared" si="2"/>
        <v>17.000999999999976</v>
      </c>
      <c r="O22">
        <f t="shared" si="3"/>
        <v>344.28680665843245</v>
      </c>
      <c r="R22">
        <f t="shared" si="1"/>
        <v>17.265333333333334</v>
      </c>
      <c r="T22">
        <f t="shared" si="4"/>
        <v>34.880714285714269</v>
      </c>
    </row>
    <row r="23" spans="2:20" x14ac:dyDescent="0.45">
      <c r="B23" t="s">
        <v>16</v>
      </c>
      <c r="C23">
        <v>32.597099999999998</v>
      </c>
      <c r="D23">
        <v>30</v>
      </c>
      <c r="E23">
        <v>406.78100000000001</v>
      </c>
      <c r="G23">
        <v>268.41199999999998</v>
      </c>
      <c r="I23">
        <v>205.304</v>
      </c>
      <c r="K23">
        <v>153.13800000000001</v>
      </c>
      <c r="L23">
        <v>135</v>
      </c>
      <c r="N23" s="9">
        <f t="shared" si="2"/>
        <v>138.36900000000003</v>
      </c>
      <c r="O23">
        <f t="shared" si="3"/>
        <v>10.673633545085949</v>
      </c>
      <c r="R23">
        <f t="shared" si="1"/>
        <v>8.6569999999999911</v>
      </c>
      <c r="T23">
        <f t="shared" si="4"/>
        <v>13.43555555555556</v>
      </c>
    </row>
    <row r="24" spans="2:20" x14ac:dyDescent="0.45">
      <c r="B24" t="s">
        <v>17</v>
      </c>
      <c r="C24">
        <v>32.660499999999999</v>
      </c>
      <c r="D24">
        <v>30</v>
      </c>
      <c r="E24">
        <v>408.75099999999998</v>
      </c>
      <c r="G24">
        <v>268.41199999999998</v>
      </c>
      <c r="I24">
        <v>208.42699999999999</v>
      </c>
      <c r="K24">
        <v>153.13800000000001</v>
      </c>
      <c r="L24">
        <v>135</v>
      </c>
      <c r="N24" s="9">
        <f t="shared" si="2"/>
        <v>140.339</v>
      </c>
      <c r="O24">
        <f t="shared" si="3"/>
        <v>9.1200592850169979</v>
      </c>
      <c r="R24">
        <f t="shared" si="1"/>
        <v>8.8683333333333305</v>
      </c>
      <c r="T24">
        <f t="shared" si="4"/>
        <v>13.43555555555556</v>
      </c>
    </row>
    <row r="25" spans="2:20" x14ac:dyDescent="0.45">
      <c r="B25" t="s">
        <v>18</v>
      </c>
      <c r="C25">
        <v>25.2346</v>
      </c>
      <c r="D25">
        <v>30</v>
      </c>
      <c r="E25">
        <v>383.10599999999999</v>
      </c>
      <c r="G25">
        <v>268.41199999999998</v>
      </c>
      <c r="I25">
        <v>335.90300000000002</v>
      </c>
      <c r="K25">
        <v>134.548</v>
      </c>
      <c r="N25" s="9">
        <f t="shared" si="2"/>
        <v>114.69400000000002</v>
      </c>
      <c r="O25">
        <f t="shared" si="3"/>
        <v>17.310408565400092</v>
      </c>
      <c r="R25">
        <f t="shared" si="1"/>
        <v>-15.884666666666666</v>
      </c>
    </row>
    <row r="26" spans="2:20" x14ac:dyDescent="0.45">
      <c r="B26" t="s">
        <v>30</v>
      </c>
      <c r="C26">
        <v>30.194800000000001</v>
      </c>
      <c r="D26">
        <v>30</v>
      </c>
      <c r="E26">
        <v>425.34800000000001</v>
      </c>
      <c r="G26">
        <v>257.40600000000001</v>
      </c>
      <c r="I26">
        <v>293.00900000000001</v>
      </c>
      <c r="K26">
        <v>162.745</v>
      </c>
      <c r="L26">
        <v>135</v>
      </c>
      <c r="N26" s="8">
        <f t="shared" si="2"/>
        <v>167.94200000000001</v>
      </c>
      <c r="O26">
        <f t="shared" si="3"/>
        <v>-3.0945207273939825</v>
      </c>
      <c r="R26">
        <f t="shared" si="1"/>
        <v>0.64933333333333587</v>
      </c>
      <c r="T26">
        <f>100*(K26-L26)/L26</f>
        <v>20.551851851851854</v>
      </c>
    </row>
    <row r="27" spans="2:20" x14ac:dyDescent="0.45">
      <c r="B27" t="s">
        <v>31</v>
      </c>
      <c r="C27">
        <v>30.189599999999999</v>
      </c>
      <c r="D27">
        <v>30</v>
      </c>
      <c r="E27">
        <v>425.34800000000001</v>
      </c>
      <c r="G27">
        <v>257.40600000000001</v>
      </c>
      <c r="I27">
        <v>291.38799999999998</v>
      </c>
      <c r="K27">
        <v>162.745</v>
      </c>
      <c r="L27">
        <v>135</v>
      </c>
      <c r="N27" s="8">
        <f t="shared" si="2"/>
        <v>167.94200000000001</v>
      </c>
      <c r="O27">
        <f t="shared" si="3"/>
        <v>-3.0945207273939825</v>
      </c>
      <c r="R27">
        <f t="shared" si="1"/>
        <v>0.63199999999999557</v>
      </c>
      <c r="T27">
        <f>100*(K27-L27)/L27</f>
        <v>20.551851851851854</v>
      </c>
    </row>
    <row r="32" spans="2:20" x14ac:dyDescent="0.45">
      <c r="I32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AMV</dc:creator>
  <cp:lastModifiedBy>AMV</cp:lastModifiedBy>
  <dcterms:created xsi:type="dcterms:W3CDTF">2023-12-24T15:36:05Z</dcterms:created>
  <dcterms:modified xsi:type="dcterms:W3CDTF">2023-12-29T22:38:26Z</dcterms:modified>
</cp:coreProperties>
</file>