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rku\Desktop\"/>
    </mc:Choice>
  </mc:AlternateContent>
  <xr:revisionPtr revIDLastSave="0" documentId="13_ncr:1_{8ED028BC-DCE3-4E85-9D12-1E576ACDE829}" xr6:coauthVersionLast="47" xr6:coauthVersionMax="47" xr10:uidLastSave="{00000000-0000-0000-0000-000000000000}"/>
  <bookViews>
    <workbookView xWindow="-112" yWindow="-112" windowWidth="24058" windowHeight="12911" tabRatio="760" activeTab="6" xr2:uid="{00000000-000D-0000-FFFF-FFFF00000000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task1" sheetId="1" r:id="rId7"/>
  </sheets>
  <definedNames>
    <definedName name="solver_adj" localSheetId="6" hidden="1">task1!$V$14:$X$14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task1!$P$15:$P$17</definedName>
    <definedName name="solver_lhs2" localSheetId="6" hidden="1">task1!$Y$15:$Y$17</definedName>
    <definedName name="solver_lhs3" localSheetId="6" hidden="1">task1!$N$12:$P$12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task1!$Y$14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hs1" localSheetId="6" hidden="1">task1!$Q$9:$Q$11</definedName>
    <definedName name="solver_rhs2" localSheetId="6" hidden="1">task1!$Z$8:$Z$10</definedName>
    <definedName name="solver_rhs3" localSheetId="6" hidden="1">1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X22" i="1"/>
  <c r="V22" i="1"/>
  <c r="O22" i="1"/>
  <c r="N22" i="1"/>
  <c r="M22" i="1"/>
  <c r="S19" i="1"/>
  <c r="Y17" i="1"/>
  <c r="Y16" i="1"/>
  <c r="Y15" i="1"/>
  <c r="Y14" i="1"/>
  <c r="P17" i="1"/>
  <c r="P16" i="1"/>
  <c r="P15" i="1"/>
  <c r="P14" i="1"/>
  <c r="J14" i="1"/>
  <c r="I14" i="1"/>
  <c r="J8" i="1"/>
  <c r="I8" i="1"/>
  <c r="J11" i="1"/>
  <c r="J6" i="1"/>
  <c r="J7" i="1"/>
  <c r="J5" i="1"/>
  <c r="I6" i="1"/>
  <c r="H6" i="1" s="1"/>
  <c r="I7" i="1"/>
  <c r="H7" i="1" s="1"/>
  <c r="I5" i="1"/>
  <c r="H5" i="1" s="1"/>
  <c r="G12" i="1"/>
  <c r="G13" i="1"/>
  <c r="G11" i="1"/>
  <c r="G6" i="1"/>
  <c r="G7" i="1"/>
  <c r="G5" i="1"/>
  <c r="E11" i="1"/>
  <c r="F11" i="1"/>
  <c r="E12" i="1"/>
  <c r="F12" i="1"/>
  <c r="E13" i="1"/>
  <c r="F13" i="1"/>
  <c r="D12" i="1"/>
  <c r="I12" i="1" s="1"/>
  <c r="D13" i="1"/>
  <c r="J13" i="1" s="1"/>
  <c r="D11" i="1"/>
  <c r="I11" i="1" s="1"/>
  <c r="H11" i="1" s="1"/>
  <c r="J12" i="1" l="1"/>
  <c r="H12" i="1" s="1"/>
  <c r="I13" i="1"/>
  <c r="H13" i="1" s="1"/>
</calcChain>
</file>

<file path=xl/sharedStrings.xml><?xml version="1.0" encoding="utf-8"?>
<sst xmlns="http://schemas.openxmlformats.org/spreadsheetml/2006/main" count="317" uniqueCount="121">
  <si>
    <t>П1</t>
  </si>
  <si>
    <t>П2</t>
  </si>
  <si>
    <t>П3</t>
  </si>
  <si>
    <t>А1</t>
  </si>
  <si>
    <t>А2</t>
  </si>
  <si>
    <t>А3</t>
  </si>
  <si>
    <t>q</t>
  </si>
  <si>
    <t>ϒ = 0,8</t>
  </si>
  <si>
    <t>Матрица рисков</t>
  </si>
  <si>
    <t>Платёжная матрица</t>
  </si>
  <si>
    <t xml:space="preserve">ϒ = </t>
  </si>
  <si>
    <t>min</t>
  </si>
  <si>
    <t>max</t>
  </si>
  <si>
    <t>Asum~</t>
  </si>
  <si>
    <t>Математическая модель для игрока П</t>
  </si>
  <si>
    <t xml:space="preserve"> </t>
  </si>
  <si>
    <t>10*y1 + 8*y2 + 13*y3 &lt;= 1</t>
  </si>
  <si>
    <t>18*y1 + 14*y2 + 10*y3 &lt;= 1</t>
  </si>
  <si>
    <t>25*y1 + 12*y2 + 9*y3 &lt;= 1</t>
  </si>
  <si>
    <t>f(y) = y1+y2+y3 -&gt; max</t>
  </si>
  <si>
    <t>Математическая модель для игрока А</t>
  </si>
  <si>
    <t>10*x1 + 18*x2 + 25*x3 &gt;= 1</t>
  </si>
  <si>
    <t>8*x1 + 14*x2 + 12*x3 &gt;= 1</t>
  </si>
  <si>
    <t>13*x1+ 10*x2 + 9*x3 &gt;= 1</t>
  </si>
  <si>
    <t>y1</t>
  </si>
  <si>
    <t>y2</t>
  </si>
  <si>
    <t>y3</t>
  </si>
  <si>
    <t>y* = (0; 0,029412; 0,058824)</t>
  </si>
  <si>
    <t>f(y) = 0,088235</t>
  </si>
  <si>
    <t>x1</t>
  </si>
  <si>
    <t>x2</t>
  </si>
  <si>
    <t>x3</t>
  </si>
  <si>
    <t>x* = (0,059701; 0,022388; 0)</t>
  </si>
  <si>
    <t>z(x) = 0,08209</t>
  </si>
  <si>
    <t>Microsoft Excel 16.0 Отчет о результатах</t>
  </si>
  <si>
    <t>Лист: [Lab 3.xlsx]task1</t>
  </si>
  <si>
    <t>Отчет создан: 26.10.2022 18:23:40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</si>
  <si>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</si>
  <si>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</si>
  <si>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</si>
  <si>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</si>
  <si>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4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</si>
  <si>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</si>
  <si>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</si>
  <si>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</si>
  <si>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</si>
  <si>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</si>
  <si>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</si>
  <si>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</si>
  <si>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</si>
  <si>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</si>
  <si>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</si>
  <si>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</si>
  <si>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</si>
  <si>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</si>
  <si>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</si>
  <si>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</si>
  <si>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$P$14</t>
  </si>
  <si>
    <t>$M$14</t>
  </si>
  <si>
    <t>q y1</t>
  </si>
  <si>
    <t>Продолжить</t>
  </si>
  <si>
    <t>$N$14</t>
  </si>
  <si>
    <t>q y2</t>
  </si>
  <si>
    <t>$O$14</t>
  </si>
  <si>
    <t>q y3</t>
  </si>
  <si>
    <t>$P$15</t>
  </si>
  <si>
    <t>$P$15&lt;=$Q$9</t>
  </si>
  <si>
    <t>Привязка</t>
  </si>
  <si>
    <t>$P$16</t>
  </si>
  <si>
    <t>$P$16&lt;=$Q$10</t>
  </si>
  <si>
    <t>$P$17</t>
  </si>
  <si>
    <t>$P$17&lt;=$Q$11</t>
  </si>
  <si>
    <t>Без привязки</t>
  </si>
  <si>
    <t>$Y$15</t>
  </si>
  <si>
    <t>$Y$15&lt;=$Z$8</t>
  </si>
  <si>
    <t>$Y$16</t>
  </si>
  <si>
    <t>$Y$16&lt;=$Z$9</t>
  </si>
  <si>
    <t>$Y$17</t>
  </si>
  <si>
    <t>$Y$17&lt;=$Z$10</t>
  </si>
  <si>
    <t>Microsoft Excel 16.0 Отчет об устойчивости</t>
  </si>
  <si>
    <t>Отчет создан: 26.10.2022 18:23:41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</si>
  <si>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</si>
  <si>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</si>
  <si>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</si>
  <si>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</si>
  <si>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</si>
  <si>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</si>
  <si>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</si>
  <si>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</si>
  <si>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</si>
  <si>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</si>
  <si>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</si>
  <si>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</si>
  <si>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</si>
  <si>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</si>
  <si>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</si>
  <si>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</si>
  <si>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</si>
  <si>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</si>
  <si>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</si>
  <si>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26.10.2022 18:24:31</t>
  </si>
  <si>
    <t>Время решения: 0,015 секунд.</t>
  </si>
  <si>
    <t>Число итераций: 3 Число подзадач: 0</t>
  </si>
  <si>
    <t>$Y$14</t>
  </si>
  <si>
    <t>$V$14</t>
  </si>
  <si>
    <t>f(y) = 0,088235 x1</t>
  </si>
  <si>
    <t>$W$14</t>
  </si>
  <si>
    <t>f(y) = 0,088235 x2</t>
  </si>
  <si>
    <t>$X$14</t>
  </si>
  <si>
    <t>f(y) = 0,088235 x3</t>
  </si>
  <si>
    <t xml:space="preserve">v = </t>
  </si>
  <si>
    <t>f(y)</t>
  </si>
  <si>
    <t>z(x)</t>
  </si>
  <si>
    <t>q1</t>
  </si>
  <si>
    <t>q2</t>
  </si>
  <si>
    <t>q3</t>
  </si>
  <si>
    <t>q* = (0; 0,33333; 0,6666667)</t>
  </si>
  <si>
    <t>p1</t>
  </si>
  <si>
    <t>p2</t>
  </si>
  <si>
    <t>p3</t>
  </si>
  <si>
    <t>p* = (0,676617; 0,253731;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</si>
</sst>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6A64-7D0C-4982-8718-BCBFA03C3E5B}">
  <dimension ref="A1:G33"/>
  <sheetViews>
    <sheetView showGridLines="0" workbookViewId="0"/>
  </sheetViews>
  <sheetFormatPr defaultRowHeight="14.9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0" t="s">
        <v>34</v>
      </c>
    </row>
    <row r="2" spans="1:5" x14ac:dyDescent="0.3">
      <c r="A2" s="10" t="s">
        <v>35</v>
      </c>
    </row>
    <row r="3" spans="1:5" x14ac:dyDescent="0.3">
      <c r="A3" s="10" t="s">
        <v>36</v>
      </c>
    </row>
    <row r="4" spans="1:5" x14ac:dyDescent="0.3">
      <c r="A4" s="10" t="s">
        <v>37</v>
      </c>
    </row>
    <row r="5" spans="1:5" x14ac:dyDescent="0.3">
      <c r="A5" s="10" t="s">
        <v>38</v>
      </c>
    </row>
    <row r="6" spans="1:5" x14ac:dyDescent="0.3">
      <c r="A6" s="10"/>
      <c r="B6" t="s">
        <v>39</v>
      </c>
    </row>
    <row r="7" spans="1:5" x14ac:dyDescent="0.3">
      <c r="A7" s="10"/>
      <c r="B7" t="s">
        <v>40</v>
      </c>
    </row>
    <row r="8" spans="1:5" x14ac:dyDescent="0.3">
      <c r="A8" s="10"/>
      <c r="B8" t="s">
        <v>41</v>
      </c>
    </row>
    <row r="9" spans="1:5" x14ac:dyDescent="0.3">
      <c r="A9" s="10" t="s">
        <v>42</v>
      </c>
    </row>
    <row r="10" spans="1:5" x14ac:dyDescent="0.3">
      <c r="B10" t="s">
        <v>43</v>
      </c>
    </row>
    <row r="11" spans="1:5" x14ac:dyDescent="0.3">
      <c r="B11" t="s">
        <v>44</v>
      </c>
    </row>
    <row r="14" spans="1:5" ht="15.55" thickBot="1" x14ac:dyDescent="0.35">
      <c r="A14" t="s">
        <v>45</v>
      </c>
    </row>
    <row r="15" spans="1:5" ht="15.55" thickBot="1" x14ac:dyDescent="0.35">
      <c r="B15" s="12" t="s">
        <v>46</v>
      </c>
      <c r="C15" s="12" t="s">
        <v>47</v>
      </c>
      <c r="D15" s="12" t="s">
        <v>48</v>
      </c>
      <c r="E15" s="12" t="s">
        <v>49</v>
      </c>
    </row>
    <row r="16" spans="1:5" ht="15.55" thickBot="1" x14ac:dyDescent="0.35">
      <c r="B16" s="11" t="s">
        <v>57</v>
      </c>
      <c r="C16" s="11" t="s">
        <v>6</v>
      </c>
      <c r="D16" s="14">
        <v>8.8235294117647051E-2</v>
      </c>
      <c r="E16" s="14">
        <v>8.8235294117647051E-2</v>
      </c>
    </row>
    <row r="19" spans="1:7" ht="15.55" thickBot="1" x14ac:dyDescent="0.35">
      <c r="A19" t="s">
        <v>50</v>
      </c>
    </row>
    <row r="20" spans="1:7" ht="15.55" thickBot="1" x14ac:dyDescent="0.35">
      <c r="B20" s="12" t="s">
        <v>46</v>
      </c>
      <c r="C20" s="12" t="s">
        <v>47</v>
      </c>
      <c r="D20" s="12" t="s">
        <v>48</v>
      </c>
      <c r="E20" s="12" t="s">
        <v>49</v>
      </c>
      <c r="F20" s="12" t="s">
        <v>51</v>
      </c>
    </row>
    <row r="21" spans="1:7" x14ac:dyDescent="0.3">
      <c r="B21" s="13" t="s">
        <v>58</v>
      </c>
      <c r="C21" s="13" t="s">
        <v>59</v>
      </c>
      <c r="D21" s="15">
        <v>0</v>
      </c>
      <c r="E21" s="15">
        <v>0</v>
      </c>
      <c r="F21" s="13" t="s">
        <v>60</v>
      </c>
    </row>
    <row r="22" spans="1:7" x14ac:dyDescent="0.3">
      <c r="B22" s="13" t="s">
        <v>61</v>
      </c>
      <c r="C22" s="13" t="s">
        <v>62</v>
      </c>
      <c r="D22" s="15">
        <v>2.9411764705882359E-2</v>
      </c>
      <c r="E22" s="15">
        <v>2.9411764705882359E-2</v>
      </c>
      <c r="F22" s="13" t="s">
        <v>60</v>
      </c>
    </row>
    <row r="23" spans="1:7" ht="15.55" thickBot="1" x14ac:dyDescent="0.35">
      <c r="B23" s="11" t="s">
        <v>63</v>
      </c>
      <c r="C23" s="11" t="s">
        <v>64</v>
      </c>
      <c r="D23" s="14">
        <v>5.8823529411764698E-2</v>
      </c>
      <c r="E23" s="14">
        <v>5.8823529411764698E-2</v>
      </c>
      <c r="F23" s="11" t="s">
        <v>60</v>
      </c>
    </row>
    <row r="26" spans="1:7" ht="15.55" thickBot="1" x14ac:dyDescent="0.35">
      <c r="A26" t="s">
        <v>52</v>
      </c>
    </row>
    <row r="27" spans="1:7" ht="15.55" thickBot="1" x14ac:dyDescent="0.35">
      <c r="B27" s="12" t="s">
        <v>46</v>
      </c>
      <c r="C27" s="12" t="s">
        <v>47</v>
      </c>
      <c r="D27" s="12" t="s">
        <v>53</v>
      </c>
      <c r="E27" s="12" t="s">
        <v>54</v>
      </c>
      <c r="F27" s="12" t="s">
        <v>55</v>
      </c>
      <c r="G27" s="12" t="s">
        <v>56</v>
      </c>
    </row>
    <row r="28" spans="1:7" x14ac:dyDescent="0.3">
      <c r="B28" s="13" t="s">
        <v>65</v>
      </c>
      <c r="C28" s="13"/>
      <c r="D28" s="15">
        <v>1</v>
      </c>
      <c r="E28" s="13" t="s">
        <v>66</v>
      </c>
      <c r="F28" s="13" t="s">
        <v>67</v>
      </c>
      <c r="G28" s="13">
        <v>0</v>
      </c>
    </row>
    <row r="29" spans="1:7" x14ac:dyDescent="0.3">
      <c r="B29" s="13" t="s">
        <v>68</v>
      </c>
      <c r="C29" s="13" t="s">
        <v>15</v>
      </c>
      <c r="D29" s="15">
        <v>1</v>
      </c>
      <c r="E29" s="13" t="s">
        <v>69</v>
      </c>
      <c r="F29" s="13" t="s">
        <v>67</v>
      </c>
      <c r="G29" s="13">
        <v>0</v>
      </c>
    </row>
    <row r="30" spans="1:7" x14ac:dyDescent="0.3">
      <c r="B30" s="13" t="s">
        <v>70</v>
      </c>
      <c r="C30" s="13"/>
      <c r="D30" s="15">
        <v>0.88235294117647056</v>
      </c>
      <c r="E30" s="13" t="s">
        <v>71</v>
      </c>
      <c r="F30" s="13" t="s">
        <v>72</v>
      </c>
      <c r="G30" s="13">
        <v>0.11764705882352944</v>
      </c>
    </row>
    <row r="31" spans="1:7" x14ac:dyDescent="0.3">
      <c r="B31" s="13" t="s">
        <v>73</v>
      </c>
      <c r="C31" s="13"/>
      <c r="D31" s="15">
        <v>1</v>
      </c>
      <c r="E31" s="13" t="s">
        <v>74</v>
      </c>
      <c r="F31" s="13" t="s">
        <v>67</v>
      </c>
      <c r="G31" s="13">
        <v>0</v>
      </c>
    </row>
    <row r="32" spans="1:7" x14ac:dyDescent="0.3">
      <c r="B32" s="13" t="s">
        <v>75</v>
      </c>
      <c r="C32" s="13" t="s">
        <v>15</v>
      </c>
      <c r="D32" s="15">
        <v>0.79104477611940294</v>
      </c>
      <c r="E32" s="13" t="s">
        <v>76</v>
      </c>
      <c r="F32" s="13" t="s">
        <v>72</v>
      </c>
      <c r="G32" s="13">
        <v>0.20895522388059706</v>
      </c>
    </row>
    <row r="33" spans="2:7" ht="15.55" thickBot="1" x14ac:dyDescent="0.35">
      <c r="B33" s="11" t="s">
        <v>77</v>
      </c>
      <c r="C33" s="11"/>
      <c r="D33" s="14">
        <v>1</v>
      </c>
      <c r="E33" s="11" t="s">
        <v>78</v>
      </c>
      <c r="F33" s="11" t="s">
        <v>67</v>
      </c>
      <c r="G33" s="1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D539-6C5A-4EF2-9D34-179DA22B71F1}">
  <dimension ref="A1:H21"/>
  <sheetViews>
    <sheetView showGridLines="0" workbookViewId="0">
      <selection activeCell="E16" sqref="E16:E18"/>
    </sheetView>
  </sheetViews>
  <sheetFormatPr defaultRowHeight="14.9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0" t="s">
        <v>79</v>
      </c>
    </row>
    <row r="2" spans="1:8" x14ac:dyDescent="0.3">
      <c r="A2" s="10" t="s">
        <v>35</v>
      </c>
    </row>
    <row r="3" spans="1:8" x14ac:dyDescent="0.3">
      <c r="A3" s="10" t="s">
        <v>80</v>
      </c>
    </row>
    <row r="6" spans="1:8" ht="15.55" thickBot="1" x14ac:dyDescent="0.35">
      <c r="A6" t="s">
        <v>50</v>
      </c>
    </row>
    <row r="7" spans="1:8" x14ac:dyDescent="0.3">
      <c r="B7" s="16"/>
      <c r="C7" s="16"/>
      <c r="D7" s="16" t="s">
        <v>81</v>
      </c>
      <c r="E7" s="16" t="s">
        <v>83</v>
      </c>
      <c r="F7" s="16" t="s">
        <v>85</v>
      </c>
      <c r="G7" s="16" t="s">
        <v>87</v>
      </c>
      <c r="H7" s="16" t="s">
        <v>87</v>
      </c>
    </row>
    <row r="8" spans="1:8" ht="15.55" thickBot="1" x14ac:dyDescent="0.35">
      <c r="B8" s="17" t="s">
        <v>46</v>
      </c>
      <c r="C8" s="17" t="s">
        <v>47</v>
      </c>
      <c r="D8" s="17" t="s">
        <v>82</v>
      </c>
      <c r="E8" s="17" t="s">
        <v>84</v>
      </c>
      <c r="F8" s="17" t="s">
        <v>86</v>
      </c>
      <c r="G8" s="17" t="s">
        <v>88</v>
      </c>
      <c r="H8" s="17" t="s">
        <v>89</v>
      </c>
    </row>
    <row r="9" spans="1:8" x14ac:dyDescent="0.3">
      <c r="B9" s="13" t="s">
        <v>58</v>
      </c>
      <c r="C9" s="13" t="s">
        <v>59</v>
      </c>
      <c r="D9" s="13">
        <v>0</v>
      </c>
      <c r="E9" s="13">
        <v>-0.27450980392156865</v>
      </c>
      <c r="F9" s="13">
        <v>1</v>
      </c>
      <c r="G9" s="13">
        <v>0.27450980392156865</v>
      </c>
      <c r="H9" s="13">
        <v>1E+30</v>
      </c>
    </row>
    <row r="10" spans="1:8" x14ac:dyDescent="0.3">
      <c r="B10" s="13" t="s">
        <v>61</v>
      </c>
      <c r="C10" s="13" t="s">
        <v>62</v>
      </c>
      <c r="D10" s="13">
        <v>2.9411764705882359E-2</v>
      </c>
      <c r="E10" s="13">
        <v>0</v>
      </c>
      <c r="F10" s="13">
        <v>1</v>
      </c>
      <c r="G10" s="13">
        <v>0.39999999999999986</v>
      </c>
      <c r="H10" s="13">
        <v>0.20895522388059704</v>
      </c>
    </row>
    <row r="11" spans="1:8" ht="15.55" thickBot="1" x14ac:dyDescent="0.35">
      <c r="B11" s="11" t="s">
        <v>63</v>
      </c>
      <c r="C11" s="11" t="s">
        <v>64</v>
      </c>
      <c r="D11" s="11">
        <v>5.8823529411764698E-2</v>
      </c>
      <c r="E11" s="11">
        <v>0</v>
      </c>
      <c r="F11" s="11">
        <v>1</v>
      </c>
      <c r="G11" s="11">
        <v>0.62500000000000011</v>
      </c>
      <c r="H11" s="11">
        <v>0.28571428571428564</v>
      </c>
    </row>
    <row r="13" spans="1:8" ht="15.55" thickBot="1" x14ac:dyDescent="0.35">
      <c r="A13" t="s">
        <v>52</v>
      </c>
    </row>
    <row r="14" spans="1:8" x14ac:dyDescent="0.3">
      <c r="B14" s="16"/>
      <c r="C14" s="16"/>
      <c r="D14" s="16" t="s">
        <v>81</v>
      </c>
      <c r="E14" s="16" t="s">
        <v>90</v>
      </c>
      <c r="F14" s="16" t="s">
        <v>92</v>
      </c>
      <c r="G14" s="16" t="s">
        <v>87</v>
      </c>
      <c r="H14" s="16" t="s">
        <v>87</v>
      </c>
    </row>
    <row r="15" spans="1:8" ht="15.55" thickBot="1" x14ac:dyDescent="0.35">
      <c r="B15" s="17" t="s">
        <v>46</v>
      </c>
      <c r="C15" s="17" t="s">
        <v>47</v>
      </c>
      <c r="D15" s="17" t="s">
        <v>82</v>
      </c>
      <c r="E15" s="17" t="s">
        <v>91</v>
      </c>
      <c r="F15" s="17" t="s">
        <v>93</v>
      </c>
      <c r="G15" s="17" t="s">
        <v>88</v>
      </c>
      <c r="H15" s="17" t="s">
        <v>89</v>
      </c>
    </row>
    <row r="16" spans="1:8" x14ac:dyDescent="0.3">
      <c r="B16" s="13" t="s">
        <v>65</v>
      </c>
      <c r="C16" s="13"/>
      <c r="D16" s="13">
        <v>1</v>
      </c>
      <c r="E16" s="13">
        <v>3.9215686274509796E-2</v>
      </c>
      <c r="F16" s="13">
        <v>1</v>
      </c>
      <c r="G16" s="13">
        <v>0.30000000000000004</v>
      </c>
      <c r="H16" s="13">
        <v>0.42857142857142849</v>
      </c>
    </row>
    <row r="17" spans="2:8" x14ac:dyDescent="0.3">
      <c r="B17" s="13" t="s">
        <v>68</v>
      </c>
      <c r="C17" s="13" t="s">
        <v>15</v>
      </c>
      <c r="D17" s="13">
        <v>1</v>
      </c>
      <c r="E17" s="13">
        <v>4.9019607843137268E-2</v>
      </c>
      <c r="F17" s="13">
        <v>1</v>
      </c>
      <c r="G17" s="13">
        <v>0.14285714285714288</v>
      </c>
      <c r="H17" s="13">
        <v>0.23076923076923073</v>
      </c>
    </row>
    <row r="18" spans="2:8" x14ac:dyDescent="0.3">
      <c r="B18" s="13" t="s">
        <v>70</v>
      </c>
      <c r="C18" s="13"/>
      <c r="D18" s="13">
        <v>0.88235294117647056</v>
      </c>
      <c r="E18" s="13">
        <v>0</v>
      </c>
      <c r="F18" s="13">
        <v>1</v>
      </c>
      <c r="G18" s="13">
        <v>1E+30</v>
      </c>
      <c r="H18" s="13">
        <v>0.11764705882352942</v>
      </c>
    </row>
    <row r="19" spans="2:8" x14ac:dyDescent="0.3">
      <c r="B19" s="13" t="s">
        <v>73</v>
      </c>
      <c r="C19" s="13"/>
      <c r="D19" s="13">
        <v>1</v>
      </c>
      <c r="E19" s="13">
        <v>0</v>
      </c>
      <c r="F19" s="13">
        <v>1</v>
      </c>
      <c r="G19" s="13">
        <v>1E+30</v>
      </c>
      <c r="H19" s="13">
        <v>0</v>
      </c>
    </row>
    <row r="20" spans="2:8" x14ac:dyDescent="0.3">
      <c r="B20" s="13" t="s">
        <v>75</v>
      </c>
      <c r="C20" s="13" t="s">
        <v>15</v>
      </c>
      <c r="D20" s="13">
        <v>0.79104477611940294</v>
      </c>
      <c r="E20" s="13">
        <v>0</v>
      </c>
      <c r="F20" s="13">
        <v>1</v>
      </c>
      <c r="G20" s="13">
        <v>1E+30</v>
      </c>
      <c r="H20" s="13">
        <v>0.20895522388059706</v>
      </c>
    </row>
    <row r="21" spans="2:8" ht="15.55" thickBot="1" x14ac:dyDescent="0.35">
      <c r="B21" s="11" t="s">
        <v>77</v>
      </c>
      <c r="C21" s="11"/>
      <c r="D21" s="11">
        <v>1</v>
      </c>
      <c r="E21" s="11">
        <v>0</v>
      </c>
      <c r="F21" s="11">
        <v>1</v>
      </c>
      <c r="G21" s="11">
        <v>1E+30</v>
      </c>
      <c r="H2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2ACB-94EA-4E73-A371-F038FDE065A6}">
  <dimension ref="A1:J15"/>
  <sheetViews>
    <sheetView showGridLines="0" workbookViewId="0">
      <selection sqref="A1:A3"/>
    </sheetView>
  </sheetViews>
  <sheetFormatPr defaultRowHeight="14.9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0" t="s">
        <v>94</v>
      </c>
    </row>
    <row r="2" spans="1:10" x14ac:dyDescent="0.3">
      <c r="A2" s="10" t="s">
        <v>35</v>
      </c>
    </row>
    <row r="3" spans="1:10" x14ac:dyDescent="0.3">
      <c r="A3" s="10" t="s">
        <v>80</v>
      </c>
    </row>
    <row r="5" spans="1:10" ht="15.55" thickBot="1" x14ac:dyDescent="0.35"/>
    <row r="6" spans="1:10" x14ac:dyDescent="0.3">
      <c r="B6" s="16"/>
      <c r="C6" s="16" t="s">
        <v>85</v>
      </c>
      <c r="D6" s="16"/>
    </row>
    <row r="7" spans="1:10" ht="15.55" thickBot="1" x14ac:dyDescent="0.35">
      <c r="B7" s="17" t="s">
        <v>46</v>
      </c>
      <c r="C7" s="17" t="s">
        <v>47</v>
      </c>
      <c r="D7" s="17" t="s">
        <v>82</v>
      </c>
    </row>
    <row r="8" spans="1:10" ht="15.55" thickBot="1" x14ac:dyDescent="0.35">
      <c r="B8" s="11" t="s">
        <v>57</v>
      </c>
      <c r="C8" s="11" t="s">
        <v>6</v>
      </c>
      <c r="D8" s="14">
        <v>8.8235294117647051E-2</v>
      </c>
    </row>
    <row r="10" spans="1:10" ht="15.55" thickBot="1" x14ac:dyDescent="0.35"/>
    <row r="11" spans="1:10" x14ac:dyDescent="0.3">
      <c r="B11" s="16"/>
      <c r="C11" s="16" t="s">
        <v>95</v>
      </c>
      <c r="D11" s="16"/>
      <c r="F11" s="16" t="s">
        <v>96</v>
      </c>
      <c r="G11" s="16" t="s">
        <v>85</v>
      </c>
      <c r="I11" s="16" t="s">
        <v>99</v>
      </c>
      <c r="J11" s="16" t="s">
        <v>85</v>
      </c>
    </row>
    <row r="12" spans="1:10" ht="15.55" thickBot="1" x14ac:dyDescent="0.35">
      <c r="B12" s="17" t="s">
        <v>46</v>
      </c>
      <c r="C12" s="17" t="s">
        <v>47</v>
      </c>
      <c r="D12" s="17" t="s">
        <v>82</v>
      </c>
      <c r="F12" s="17" t="s">
        <v>97</v>
      </c>
      <c r="G12" s="17" t="s">
        <v>98</v>
      </c>
      <c r="I12" s="17" t="s">
        <v>97</v>
      </c>
      <c r="J12" s="17" t="s">
        <v>98</v>
      </c>
    </row>
    <row r="13" spans="1:10" x14ac:dyDescent="0.3">
      <c r="B13" s="13" t="s">
        <v>58</v>
      </c>
      <c r="C13" s="13" t="s">
        <v>59</v>
      </c>
      <c r="D13" s="15">
        <v>0</v>
      </c>
      <c r="F13" s="15">
        <v>0</v>
      </c>
      <c r="G13" s="15">
        <v>8.8235294117647051E-2</v>
      </c>
      <c r="I13" s="15">
        <v>0</v>
      </c>
      <c r="J13" s="15">
        <v>8.8235294117647051E-2</v>
      </c>
    </row>
    <row r="14" spans="1:10" x14ac:dyDescent="0.3">
      <c r="B14" s="13" t="s">
        <v>61</v>
      </c>
      <c r="C14" s="13" t="s">
        <v>62</v>
      </c>
      <c r="D14" s="15">
        <v>2.9411764705882359E-2</v>
      </c>
      <c r="F14" s="15">
        <v>0</v>
      </c>
      <c r="G14" s="15">
        <v>5.8823529411764698E-2</v>
      </c>
      <c r="I14" s="15">
        <v>2.9411764705882359E-2</v>
      </c>
      <c r="J14" s="15">
        <v>8.8235294117647051E-2</v>
      </c>
    </row>
    <row r="15" spans="1:10" ht="15.55" thickBot="1" x14ac:dyDescent="0.35">
      <c r="B15" s="11" t="s">
        <v>63</v>
      </c>
      <c r="C15" s="11" t="s">
        <v>64</v>
      </c>
      <c r="D15" s="14">
        <v>5.8823529411764698E-2</v>
      </c>
      <c r="F15" s="14">
        <v>0</v>
      </c>
      <c r="G15" s="14">
        <v>2.9411764705882359E-2</v>
      </c>
      <c r="I15" s="14">
        <v>5.8823529411764698E-2</v>
      </c>
      <c r="J15" s="14">
        <v>8.8235294117647051E-2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D997-09D2-4446-9FCB-567BF7596CFF}">
  <dimension ref="A1:G33"/>
  <sheetViews>
    <sheetView showGridLines="0" workbookViewId="0"/>
  </sheetViews>
  <sheetFormatPr defaultRowHeight="14.9" x14ac:dyDescent="0.3"/>
  <cols>
    <col min="1" max="1" width="2.33203125" customWidth="1"/>
    <col min="2" max="2" width="7.21875" bestFit="1" customWidth="1"/>
    <col min="3" max="3" width="15.441406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0" t="s">
        <v>34</v>
      </c>
    </row>
    <row r="2" spans="1:5" x14ac:dyDescent="0.3">
      <c r="A2" s="10" t="s">
        <v>35</v>
      </c>
    </row>
    <row r="3" spans="1:5" x14ac:dyDescent="0.3">
      <c r="A3" s="10" t="s">
        <v>100</v>
      </c>
    </row>
    <row r="4" spans="1:5" x14ac:dyDescent="0.3">
      <c r="A4" s="10" t="s">
        <v>37</v>
      </c>
    </row>
    <row r="5" spans="1:5" x14ac:dyDescent="0.3">
      <c r="A5" s="10" t="s">
        <v>38</v>
      </c>
    </row>
    <row r="6" spans="1:5" x14ac:dyDescent="0.3">
      <c r="A6" s="10"/>
      <c r="B6" t="s">
        <v>39</v>
      </c>
    </row>
    <row r="7" spans="1:5" x14ac:dyDescent="0.3">
      <c r="A7" s="10"/>
      <c r="B7" t="s">
        <v>101</v>
      </c>
    </row>
    <row r="8" spans="1:5" x14ac:dyDescent="0.3">
      <c r="A8" s="10"/>
      <c r="B8" t="s">
        <v>102</v>
      </c>
    </row>
    <row r="9" spans="1:5" x14ac:dyDescent="0.3">
      <c r="A9" s="10" t="s">
        <v>42</v>
      </c>
    </row>
    <row r="10" spans="1:5" x14ac:dyDescent="0.3">
      <c r="B10" t="s">
        <v>43</v>
      </c>
    </row>
    <row r="11" spans="1:5" x14ac:dyDescent="0.3">
      <c r="B11" t="s">
        <v>44</v>
      </c>
    </row>
    <row r="14" spans="1:5" ht="15.55" thickBot="1" x14ac:dyDescent="0.35">
      <c r="A14" t="s">
        <v>45</v>
      </c>
    </row>
    <row r="15" spans="1:5" ht="15.55" thickBot="1" x14ac:dyDescent="0.35">
      <c r="B15" s="12" t="s">
        <v>46</v>
      </c>
      <c r="C15" s="12" t="s">
        <v>47</v>
      </c>
      <c r="D15" s="12" t="s">
        <v>48</v>
      </c>
      <c r="E15" s="12" t="s">
        <v>49</v>
      </c>
    </row>
    <row r="16" spans="1:5" ht="15.55" thickBot="1" x14ac:dyDescent="0.35">
      <c r="B16" s="11" t="s">
        <v>103</v>
      </c>
      <c r="C16" s="11" t="s">
        <v>28</v>
      </c>
      <c r="D16" s="14">
        <v>8.2089552238805971E-2</v>
      </c>
      <c r="E16" s="14">
        <v>8.2089552238805971E-2</v>
      </c>
    </row>
    <row r="19" spans="1:7" ht="15.55" thickBot="1" x14ac:dyDescent="0.35">
      <c r="A19" t="s">
        <v>50</v>
      </c>
    </row>
    <row r="20" spans="1:7" ht="15.55" thickBot="1" x14ac:dyDescent="0.35">
      <c r="B20" s="12" t="s">
        <v>46</v>
      </c>
      <c r="C20" s="12" t="s">
        <v>47</v>
      </c>
      <c r="D20" s="12" t="s">
        <v>48</v>
      </c>
      <c r="E20" s="12" t="s">
        <v>49</v>
      </c>
      <c r="F20" s="12" t="s">
        <v>51</v>
      </c>
    </row>
    <row r="21" spans="1:7" x14ac:dyDescent="0.3">
      <c r="B21" s="13" t="s">
        <v>104</v>
      </c>
      <c r="C21" s="13" t="s">
        <v>105</v>
      </c>
      <c r="D21" s="15">
        <v>5.9701492537313432E-2</v>
      </c>
      <c r="E21" s="15">
        <v>5.9701492537313432E-2</v>
      </c>
      <c r="F21" s="13" t="s">
        <v>60</v>
      </c>
    </row>
    <row r="22" spans="1:7" x14ac:dyDescent="0.3">
      <c r="B22" s="13" t="s">
        <v>106</v>
      </c>
      <c r="C22" s="13" t="s">
        <v>107</v>
      </c>
      <c r="D22" s="15">
        <v>2.2388059701492536E-2</v>
      </c>
      <c r="E22" s="15">
        <v>2.2388059701492536E-2</v>
      </c>
      <c r="F22" s="13" t="s">
        <v>60</v>
      </c>
    </row>
    <row r="23" spans="1:7" ht="15.55" thickBot="1" x14ac:dyDescent="0.35">
      <c r="B23" s="11" t="s">
        <v>108</v>
      </c>
      <c r="C23" s="11" t="s">
        <v>109</v>
      </c>
      <c r="D23" s="14">
        <v>0</v>
      </c>
      <c r="E23" s="14">
        <v>0</v>
      </c>
      <c r="F23" s="11" t="s">
        <v>60</v>
      </c>
    </row>
    <row r="26" spans="1:7" ht="15.55" thickBot="1" x14ac:dyDescent="0.35">
      <c r="A26" t="s">
        <v>52</v>
      </c>
    </row>
    <row r="27" spans="1:7" ht="15.55" thickBot="1" x14ac:dyDescent="0.35">
      <c r="B27" s="12" t="s">
        <v>46</v>
      </c>
      <c r="C27" s="12" t="s">
        <v>47</v>
      </c>
      <c r="D27" s="12" t="s">
        <v>53</v>
      </c>
      <c r="E27" s="12" t="s">
        <v>54</v>
      </c>
      <c r="F27" s="12" t="s">
        <v>55</v>
      </c>
      <c r="G27" s="12" t="s">
        <v>56</v>
      </c>
    </row>
    <row r="28" spans="1:7" x14ac:dyDescent="0.3">
      <c r="B28" s="13" t="s">
        <v>65</v>
      </c>
      <c r="C28" s="13"/>
      <c r="D28" s="15">
        <v>1</v>
      </c>
      <c r="E28" s="13" t="s">
        <v>66</v>
      </c>
      <c r="F28" s="13" t="s">
        <v>67</v>
      </c>
      <c r="G28" s="13">
        <v>0</v>
      </c>
    </row>
    <row r="29" spans="1:7" x14ac:dyDescent="0.3">
      <c r="B29" s="13" t="s">
        <v>68</v>
      </c>
      <c r="C29" s="13" t="s">
        <v>15</v>
      </c>
      <c r="D29" s="15">
        <v>1</v>
      </c>
      <c r="E29" s="13" t="s">
        <v>69</v>
      </c>
      <c r="F29" s="13" t="s">
        <v>67</v>
      </c>
      <c r="G29" s="13">
        <v>0</v>
      </c>
    </row>
    <row r="30" spans="1:7" x14ac:dyDescent="0.3">
      <c r="B30" s="13" t="s">
        <v>70</v>
      </c>
      <c r="C30" s="13"/>
      <c r="D30" s="15">
        <v>0.88235294117647056</v>
      </c>
      <c r="E30" s="13" t="s">
        <v>71</v>
      </c>
      <c r="F30" s="13" t="s">
        <v>72</v>
      </c>
      <c r="G30" s="13">
        <v>0.11764705882352944</v>
      </c>
    </row>
    <row r="31" spans="1:7" x14ac:dyDescent="0.3">
      <c r="B31" s="13" t="s">
        <v>73</v>
      </c>
      <c r="C31" s="13"/>
      <c r="D31" s="15">
        <v>1</v>
      </c>
      <c r="E31" s="13" t="s">
        <v>74</v>
      </c>
      <c r="F31" s="13" t="s">
        <v>67</v>
      </c>
      <c r="G31" s="13">
        <v>0</v>
      </c>
    </row>
    <row r="32" spans="1:7" x14ac:dyDescent="0.3">
      <c r="B32" s="13" t="s">
        <v>75</v>
      </c>
      <c r="C32" s="13" t="s">
        <v>15</v>
      </c>
      <c r="D32" s="15">
        <v>0.79104477611940294</v>
      </c>
      <c r="E32" s="13" t="s">
        <v>76</v>
      </c>
      <c r="F32" s="13" t="s">
        <v>72</v>
      </c>
      <c r="G32" s="13">
        <v>0.20895522388059706</v>
      </c>
    </row>
    <row r="33" spans="2:7" ht="15.55" thickBot="1" x14ac:dyDescent="0.35">
      <c r="B33" s="11" t="s">
        <v>77</v>
      </c>
      <c r="C33" s="11"/>
      <c r="D33" s="14">
        <v>1</v>
      </c>
      <c r="E33" s="11" t="s">
        <v>78</v>
      </c>
      <c r="F33" s="11" t="s">
        <v>67</v>
      </c>
      <c r="G33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6700-6169-48C7-B4D3-5C99D6E0CA4C}">
  <dimension ref="A1:H21"/>
  <sheetViews>
    <sheetView showGridLines="0" workbookViewId="0"/>
  </sheetViews>
  <sheetFormatPr defaultRowHeight="14.9" x14ac:dyDescent="0.3"/>
  <cols>
    <col min="1" max="1" width="2.33203125" customWidth="1"/>
    <col min="2" max="2" width="7.21875" bestFit="1" customWidth="1"/>
    <col min="3" max="3" width="15.4414062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0" t="s">
        <v>79</v>
      </c>
    </row>
    <row r="2" spans="1:8" x14ac:dyDescent="0.3">
      <c r="A2" s="10" t="s">
        <v>35</v>
      </c>
    </row>
    <row r="3" spans="1:8" x14ac:dyDescent="0.3">
      <c r="A3" s="10" t="s">
        <v>100</v>
      </c>
    </row>
    <row r="6" spans="1:8" ht="15.55" thickBot="1" x14ac:dyDescent="0.35">
      <c r="A6" t="s">
        <v>50</v>
      </c>
    </row>
    <row r="7" spans="1:8" x14ac:dyDescent="0.3">
      <c r="B7" s="16"/>
      <c r="C7" s="16"/>
      <c r="D7" s="16" t="s">
        <v>81</v>
      </c>
      <c r="E7" s="16" t="s">
        <v>83</v>
      </c>
      <c r="F7" s="16" t="s">
        <v>85</v>
      </c>
      <c r="G7" s="16" t="s">
        <v>87</v>
      </c>
      <c r="H7" s="16" t="s">
        <v>87</v>
      </c>
    </row>
    <row r="8" spans="1:8" ht="15.55" thickBot="1" x14ac:dyDescent="0.35">
      <c r="B8" s="17" t="s">
        <v>46</v>
      </c>
      <c r="C8" s="17" t="s">
        <v>47</v>
      </c>
      <c r="D8" s="17" t="s">
        <v>82</v>
      </c>
      <c r="E8" s="17" t="s">
        <v>84</v>
      </c>
      <c r="F8" s="17" t="s">
        <v>86</v>
      </c>
      <c r="G8" s="17" t="s">
        <v>88</v>
      </c>
      <c r="H8" s="17" t="s">
        <v>89</v>
      </c>
    </row>
    <row r="9" spans="1:8" x14ac:dyDescent="0.3">
      <c r="B9" s="13" t="s">
        <v>104</v>
      </c>
      <c r="C9" s="13" t="s">
        <v>105</v>
      </c>
      <c r="D9" s="13">
        <v>5.9701492537313432E-2</v>
      </c>
      <c r="E9" s="13">
        <v>0</v>
      </c>
      <c r="F9" s="13">
        <v>1</v>
      </c>
      <c r="G9" s="13">
        <v>0.14772727272727262</v>
      </c>
      <c r="H9" s="13">
        <v>0.44444444444444448</v>
      </c>
    </row>
    <row r="10" spans="1:8" x14ac:dyDescent="0.3">
      <c r="B10" s="13" t="s">
        <v>106</v>
      </c>
      <c r="C10" s="13" t="s">
        <v>107</v>
      </c>
      <c r="D10" s="13">
        <v>2.2388059701492536E-2</v>
      </c>
      <c r="E10" s="13">
        <v>0</v>
      </c>
      <c r="F10" s="13">
        <v>1</v>
      </c>
      <c r="G10" s="13">
        <v>0.79999999999999993</v>
      </c>
      <c r="H10" s="13">
        <v>5.5319148936170182E-2</v>
      </c>
    </row>
    <row r="11" spans="1:8" ht="15.55" thickBot="1" x14ac:dyDescent="0.35">
      <c r="B11" s="11" t="s">
        <v>108</v>
      </c>
      <c r="C11" s="11" t="s">
        <v>109</v>
      </c>
      <c r="D11" s="11">
        <v>0</v>
      </c>
      <c r="E11" s="11">
        <v>-9.7014925373134289E-2</v>
      </c>
      <c r="F11" s="11">
        <v>1</v>
      </c>
      <c r="G11" s="11">
        <v>9.7014925373134289E-2</v>
      </c>
      <c r="H11" s="11">
        <v>1E+30</v>
      </c>
    </row>
    <row r="13" spans="1:8" ht="15.55" thickBot="1" x14ac:dyDescent="0.35">
      <c r="A13" t="s">
        <v>52</v>
      </c>
    </row>
    <row r="14" spans="1:8" x14ac:dyDescent="0.3">
      <c r="B14" s="16"/>
      <c r="C14" s="16"/>
      <c r="D14" s="16" t="s">
        <v>81</v>
      </c>
      <c r="E14" s="16" t="s">
        <v>90</v>
      </c>
      <c r="F14" s="16" t="s">
        <v>92</v>
      </c>
      <c r="G14" s="16" t="s">
        <v>87</v>
      </c>
      <c r="H14" s="16" t="s">
        <v>87</v>
      </c>
    </row>
    <row r="15" spans="1:8" ht="15.55" thickBot="1" x14ac:dyDescent="0.35">
      <c r="B15" s="17" t="s">
        <v>46</v>
      </c>
      <c r="C15" s="17" t="s">
        <v>47</v>
      </c>
      <c r="D15" s="17" t="s">
        <v>82</v>
      </c>
      <c r="E15" s="17" t="s">
        <v>91</v>
      </c>
      <c r="F15" s="17" t="s">
        <v>93</v>
      </c>
      <c r="G15" s="17" t="s">
        <v>88</v>
      </c>
      <c r="H15" s="17" t="s">
        <v>89</v>
      </c>
    </row>
    <row r="16" spans="1:8" x14ac:dyDescent="0.3">
      <c r="B16" s="13" t="s">
        <v>65</v>
      </c>
      <c r="C16" s="13"/>
      <c r="D16" s="13">
        <v>1</v>
      </c>
      <c r="E16" s="13">
        <v>0</v>
      </c>
      <c r="F16" s="13">
        <v>1</v>
      </c>
      <c r="G16" s="13">
        <v>1E+30</v>
      </c>
      <c r="H16" s="13">
        <v>0</v>
      </c>
    </row>
    <row r="17" spans="2:8" x14ac:dyDescent="0.3">
      <c r="B17" s="13" t="s">
        <v>68</v>
      </c>
      <c r="C17" s="13" t="s">
        <v>15</v>
      </c>
      <c r="D17" s="13">
        <v>1</v>
      </c>
      <c r="E17" s="13">
        <v>0</v>
      </c>
      <c r="F17" s="13">
        <v>1</v>
      </c>
      <c r="G17" s="13">
        <v>1E+30</v>
      </c>
      <c r="H17" s="13">
        <v>0</v>
      </c>
    </row>
    <row r="18" spans="2:8" x14ac:dyDescent="0.3">
      <c r="B18" s="13" t="s">
        <v>70</v>
      </c>
      <c r="C18" s="13"/>
      <c r="D18" s="13">
        <v>0.88235294117647056</v>
      </c>
      <c r="E18" s="13">
        <v>0</v>
      </c>
      <c r="F18" s="13">
        <v>1</v>
      </c>
      <c r="G18" s="13">
        <v>1E+30</v>
      </c>
      <c r="H18" s="13">
        <v>0.11764705882352944</v>
      </c>
    </row>
    <row r="19" spans="2:8" x14ac:dyDescent="0.3">
      <c r="B19" s="13" t="s">
        <v>73</v>
      </c>
      <c r="C19" s="13"/>
      <c r="D19" s="13">
        <v>1</v>
      </c>
      <c r="E19" s="13">
        <v>2.2388059701492539E-2</v>
      </c>
      <c r="F19" s="13">
        <v>1</v>
      </c>
      <c r="G19" s="13">
        <v>0.2745098039215686</v>
      </c>
      <c r="H19" s="13">
        <v>0.23076923076923073</v>
      </c>
    </row>
    <row r="20" spans="2:8" x14ac:dyDescent="0.3">
      <c r="B20" s="13" t="s">
        <v>75</v>
      </c>
      <c r="C20" s="13" t="s">
        <v>15</v>
      </c>
      <c r="D20" s="13">
        <v>0.79104477611940294</v>
      </c>
      <c r="E20" s="13">
        <v>0</v>
      </c>
      <c r="F20" s="13">
        <v>1</v>
      </c>
      <c r="G20" s="13">
        <v>1E+30</v>
      </c>
      <c r="H20" s="13">
        <v>0.20895522388059701</v>
      </c>
    </row>
    <row r="21" spans="2:8" ht="15.55" thickBot="1" x14ac:dyDescent="0.35">
      <c r="B21" s="11" t="s">
        <v>77</v>
      </c>
      <c r="C21" s="11"/>
      <c r="D21" s="11">
        <v>1</v>
      </c>
      <c r="E21" s="11">
        <v>5.9701492537313446E-2</v>
      </c>
      <c r="F21" s="11">
        <v>1</v>
      </c>
      <c r="G21" s="11">
        <v>0.29999999999999988</v>
      </c>
      <c r="H21" s="11">
        <v>0.44444444444444436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2669-7A33-4361-B543-0C9469AE3B6D}">
  <dimension ref="A1:J15"/>
  <sheetViews>
    <sheetView showGridLines="0" workbookViewId="0">
      <selection sqref="A1:A3"/>
    </sheetView>
  </sheetViews>
  <sheetFormatPr defaultRowHeight="14.9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0" t="s">
        <v>94</v>
      </c>
    </row>
    <row r="2" spans="1:10" x14ac:dyDescent="0.3">
      <c r="A2" s="10" t="s">
        <v>35</v>
      </c>
    </row>
    <row r="3" spans="1:10" x14ac:dyDescent="0.3">
      <c r="A3" s="10" t="s">
        <v>100</v>
      </c>
    </row>
    <row r="5" spans="1:10" ht="15.55" thickBot="1" x14ac:dyDescent="0.35"/>
    <row r="6" spans="1:10" x14ac:dyDescent="0.3">
      <c r="B6" s="16"/>
      <c r="C6" s="16" t="s">
        <v>85</v>
      </c>
      <c r="D6" s="16"/>
    </row>
    <row r="7" spans="1:10" ht="15.55" thickBot="1" x14ac:dyDescent="0.35">
      <c r="B7" s="17" t="s">
        <v>46</v>
      </c>
      <c r="C7" s="17" t="s">
        <v>47</v>
      </c>
      <c r="D7" s="17" t="s">
        <v>82</v>
      </c>
    </row>
    <row r="8" spans="1:10" ht="15.55" thickBot="1" x14ac:dyDescent="0.35">
      <c r="B8" s="11" t="s">
        <v>103</v>
      </c>
      <c r="C8" s="11" t="s">
        <v>28</v>
      </c>
      <c r="D8" s="14">
        <v>8.2089552238805971E-2</v>
      </c>
    </row>
    <row r="10" spans="1:10" ht="15.55" thickBot="1" x14ac:dyDescent="0.35"/>
    <row r="11" spans="1:10" x14ac:dyDescent="0.3">
      <c r="B11" s="16"/>
      <c r="C11" s="16" t="s">
        <v>95</v>
      </c>
      <c r="D11" s="16"/>
      <c r="F11" s="16" t="s">
        <v>96</v>
      </c>
      <c r="G11" s="16" t="s">
        <v>85</v>
      </c>
      <c r="I11" s="16" t="s">
        <v>99</v>
      </c>
      <c r="J11" s="16" t="s">
        <v>85</v>
      </c>
    </row>
    <row r="12" spans="1:10" ht="15.55" thickBot="1" x14ac:dyDescent="0.35">
      <c r="B12" s="17" t="s">
        <v>46</v>
      </c>
      <c r="C12" s="17" t="s">
        <v>47</v>
      </c>
      <c r="D12" s="17" t="s">
        <v>82</v>
      </c>
      <c r="F12" s="17" t="s">
        <v>97</v>
      </c>
      <c r="G12" s="17" t="s">
        <v>98</v>
      </c>
      <c r="I12" s="17" t="s">
        <v>97</v>
      </c>
      <c r="J12" s="17" t="s">
        <v>98</v>
      </c>
    </row>
    <row r="13" spans="1:10" x14ac:dyDescent="0.3">
      <c r="B13" s="13" t="s">
        <v>104</v>
      </c>
      <c r="C13" s="13" t="s">
        <v>105</v>
      </c>
      <c r="D13" s="15">
        <v>5.9701492537313432E-2</v>
      </c>
      <c r="F13" s="15">
        <v>0</v>
      </c>
      <c r="G13" s="15">
        <v>2.2388059701492536E-2</v>
      </c>
      <c r="I13" s="15">
        <v>5.9701492537313432E-2</v>
      </c>
      <c r="J13" s="15">
        <v>8.2089552238805971E-2</v>
      </c>
    </row>
    <row r="14" spans="1:10" x14ac:dyDescent="0.3">
      <c r="B14" s="13" t="s">
        <v>106</v>
      </c>
      <c r="C14" s="13" t="s">
        <v>107</v>
      </c>
      <c r="D14" s="15">
        <v>2.2388059701492536E-2</v>
      </c>
      <c r="F14" s="15">
        <v>0</v>
      </c>
      <c r="G14" s="15">
        <v>5.9701492537313432E-2</v>
      </c>
      <c r="I14" s="15">
        <v>2.2388059701492536E-2</v>
      </c>
      <c r="J14" s="15">
        <v>8.2089552238805971E-2</v>
      </c>
    </row>
    <row r="15" spans="1:10" ht="15.55" thickBot="1" x14ac:dyDescent="0.35">
      <c r="B15" s="11" t="s">
        <v>108</v>
      </c>
      <c r="C15" s="11" t="s">
        <v>109</v>
      </c>
      <c r="D15" s="14">
        <v>0</v>
      </c>
      <c r="F15" s="14">
        <v>0</v>
      </c>
      <c r="G15" s="14">
        <v>8.2089552238805971E-2</v>
      </c>
      <c r="I15" s="14">
        <v>0</v>
      </c>
      <c r="J15" s="14">
        <v>8.2089552238805971E-2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zoomScaleNormal="100" workbookViewId="0">
      <selection activeCell="I26" sqref="I26"/>
    </sheetView>
  </sheetViews>
  <sheetFormatPr defaultRowHeight="14.9" x14ac:dyDescent="0.3"/>
  <cols>
    <col min="2" max="2" width="18.44140625" bestFit="1" customWidth="1"/>
    <col min="3" max="3" width="4" bestFit="1" customWidth="1"/>
    <col min="4" max="4" width="5" bestFit="1" customWidth="1"/>
    <col min="6" max="6" width="4" bestFit="1" customWidth="1"/>
    <col min="7" max="7" width="6.44140625" bestFit="1" customWidth="1"/>
    <col min="9" max="9" width="4" bestFit="1" customWidth="1"/>
    <col min="10" max="10" width="4.44140625" bestFit="1" customWidth="1"/>
    <col min="19" max="19" width="24" customWidth="1"/>
    <col min="20" max="20" width="13.44140625" customWidth="1"/>
    <col min="27" max="27" width="24.5546875" customWidth="1"/>
    <col min="28" max="28" width="14" customWidth="1"/>
  </cols>
  <sheetData>
    <row r="1" spans="1:28" x14ac:dyDescent="0.3">
      <c r="H1" s="3"/>
    </row>
    <row r="2" spans="1:28" x14ac:dyDescent="0.3">
      <c r="A2" s="6"/>
      <c r="B2" t="s">
        <v>10</v>
      </c>
      <c r="C2">
        <v>0.8</v>
      </c>
      <c r="M2" t="s">
        <v>19</v>
      </c>
    </row>
    <row r="3" spans="1:28" x14ac:dyDescent="0.3">
      <c r="A3" s="6"/>
      <c r="B3" t="s">
        <v>9</v>
      </c>
      <c r="N3" t="s">
        <v>14</v>
      </c>
      <c r="S3" t="s">
        <v>20</v>
      </c>
    </row>
    <row r="4" spans="1:28" x14ac:dyDescent="0.3">
      <c r="A4" s="6"/>
      <c r="C4" s="1"/>
      <c r="D4" s="2" t="s">
        <v>0</v>
      </c>
      <c r="E4" s="2" t="s">
        <v>1</v>
      </c>
      <c r="F4" s="2" t="s">
        <v>2</v>
      </c>
      <c r="G4" s="2" t="s">
        <v>13</v>
      </c>
      <c r="H4" s="4" t="s">
        <v>7</v>
      </c>
      <c r="I4" s="5" t="s">
        <v>11</v>
      </c>
      <c r="J4" s="5" t="s">
        <v>12</v>
      </c>
      <c r="K4" s="7"/>
      <c r="L4" s="6"/>
      <c r="M4" s="9" t="s">
        <v>15</v>
      </c>
      <c r="N4" t="s">
        <v>16</v>
      </c>
      <c r="S4" t="s">
        <v>21</v>
      </c>
    </row>
    <row r="5" spans="1:28" x14ac:dyDescent="0.3">
      <c r="A5" s="6"/>
      <c r="C5" s="2" t="s">
        <v>3</v>
      </c>
      <c r="D5" s="1">
        <v>10</v>
      </c>
      <c r="E5" s="1">
        <v>8</v>
      </c>
      <c r="F5" s="1">
        <v>13</v>
      </c>
      <c r="G5" s="1">
        <f>SUMPRODUCT(D5:F5,$D$8:$F$8)</f>
        <v>9.6999999999999993</v>
      </c>
      <c r="H5" s="1">
        <f>$C$2*I5+(1-$C$2)*J5</f>
        <v>9</v>
      </c>
      <c r="I5" s="1">
        <f>MIN(D5:F5)</f>
        <v>8</v>
      </c>
      <c r="J5" s="1">
        <f>MAX(D5:F5)</f>
        <v>13</v>
      </c>
      <c r="N5" t="s">
        <v>17</v>
      </c>
      <c r="S5" t="s">
        <v>22</v>
      </c>
    </row>
    <row r="6" spans="1:28" x14ac:dyDescent="0.3">
      <c r="A6" s="6"/>
      <c r="C6" s="2" t="s">
        <v>4</v>
      </c>
      <c r="D6" s="1">
        <v>18</v>
      </c>
      <c r="E6" s="1">
        <v>14</v>
      </c>
      <c r="F6" s="1">
        <v>10</v>
      </c>
      <c r="G6" s="1">
        <f>SUMPRODUCT(D6:F6,$D$8:$F$8)</f>
        <v>14.6</v>
      </c>
      <c r="H6" s="1">
        <f>$C$2*I6+(1-$C$2)*J6</f>
        <v>11.6</v>
      </c>
      <c r="I6" s="1">
        <f t="shared" ref="I6:I7" si="0">MIN(D6:F6)</f>
        <v>10</v>
      </c>
      <c r="J6" s="1">
        <f t="shared" ref="J6:J7" si="1">MAX(D6:F6)</f>
        <v>18</v>
      </c>
      <c r="N6" t="s">
        <v>18</v>
      </c>
      <c r="S6" t="s">
        <v>23</v>
      </c>
    </row>
    <row r="7" spans="1:28" x14ac:dyDescent="0.3">
      <c r="A7" s="6"/>
      <c r="C7" s="2" t="s">
        <v>5</v>
      </c>
      <c r="D7" s="1">
        <v>25</v>
      </c>
      <c r="E7" s="1">
        <v>12</v>
      </c>
      <c r="F7" s="1">
        <v>9</v>
      </c>
      <c r="G7" s="8">
        <f>SUMPRODUCT(D7:F7,$D$8:$F$8)</f>
        <v>15.950000000000001</v>
      </c>
      <c r="H7" s="1">
        <f>$C$2*I7+(1-$C$2)*J7</f>
        <v>12.2</v>
      </c>
      <c r="I7" s="1">
        <f t="shared" si="0"/>
        <v>9</v>
      </c>
      <c r="J7" s="1">
        <f t="shared" si="1"/>
        <v>25</v>
      </c>
    </row>
    <row r="8" spans="1:28" x14ac:dyDescent="0.3">
      <c r="A8" s="6"/>
      <c r="C8" s="2" t="s">
        <v>6</v>
      </c>
      <c r="D8" s="1">
        <v>0.35</v>
      </c>
      <c r="E8" s="1">
        <v>0.45</v>
      </c>
      <c r="F8" s="1">
        <v>0.2</v>
      </c>
      <c r="G8" s="1"/>
      <c r="H8" s="1"/>
      <c r="I8" s="1">
        <f>MAX(I5:I7)</f>
        <v>10</v>
      </c>
      <c r="J8" s="1">
        <f>MIN(J5:J7)</f>
        <v>13</v>
      </c>
      <c r="V8">
        <v>10</v>
      </c>
      <c r="W8">
        <v>18</v>
      </c>
      <c r="X8">
        <v>25</v>
      </c>
      <c r="Z8">
        <v>1</v>
      </c>
    </row>
    <row r="9" spans="1:28" x14ac:dyDescent="0.3">
      <c r="A9" s="6"/>
      <c r="B9" t="s">
        <v>8</v>
      </c>
      <c r="M9">
        <v>10</v>
      </c>
      <c r="N9">
        <v>8</v>
      </c>
      <c r="O9">
        <v>13</v>
      </c>
      <c r="Q9">
        <v>1</v>
      </c>
      <c r="V9">
        <v>8</v>
      </c>
      <c r="W9">
        <v>14</v>
      </c>
      <c r="X9">
        <v>12</v>
      </c>
      <c r="Z9">
        <v>1</v>
      </c>
    </row>
    <row r="10" spans="1:28" x14ac:dyDescent="0.3">
      <c r="A10" s="6"/>
      <c r="C10" s="1"/>
      <c r="D10" s="2" t="s">
        <v>0</v>
      </c>
      <c r="E10" s="2" t="s">
        <v>1</v>
      </c>
      <c r="F10" s="2" t="s">
        <v>2</v>
      </c>
      <c r="G10" s="2" t="s">
        <v>13</v>
      </c>
      <c r="H10" s="4" t="s">
        <v>7</v>
      </c>
      <c r="I10" s="5" t="s">
        <v>11</v>
      </c>
      <c r="J10" s="5" t="s">
        <v>12</v>
      </c>
      <c r="M10">
        <v>18</v>
      </c>
      <c r="N10">
        <v>14</v>
      </c>
      <c r="O10">
        <v>10</v>
      </c>
      <c r="Q10">
        <v>1</v>
      </c>
      <c r="V10">
        <v>13</v>
      </c>
      <c r="W10">
        <v>10</v>
      </c>
      <c r="X10">
        <v>9</v>
      </c>
      <c r="Z10">
        <v>1</v>
      </c>
    </row>
    <row r="11" spans="1:28" x14ac:dyDescent="0.3">
      <c r="C11" s="2" t="s">
        <v>3</v>
      </c>
      <c r="D11" s="1">
        <f>MAX(D$5:D$7)-D5</f>
        <v>15</v>
      </c>
      <c r="E11" s="1">
        <f>MAX(E$5:E$7)-E5</f>
        <v>6</v>
      </c>
      <c r="F11" s="1">
        <f>MAX(F$5:F$7)-F5</f>
        <v>0</v>
      </c>
      <c r="G11" s="1">
        <f>SUMPRODUCT(D11:F11,$D$14:$F$14)</f>
        <v>7.95</v>
      </c>
      <c r="H11" s="1">
        <f>$C$2*I11+(1-$C$2)*J11</f>
        <v>2.9999999999999991</v>
      </c>
      <c r="I11" s="1">
        <f>MIN(D11:F11)</f>
        <v>0</v>
      </c>
      <c r="J11" s="1">
        <f>MAX(D11:F11)</f>
        <v>15</v>
      </c>
      <c r="M11">
        <v>25</v>
      </c>
      <c r="N11">
        <v>12</v>
      </c>
      <c r="O11">
        <v>9</v>
      </c>
      <c r="Q11">
        <v>1</v>
      </c>
    </row>
    <row r="12" spans="1:28" x14ac:dyDescent="0.3">
      <c r="C12" s="2" t="s">
        <v>4</v>
      </c>
      <c r="D12" s="1">
        <f>MAX(D$5:D$7)-D6</f>
        <v>7</v>
      </c>
      <c r="E12" s="1">
        <f>MAX(E$5:E$7)-E6</f>
        <v>0</v>
      </c>
      <c r="F12" s="1">
        <f>MAX(F$5:F$7)-F6</f>
        <v>3</v>
      </c>
      <c r="G12" s="1">
        <f>SUMPRODUCT(D12:F12,$D$14:$F$14)</f>
        <v>3.05</v>
      </c>
      <c r="H12" s="1">
        <f>$C$2*I12+(1-$C$2)*J12</f>
        <v>1.3999999999999997</v>
      </c>
      <c r="I12" s="1">
        <f t="shared" ref="I12:I13" si="2">MIN(D12:F12)</f>
        <v>0</v>
      </c>
      <c r="J12" s="1">
        <f t="shared" ref="J12:J13" si="3">MAX(D12:F12)</f>
        <v>7</v>
      </c>
    </row>
    <row r="13" spans="1:28" x14ac:dyDescent="0.3">
      <c r="C13" s="2" t="s">
        <v>5</v>
      </c>
      <c r="D13" s="1">
        <f>MAX(D$5:D$7)-D7</f>
        <v>0</v>
      </c>
      <c r="E13" s="1">
        <f>MAX(E$5:E$7)-E7</f>
        <v>2</v>
      </c>
      <c r="F13" s="1">
        <f>MAX(F$5:F$7)-F7</f>
        <v>4</v>
      </c>
      <c r="G13" s="8">
        <f>SUMPRODUCT(D13:F13,$D$14:$F$14)</f>
        <v>1.7000000000000002</v>
      </c>
      <c r="H13" s="1">
        <f>$C$2*I13+(1-$C$2)*J13</f>
        <v>0.79999999999999982</v>
      </c>
      <c r="I13" s="1">
        <f t="shared" si="2"/>
        <v>0</v>
      </c>
      <c r="J13" s="1">
        <f t="shared" si="3"/>
        <v>4</v>
      </c>
      <c r="M13" t="s">
        <v>24</v>
      </c>
      <c r="N13" t="s">
        <v>25</v>
      </c>
      <c r="O13" t="s">
        <v>26</v>
      </c>
      <c r="P13" t="s">
        <v>111</v>
      </c>
      <c r="V13" t="s">
        <v>29</v>
      </c>
      <c r="W13" t="s">
        <v>30</v>
      </c>
      <c r="X13" t="s">
        <v>31</v>
      </c>
      <c r="Y13" t="s">
        <v>112</v>
      </c>
    </row>
    <row r="14" spans="1:28" x14ac:dyDescent="0.3">
      <c r="C14" s="2" t="s">
        <v>6</v>
      </c>
      <c r="D14" s="1">
        <v>0.35</v>
      </c>
      <c r="E14" s="1">
        <v>0.45</v>
      </c>
      <c r="F14" s="1">
        <v>0.2</v>
      </c>
      <c r="G14" s="1"/>
      <c r="H14" s="1"/>
      <c r="I14" s="1">
        <f>MAX(I11:I13)</f>
        <v>0</v>
      </c>
      <c r="J14" s="1">
        <f>MIN(J11:J13)</f>
        <v>4</v>
      </c>
      <c r="M14">
        <v>0</v>
      </c>
      <c r="N14">
        <v>2.9411764705882359E-2</v>
      </c>
      <c r="O14">
        <v>5.8823529411764698E-2</v>
      </c>
      <c r="P14">
        <f>SUM(M14:O14)</f>
        <v>8.8235294117647051E-2</v>
      </c>
      <c r="S14" s="18" t="s">
        <v>27</v>
      </c>
      <c r="T14" s="19" t="s">
        <v>28</v>
      </c>
      <c r="V14">
        <v>5.9701492537313432E-2</v>
      </c>
      <c r="W14">
        <v>2.2388059701492536E-2</v>
      </c>
      <c r="X14">
        <v>0</v>
      </c>
      <c r="Y14">
        <f>SUM(V14:X14)</f>
        <v>8.2089552238805971E-2</v>
      </c>
      <c r="AA14" s="18" t="s">
        <v>32</v>
      </c>
      <c r="AB14" s="18" t="s">
        <v>33</v>
      </c>
    </row>
    <row r="15" spans="1:28" x14ac:dyDescent="0.3">
      <c r="P15">
        <f>SUMPRODUCT(M14:O14,M9:O9)</f>
        <v>1</v>
      </c>
      <c r="Y15">
        <f>SUMPRODUCT(V14:X14,V8:X8)</f>
        <v>1</v>
      </c>
    </row>
    <row r="16" spans="1:28" x14ac:dyDescent="0.3">
      <c r="L16" t="s">
        <v>15</v>
      </c>
      <c r="P16">
        <f>SUMPRODUCT(M14:O14,M10:O10)</f>
        <v>1</v>
      </c>
      <c r="Y16">
        <f>SUMPRODUCT(V14:X14,V9:X9)</f>
        <v>0.79104477611940294</v>
      </c>
    </row>
    <row r="17" spans="13:27" x14ac:dyDescent="0.3">
      <c r="P17">
        <f>SUMPRODUCT(M14:O14,M11:O11)</f>
        <v>0.88235294117647056</v>
      </c>
      <c r="Y17">
        <f>SUMPRODUCT(V14:X14,V10:X10)</f>
        <v>1</v>
      </c>
    </row>
    <row r="19" spans="13:27" x14ac:dyDescent="0.3">
      <c r="R19" s="18" t="s">
        <v>110</v>
      </c>
      <c r="S19" s="18">
        <f>1/P14</f>
        <v>11.333333333333334</v>
      </c>
    </row>
    <row r="21" spans="13:27" x14ac:dyDescent="0.3">
      <c r="M21" t="s">
        <v>113</v>
      </c>
      <c r="N21" t="s">
        <v>114</v>
      </c>
      <c r="O21" t="s">
        <v>115</v>
      </c>
      <c r="V21" t="s">
        <v>117</v>
      </c>
      <c r="W21" t="s">
        <v>118</v>
      </c>
      <c r="X21" t="s">
        <v>119</v>
      </c>
    </row>
    <row r="22" spans="13:27" x14ac:dyDescent="0.3">
      <c r="M22">
        <f>S19*M14</f>
        <v>0</v>
      </c>
      <c r="N22">
        <f>S19*N14</f>
        <v>0.33333333333333343</v>
      </c>
      <c r="O22">
        <f>S19*O14</f>
        <v>0.66666666666666663</v>
      </c>
      <c r="S22" s="18" t="s">
        <v>116</v>
      </c>
      <c r="V22">
        <f>$S$19*V14</f>
        <v>0.6766169154228856</v>
      </c>
      <c r="W22">
        <f t="shared" ref="W22:X22" si="4">$S$19*W14</f>
        <v>0.2537313432835821</v>
      </c>
      <c r="X22">
        <f t="shared" si="4"/>
        <v>0</v>
      </c>
      <c r="AA22" s="18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Bondar</dc:creator>
  <cp:lastModifiedBy>Stanislav Garkushenko</cp:lastModifiedBy>
  <dcterms:created xsi:type="dcterms:W3CDTF">2015-06-05T18:17:20Z</dcterms:created>
  <dcterms:modified xsi:type="dcterms:W3CDTF">2022-10-26T15:34:46Z</dcterms:modified>
</cp:coreProperties>
</file>