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"/>
    </mc:Choice>
  </mc:AlternateContent>
  <bookViews>
    <workbookView xWindow="0" yWindow="0" windowWidth="28800" windowHeight="12135" activeTab="2"/>
  </bookViews>
  <sheets>
    <sheet name="Controle Financeiro" sheetId="1" r:id="rId1"/>
    <sheet name="Boletim Escolar" sheetId="3" r:id="rId2"/>
    <sheet name="Faturamento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 l="1"/>
  <c r="G5" i="3"/>
  <c r="G6" i="3"/>
  <c r="G7" i="3"/>
  <c r="G8" i="3"/>
  <c r="G9" i="3"/>
  <c r="G3" i="3"/>
  <c r="F4" i="3"/>
  <c r="F5" i="3"/>
  <c r="F6" i="3"/>
  <c r="F7" i="3"/>
  <c r="F8" i="3"/>
  <c r="F9" i="3"/>
  <c r="F3" i="3"/>
  <c r="D18" i="4"/>
  <c r="E18" i="4"/>
  <c r="D15" i="4"/>
  <c r="E15" i="4"/>
  <c r="C15" i="4"/>
  <c r="C18" i="4"/>
  <c r="C16" i="4"/>
  <c r="D17" i="4"/>
  <c r="E17" i="4"/>
  <c r="D16" i="4"/>
  <c r="E16" i="4"/>
  <c r="E14" i="4"/>
  <c r="C17" i="4"/>
  <c r="C14" i="4"/>
  <c r="D9" i="4"/>
  <c r="E9" i="4" s="1"/>
  <c r="D10" i="4"/>
  <c r="E10" i="4" s="1"/>
  <c r="D11" i="4"/>
  <c r="E11" i="4" s="1"/>
  <c r="D8" i="4"/>
  <c r="C8" i="4"/>
  <c r="E8" i="4" s="1"/>
  <c r="E12" i="4" s="1"/>
  <c r="C9" i="4"/>
  <c r="C10" i="4"/>
  <c r="C11" i="4"/>
  <c r="C12" i="4"/>
  <c r="E17" i="1"/>
  <c r="C17" i="1"/>
  <c r="D17" i="1"/>
  <c r="F17" i="1"/>
  <c r="G17" i="1"/>
  <c r="H17" i="1"/>
  <c r="I17" i="1"/>
  <c r="J17" i="1"/>
  <c r="K17" i="1"/>
  <c r="L17" i="1"/>
  <c r="M17" i="1"/>
  <c r="B17" i="1"/>
  <c r="C14" i="1"/>
  <c r="D14" i="1"/>
  <c r="E14" i="1"/>
  <c r="F14" i="1"/>
  <c r="G14" i="1"/>
  <c r="H14" i="1"/>
  <c r="I14" i="1"/>
  <c r="J14" i="1"/>
  <c r="K14" i="1"/>
  <c r="L14" i="1"/>
  <c r="M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D14" i="4" l="1"/>
</calcChain>
</file>

<file path=xl/sharedStrings.xml><?xml version="1.0" encoding="utf-8"?>
<sst xmlns="http://schemas.openxmlformats.org/spreadsheetml/2006/main" count="65" uniqueCount="62">
  <si>
    <t xml:space="preserve">ORÇAMENTO DOMÉSTICO </t>
  </si>
  <si>
    <t>CONTAS</t>
  </si>
  <si>
    <t>JANEIRO</t>
  </si>
  <si>
    <t xml:space="preserve">FEVEREIRO 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</si>
  <si>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</si>
  <si>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</si>
  <si>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</si>
  <si>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</si>
  <si>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</si>
  <si>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</si>
  <si>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</si>
  <si>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</si>
  <si>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</si>
  <si>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</si>
  <si>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</si>
  <si>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ÁGUA</t>
  </si>
  <si>
    <t>LUZ</t>
  </si>
  <si>
    <t>TELEFONE</t>
  </si>
  <si>
    <t>CELULAR</t>
  </si>
  <si>
    <t>CARTÃO DE CRÉDITO</t>
  </si>
  <si>
    <t xml:space="preserve">EDUCAÇÃO </t>
  </si>
  <si>
    <t>CAFÉ</t>
  </si>
  <si>
    <t xml:space="preserve">ALIMENTAÇÃO </t>
  </si>
  <si>
    <t xml:space="preserve">LANCHE </t>
  </si>
  <si>
    <t>JORNAL</t>
  </si>
  <si>
    <t>MORADIA</t>
  </si>
  <si>
    <t>RECEITA</t>
  </si>
  <si>
    <t xml:space="preserve">SALDO </t>
  </si>
  <si>
    <t>BOLETIM ESCOLAR</t>
  </si>
  <si>
    <t xml:space="preserve">DISCIPLINAS </t>
  </si>
  <si>
    <t>1º BIMESTRE</t>
  </si>
  <si>
    <t xml:space="preserve">2ºBIMESTRE </t>
  </si>
  <si>
    <t>3º BIMESTRE</t>
  </si>
  <si>
    <t xml:space="preserve">4ºBIMESTRE </t>
  </si>
  <si>
    <t>SOMA</t>
  </si>
  <si>
    <t>MÉDIA</t>
  </si>
  <si>
    <t>SITUAÇÃO</t>
  </si>
  <si>
    <t>PORTUGUÊS</t>
  </si>
  <si>
    <t>MATEMÁTICA</t>
  </si>
  <si>
    <t>HISTÓRIA</t>
  </si>
  <si>
    <t>GEOGRAFIA</t>
  </si>
  <si>
    <t>QUÍMICA</t>
  </si>
  <si>
    <t>FILOSOFIA</t>
  </si>
  <si>
    <t>FÍSICA</t>
  </si>
  <si>
    <t>TABELA DE FATURAMENTO</t>
  </si>
  <si>
    <t>IMPOSTO</t>
  </si>
  <si>
    <t>COMISSÕES</t>
  </si>
  <si>
    <t>PRODUTO</t>
  </si>
  <si>
    <t>A</t>
  </si>
  <si>
    <t>B</t>
  </si>
  <si>
    <t>C</t>
  </si>
  <si>
    <t>D</t>
  </si>
  <si>
    <t xml:space="preserve">TOTAL DE FATURAMENTO </t>
  </si>
  <si>
    <t>MÉDIA DE FATURAMENTO</t>
  </si>
  <si>
    <t xml:space="preserve">MAIOR FATURAMENTO </t>
  </si>
  <si>
    <t>FATURAMENTO</t>
  </si>
  <si>
    <t xml:space="preserve">VALOR LÍQUIDO </t>
  </si>
  <si>
    <t xml:space="preserve">TOTAL LÍQUIDO </t>
  </si>
  <si>
    <t>TOTAL SOMA</t>
  </si>
  <si>
    <t xml:space="preserve">MÁXIMO FATURAMENTO </t>
  </si>
  <si>
    <t>MÍNIMO FATURAMENTO</t>
  </si>
  <si>
    <t xml:space="preserve">MENOR FATURAMENTO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</si>
</sst>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64" fontId="0" fillId="0" borderId="1" xfId="0" applyNumberFormat="1" applyBorder="1"/>
    <xf numFmtId="43" fontId="0" fillId="0" borderId="0" xfId="1" applyFont="1"/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9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2" xfId="2" applyNumberFormat="1" applyFont="1" applyBorder="1"/>
    <xf numFmtId="0" fontId="0" fillId="0" borderId="0" xfId="0" applyFill="1" applyBorder="1"/>
    <xf numFmtId="165" fontId="0" fillId="0" borderId="0" xfId="0" applyNumberForma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workbookViewId="0">
      <selection activeCell="I29" sqref="I29"/>
    </sheetView>
  </sheetViews>
  <sheetFormatPr defaultRowHeight="15" x14ac:dyDescent="0.25"/>
  <cols>
    <col min="1" max="1" width="18.42578125" customWidth="1"/>
    <col min="2" max="2" width="32.7109375" customWidth="1"/>
    <col min="3" max="3" width="32.28515625" customWidth="1"/>
    <col min="4" max="4" width="41.5703125" customWidth="1"/>
    <col min="5" max="5" width="30.85546875" customWidth="1"/>
    <col min="6" max="6" width="36.28515625" customWidth="1"/>
    <col min="7" max="7" width="35.85546875" customWidth="1"/>
    <col min="8" max="8" width="33.140625" customWidth="1"/>
    <col min="9" max="9" width="35.28515625" customWidth="1"/>
    <col min="10" max="10" width="36.5703125" customWidth="1"/>
    <col min="11" max="11" width="33.85546875" customWidth="1"/>
    <col min="12" max="12" width="30.5703125" customWidth="1"/>
    <col min="13" max="13" width="32" customWidth="1"/>
  </cols>
  <sheetData>
    <row r="1" spans="1:14" ht="21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x14ac:dyDescent="0.25">
      <c r="A3" s="1" t="s">
        <v>15</v>
      </c>
      <c r="B3" s="2">
        <v>234543</v>
      </c>
      <c r="C3" s="2">
        <v>343543</v>
      </c>
      <c r="D3" s="2">
        <v>7575677</v>
      </c>
      <c r="E3" s="2">
        <v>65776756</v>
      </c>
      <c r="F3" s="2">
        <v>675677</v>
      </c>
      <c r="G3" s="2">
        <v>564566</v>
      </c>
      <c r="H3" s="2">
        <v>7567575</v>
      </c>
      <c r="I3" s="2">
        <v>77567</v>
      </c>
      <c r="J3" s="2">
        <v>67456456</v>
      </c>
      <c r="K3" s="2">
        <v>55767</v>
      </c>
      <c r="L3" s="2">
        <v>645645</v>
      </c>
      <c r="M3" s="2">
        <v>75756</v>
      </c>
      <c r="N3" s="2"/>
    </row>
    <row r="4" spans="1:14" x14ac:dyDescent="0.25">
      <c r="A4" s="1" t="s">
        <v>16</v>
      </c>
      <c r="B4" s="2">
        <v>34534534</v>
      </c>
      <c r="C4" s="2">
        <v>345</v>
      </c>
      <c r="D4" s="2">
        <v>7567567</v>
      </c>
      <c r="E4" s="2">
        <v>57567567</v>
      </c>
      <c r="F4" s="2">
        <v>765756756</v>
      </c>
      <c r="G4" s="2">
        <v>56456456</v>
      </c>
      <c r="H4" s="2">
        <v>7567567</v>
      </c>
      <c r="I4" s="2">
        <v>567756</v>
      </c>
      <c r="J4" s="2">
        <v>909645960</v>
      </c>
      <c r="K4" s="2">
        <v>58568</v>
      </c>
      <c r="L4" s="2">
        <v>56756756</v>
      </c>
      <c r="M4" s="2">
        <v>56767</v>
      </c>
      <c r="N4" s="2"/>
    </row>
    <row r="5" spans="1:14" x14ac:dyDescent="0.25">
      <c r="A5" s="1" t="s">
        <v>17</v>
      </c>
      <c r="B5" s="2">
        <v>4543</v>
      </c>
      <c r="C5" s="2">
        <v>4565445</v>
      </c>
      <c r="D5" s="2">
        <v>57567</v>
      </c>
      <c r="E5" s="2">
        <v>567675675</v>
      </c>
      <c r="F5" s="2">
        <v>57567657</v>
      </c>
      <c r="G5" s="2">
        <v>46456</v>
      </c>
      <c r="H5" s="2">
        <v>56878</v>
      </c>
      <c r="I5" s="2">
        <v>56756757</v>
      </c>
      <c r="J5" s="2">
        <v>5674564</v>
      </c>
      <c r="K5" s="2">
        <v>5858</v>
      </c>
      <c r="L5" s="2">
        <v>85768567</v>
      </c>
      <c r="M5" s="2">
        <v>876876</v>
      </c>
      <c r="N5" s="2"/>
    </row>
    <row r="6" spans="1:14" x14ac:dyDescent="0.25">
      <c r="A6" s="1" t="s">
        <v>18</v>
      </c>
      <c r="B6" s="2">
        <v>34534</v>
      </c>
      <c r="C6" s="2">
        <v>45645654</v>
      </c>
      <c r="D6" s="2">
        <v>56756756</v>
      </c>
      <c r="E6" s="2">
        <v>56767</v>
      </c>
      <c r="F6" s="2">
        <v>67567567</v>
      </c>
      <c r="G6" s="2">
        <v>5464564</v>
      </c>
      <c r="H6" s="2">
        <v>5345345</v>
      </c>
      <c r="I6" s="2">
        <v>768</v>
      </c>
      <c r="J6" s="2">
        <v>646456</v>
      </c>
      <c r="K6" s="2">
        <v>65835</v>
      </c>
      <c r="L6" s="2">
        <v>6756756</v>
      </c>
      <c r="M6" s="2">
        <v>456546</v>
      </c>
      <c r="N6" s="2"/>
    </row>
    <row r="7" spans="1:14" x14ac:dyDescent="0.25">
      <c r="A7" s="1" t="s">
        <v>19</v>
      </c>
      <c r="B7" s="2">
        <v>1237845</v>
      </c>
      <c r="C7" s="2">
        <v>45645645</v>
      </c>
      <c r="D7" s="2">
        <v>67657657</v>
      </c>
      <c r="E7" s="2">
        <v>756</v>
      </c>
      <c r="F7" s="2">
        <v>675675</v>
      </c>
      <c r="G7" s="2">
        <v>7876867</v>
      </c>
      <c r="H7" s="2">
        <v>8678678</v>
      </c>
      <c r="I7" s="2">
        <v>5363</v>
      </c>
      <c r="J7" s="2">
        <v>568768</v>
      </c>
      <c r="K7" s="2">
        <v>567756757575</v>
      </c>
      <c r="L7" s="2">
        <v>756756</v>
      </c>
      <c r="M7" s="2">
        <v>567678</v>
      </c>
      <c r="N7" s="2"/>
    </row>
    <row r="8" spans="1:14" x14ac:dyDescent="0.25">
      <c r="A8" s="1" t="s">
        <v>20</v>
      </c>
      <c r="B8" s="2">
        <v>3485</v>
      </c>
      <c r="C8" s="2">
        <v>45654</v>
      </c>
      <c r="D8" s="2">
        <v>5656756756</v>
      </c>
      <c r="E8" s="2">
        <v>57567</v>
      </c>
      <c r="F8" s="2">
        <v>867867</v>
      </c>
      <c r="G8" s="2">
        <v>678678</v>
      </c>
      <c r="H8" s="2">
        <v>56464</v>
      </c>
      <c r="I8" s="2">
        <v>7445</v>
      </c>
      <c r="J8" s="2">
        <v>675756</v>
      </c>
      <c r="K8" s="2">
        <v>7696</v>
      </c>
      <c r="L8" s="2">
        <v>65756756</v>
      </c>
      <c r="M8" s="2">
        <v>87687876</v>
      </c>
      <c r="N8" s="2"/>
    </row>
    <row r="9" spans="1:14" x14ac:dyDescent="0.25">
      <c r="A9" s="1" t="s">
        <v>21</v>
      </c>
      <c r="B9" s="2">
        <v>42543</v>
      </c>
      <c r="C9" s="2">
        <v>45654</v>
      </c>
      <c r="D9" s="2">
        <v>6756765</v>
      </c>
      <c r="E9" s="2">
        <v>7567566</v>
      </c>
      <c r="F9" s="2">
        <v>5534</v>
      </c>
      <c r="G9" s="2">
        <v>67867867</v>
      </c>
      <c r="H9" s="2">
        <v>456</v>
      </c>
      <c r="I9" s="2">
        <v>58785</v>
      </c>
      <c r="J9" s="2">
        <v>56753</v>
      </c>
      <c r="K9" s="2">
        <v>67979</v>
      </c>
      <c r="L9" s="2">
        <v>75675</v>
      </c>
      <c r="M9" s="2">
        <v>567567</v>
      </c>
      <c r="N9" s="2"/>
    </row>
    <row r="10" spans="1:14" x14ac:dyDescent="0.25">
      <c r="A10" s="1" t="s">
        <v>22</v>
      </c>
      <c r="B10" s="2">
        <v>59843</v>
      </c>
      <c r="C10" s="2">
        <v>45645</v>
      </c>
      <c r="D10" s="2">
        <v>8787876</v>
      </c>
      <c r="E10" s="2">
        <v>56765</v>
      </c>
      <c r="F10" s="2">
        <v>55345</v>
      </c>
      <c r="G10" s="2">
        <v>6464</v>
      </c>
      <c r="H10" s="2">
        <v>675675</v>
      </c>
      <c r="I10" s="2">
        <v>77567856</v>
      </c>
      <c r="J10" s="2">
        <v>555</v>
      </c>
      <c r="K10" s="2">
        <v>5855</v>
      </c>
      <c r="L10" s="2">
        <v>67567</v>
      </c>
      <c r="M10" s="2">
        <v>67567567</v>
      </c>
      <c r="N10" s="2"/>
    </row>
    <row r="11" spans="1:14" x14ac:dyDescent="0.25">
      <c r="A11" s="1" t="s">
        <v>23</v>
      </c>
      <c r="B11" s="2">
        <v>8237</v>
      </c>
      <c r="C11" s="2">
        <v>4565</v>
      </c>
      <c r="D11" s="2">
        <v>8765</v>
      </c>
      <c r="E11" s="2">
        <v>8768768</v>
      </c>
      <c r="F11" s="2">
        <v>53453</v>
      </c>
      <c r="G11" s="2">
        <v>456464</v>
      </c>
      <c r="H11" s="2">
        <v>567567</v>
      </c>
      <c r="I11" s="2">
        <v>76878</v>
      </c>
      <c r="J11" s="2">
        <v>88586</v>
      </c>
      <c r="K11" s="2">
        <v>787</v>
      </c>
      <c r="L11" s="2">
        <v>876</v>
      </c>
      <c r="M11" s="2">
        <v>5756756</v>
      </c>
      <c r="N11" s="2"/>
    </row>
    <row r="12" spans="1:14" x14ac:dyDescent="0.25">
      <c r="A12" s="1" t="s">
        <v>24</v>
      </c>
      <c r="B12" s="2">
        <v>123454</v>
      </c>
      <c r="C12" s="2">
        <v>45645</v>
      </c>
      <c r="D12" s="2">
        <v>6767</v>
      </c>
      <c r="E12" s="2">
        <v>6787687</v>
      </c>
      <c r="F12" s="2">
        <v>35345</v>
      </c>
      <c r="G12" s="2">
        <v>46456</v>
      </c>
      <c r="H12" s="2">
        <v>87867</v>
      </c>
      <c r="I12" s="2">
        <v>55675</v>
      </c>
      <c r="J12" s="2">
        <v>5685685</v>
      </c>
      <c r="K12" s="2">
        <v>797</v>
      </c>
      <c r="L12" s="2">
        <v>87567</v>
      </c>
      <c r="M12" s="2">
        <v>567567</v>
      </c>
      <c r="N12" s="2"/>
    </row>
    <row r="13" spans="1:14" x14ac:dyDescent="0.25">
      <c r="A13" s="1" t="s">
        <v>25</v>
      </c>
      <c r="B13" s="2">
        <v>34543</v>
      </c>
      <c r="C13" s="2">
        <v>45654</v>
      </c>
      <c r="D13" s="2">
        <v>56456</v>
      </c>
      <c r="E13" s="2">
        <v>645645</v>
      </c>
      <c r="F13" s="2">
        <v>353534</v>
      </c>
      <c r="G13" s="2">
        <v>576575</v>
      </c>
      <c r="H13" s="2">
        <v>456456</v>
      </c>
      <c r="I13" s="2">
        <v>575675</v>
      </c>
      <c r="J13" s="2">
        <v>96796</v>
      </c>
      <c r="K13" s="2">
        <v>7679</v>
      </c>
      <c r="L13" s="2">
        <v>7867</v>
      </c>
      <c r="M13" s="2">
        <v>687967</v>
      </c>
      <c r="N13" s="2"/>
    </row>
    <row r="14" spans="1:14" x14ac:dyDescent="0.25">
      <c r="A14" s="1" t="s">
        <v>14</v>
      </c>
      <c r="B14" s="2">
        <f>B3+B4+B5+B6+B7+B8+B9+B10+B11+B12+B13</f>
        <v>36318104</v>
      </c>
      <c r="C14" s="2">
        <f t="shared" ref="C14:M14" si="0">C3+C4+C5+C6+C7+C8+C9+C10+C11+C12+C13</f>
        <v>96433449</v>
      </c>
      <c r="D14" s="2">
        <f t="shared" si="0"/>
        <v>5811988609</v>
      </c>
      <c r="E14" s="2">
        <f t="shared" si="0"/>
        <v>714961519</v>
      </c>
      <c r="F14" s="2">
        <f t="shared" si="0"/>
        <v>893614410</v>
      </c>
      <c r="G14" s="2">
        <f t="shared" si="0"/>
        <v>140041413</v>
      </c>
      <c r="H14" s="2">
        <f t="shared" si="0"/>
        <v>31060528</v>
      </c>
      <c r="I14" s="2">
        <f t="shared" si="0"/>
        <v>135750525</v>
      </c>
      <c r="J14" s="2">
        <f t="shared" si="0"/>
        <v>990596335</v>
      </c>
      <c r="K14" s="2">
        <f t="shared" si="0"/>
        <v>567757034396</v>
      </c>
      <c r="L14" s="2">
        <f t="shared" si="0"/>
        <v>216680788</v>
      </c>
      <c r="M14" s="2">
        <f t="shared" si="0"/>
        <v>164868923</v>
      </c>
      <c r="N14" s="2"/>
    </row>
    <row r="15" spans="1:14" x14ac:dyDescent="0.25">
      <c r="A15" s="1" t="s">
        <v>58</v>
      </c>
      <c r="B15" s="2">
        <f>SUM(B3:B13)</f>
        <v>36318104</v>
      </c>
      <c r="C15" s="2">
        <f t="shared" ref="C15:M15" si="1">SUM(C3:C13)</f>
        <v>96433449</v>
      </c>
      <c r="D15" s="2">
        <f t="shared" si="1"/>
        <v>5811988609</v>
      </c>
      <c r="E15" s="2">
        <f t="shared" si="1"/>
        <v>714961519</v>
      </c>
      <c r="F15" s="2">
        <f t="shared" si="1"/>
        <v>893614410</v>
      </c>
      <c r="G15" s="2">
        <f t="shared" si="1"/>
        <v>140041413</v>
      </c>
      <c r="H15" s="2">
        <f t="shared" si="1"/>
        <v>31060528</v>
      </c>
      <c r="I15" s="2">
        <f t="shared" si="1"/>
        <v>135750525</v>
      </c>
      <c r="J15" s="2">
        <f t="shared" si="1"/>
        <v>990596335</v>
      </c>
      <c r="K15" s="2">
        <f t="shared" si="1"/>
        <v>567757034396</v>
      </c>
      <c r="L15" s="2">
        <f t="shared" si="1"/>
        <v>216680788</v>
      </c>
      <c r="M15" s="2">
        <f t="shared" si="1"/>
        <v>164868923</v>
      </c>
      <c r="N15" s="2"/>
    </row>
    <row r="16" spans="1:14" x14ac:dyDescent="0.25">
      <c r="A16" s="1" t="s">
        <v>26</v>
      </c>
      <c r="B16" s="2">
        <v>5E+20</v>
      </c>
      <c r="C16" s="2">
        <v>5E+20</v>
      </c>
      <c r="D16" s="2">
        <v>5000000000000000</v>
      </c>
      <c r="E16" s="2">
        <v>5000000000000000</v>
      </c>
      <c r="F16" s="2">
        <v>5000000000000000</v>
      </c>
      <c r="G16" s="2">
        <v>5000000000000000</v>
      </c>
      <c r="H16" s="2">
        <v>5000000000000000</v>
      </c>
      <c r="I16" s="2">
        <v>5000000000000000</v>
      </c>
      <c r="J16" s="2">
        <v>5000000000000000</v>
      </c>
      <c r="K16" s="2">
        <v>5000000000000000</v>
      </c>
      <c r="L16" s="2">
        <v>5000000000000000</v>
      </c>
      <c r="M16" s="2">
        <v>5000000000000000</v>
      </c>
      <c r="N16" s="1"/>
    </row>
    <row r="17" spans="1:14" x14ac:dyDescent="0.25">
      <c r="A17" s="1" t="s">
        <v>27</v>
      </c>
      <c r="B17" s="2">
        <f>B16-B14</f>
        <v>4.9999999999996369E+20</v>
      </c>
      <c r="C17" s="2">
        <f t="shared" ref="C17:M17" si="2">C16-C14</f>
        <v>4.999999999999036E+20</v>
      </c>
      <c r="D17" s="2">
        <f t="shared" si="2"/>
        <v>4999994188011391</v>
      </c>
      <c r="E17" s="2">
        <f>E16-E14</f>
        <v>4999999285038481</v>
      </c>
      <c r="F17" s="2">
        <f t="shared" si="2"/>
        <v>4999999106385590</v>
      </c>
      <c r="G17" s="2">
        <f t="shared" si="2"/>
        <v>4999999859958587</v>
      </c>
      <c r="H17" s="2">
        <f t="shared" si="2"/>
        <v>4999999968939472</v>
      </c>
      <c r="I17" s="2">
        <f t="shared" si="2"/>
        <v>4999999864249475</v>
      </c>
      <c r="J17" s="2">
        <f t="shared" si="2"/>
        <v>4999999009403665</v>
      </c>
      <c r="K17" s="2">
        <f t="shared" si="2"/>
        <v>4999432242965604</v>
      </c>
      <c r="L17" s="2">
        <f t="shared" si="2"/>
        <v>4999999783319212</v>
      </c>
      <c r="M17" s="2">
        <f t="shared" si="2"/>
        <v>4999999835131077</v>
      </c>
      <c r="N17" s="1"/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14" sqref="M14"/>
    </sheetView>
  </sheetViews>
  <sheetFormatPr defaultRowHeight="15" x14ac:dyDescent="0.25"/>
  <cols>
    <col min="1" max="1" width="12.5703125" customWidth="1"/>
    <col min="2" max="2" width="11.7109375" customWidth="1"/>
    <col min="3" max="3" width="11.5703125" customWidth="1"/>
    <col min="4" max="4" width="12.28515625" customWidth="1"/>
    <col min="5" max="5" width="11.42578125" customWidth="1"/>
    <col min="8" max="8" width="10" customWidth="1"/>
  </cols>
  <sheetData>
    <row r="1" spans="1:8" ht="21" x14ac:dyDescent="0.35">
      <c r="A1" s="18" t="s">
        <v>28</v>
      </c>
      <c r="B1" s="18"/>
      <c r="C1" s="18"/>
      <c r="D1" s="18"/>
      <c r="E1" s="18"/>
      <c r="F1" s="18"/>
      <c r="G1" s="18"/>
      <c r="H1" s="18"/>
    </row>
    <row r="2" spans="1:8" x14ac:dyDescent="0.25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</row>
    <row r="3" spans="1:8" x14ac:dyDescent="0.25">
      <c r="A3" s="1" t="s">
        <v>37</v>
      </c>
      <c r="B3" s="4">
        <v>8</v>
      </c>
      <c r="C3" s="4">
        <v>7</v>
      </c>
      <c r="D3" s="4">
        <v>8.5</v>
      </c>
      <c r="E3" s="4">
        <v>9</v>
      </c>
      <c r="F3" s="4">
        <f>SUM(B3:E3)</f>
        <v>32.5</v>
      </c>
      <c r="G3" s="4">
        <f>AVERAGE(B3:F3)</f>
        <v>13</v>
      </c>
      <c r="H3" s="1" t="str">
        <f>IF(F3&lt;20,"Reprovado","Aprovado")</f>
        <v>Aprovado</v>
      </c>
    </row>
    <row r="4" spans="1:8" x14ac:dyDescent="0.25">
      <c r="A4" s="1" t="s">
        <v>38</v>
      </c>
      <c r="B4" s="4">
        <v>4</v>
      </c>
      <c r="C4" s="4">
        <v>7</v>
      </c>
      <c r="D4" s="4">
        <v>6</v>
      </c>
      <c r="E4" s="4">
        <v>7</v>
      </c>
      <c r="F4" s="4">
        <f t="shared" ref="F4:F9" si="0">SUM(B4:E4)</f>
        <v>24</v>
      </c>
      <c r="G4" s="4">
        <f t="shared" ref="G4:G9" si="1">AVERAGE(B4:F4)</f>
        <v>9.6</v>
      </c>
      <c r="H4" s="1" t="str">
        <f t="shared" ref="H4:H9" si="2">IF(F4&lt;20,"Reprovado","Aprovado")</f>
        <v>Aprovado</v>
      </c>
    </row>
    <row r="5" spans="1:8" x14ac:dyDescent="0.25">
      <c r="A5" s="1" t="s">
        <v>39</v>
      </c>
      <c r="B5" s="4">
        <v>7</v>
      </c>
      <c r="C5" s="4">
        <v>7.5</v>
      </c>
      <c r="D5" s="4">
        <v>7</v>
      </c>
      <c r="E5" s="4">
        <v>8</v>
      </c>
      <c r="F5" s="4">
        <f t="shared" si="0"/>
        <v>29.5</v>
      </c>
      <c r="G5" s="4">
        <f t="shared" si="1"/>
        <v>11.8</v>
      </c>
      <c r="H5" s="1" t="str">
        <f t="shared" si="2"/>
        <v>Aprovado</v>
      </c>
    </row>
    <row r="6" spans="1:8" x14ac:dyDescent="0.25">
      <c r="A6" s="1" t="s">
        <v>40</v>
      </c>
      <c r="B6" s="4">
        <v>5</v>
      </c>
      <c r="C6" s="4">
        <v>6</v>
      </c>
      <c r="D6" s="4">
        <v>5</v>
      </c>
      <c r="E6" s="4">
        <v>5</v>
      </c>
      <c r="F6" s="4">
        <f t="shared" si="0"/>
        <v>21</v>
      </c>
      <c r="G6" s="4">
        <f t="shared" si="1"/>
        <v>8.4</v>
      </c>
      <c r="H6" s="1" t="str">
        <f t="shared" si="2"/>
        <v>Aprovado</v>
      </c>
    </row>
    <row r="7" spans="1:8" x14ac:dyDescent="0.25">
      <c r="A7" s="1" t="s">
        <v>41</v>
      </c>
      <c r="B7" s="4">
        <v>8</v>
      </c>
      <c r="C7" s="4">
        <v>8.5</v>
      </c>
      <c r="D7" s="4">
        <v>9.5</v>
      </c>
      <c r="E7" s="4">
        <v>7</v>
      </c>
      <c r="F7" s="4">
        <f t="shared" si="0"/>
        <v>33</v>
      </c>
      <c r="G7" s="4">
        <f t="shared" si="1"/>
        <v>13.2</v>
      </c>
      <c r="H7" s="1" t="str">
        <f t="shared" si="2"/>
        <v>Aprovado</v>
      </c>
    </row>
    <row r="8" spans="1:8" x14ac:dyDescent="0.25">
      <c r="A8" s="1" t="s">
        <v>42</v>
      </c>
      <c r="B8" s="4">
        <v>3</v>
      </c>
      <c r="C8" s="4">
        <v>4</v>
      </c>
      <c r="D8" s="4">
        <v>4</v>
      </c>
      <c r="E8" s="4">
        <v>4</v>
      </c>
      <c r="F8" s="4">
        <f t="shared" si="0"/>
        <v>15</v>
      </c>
      <c r="G8" s="4">
        <f t="shared" si="1"/>
        <v>6</v>
      </c>
      <c r="H8" s="1" t="str">
        <f t="shared" si="2"/>
        <v>Reprovado</v>
      </c>
    </row>
    <row r="9" spans="1:8" x14ac:dyDescent="0.25">
      <c r="A9" s="1" t="s">
        <v>43</v>
      </c>
      <c r="B9" s="4">
        <v>8</v>
      </c>
      <c r="C9" s="4">
        <v>9</v>
      </c>
      <c r="D9" s="4">
        <v>8</v>
      </c>
      <c r="E9" s="4">
        <v>9</v>
      </c>
      <c r="F9" s="4">
        <f t="shared" si="0"/>
        <v>34</v>
      </c>
      <c r="G9" s="4">
        <f t="shared" si="1"/>
        <v>13.6</v>
      </c>
      <c r="H9" s="1" t="str">
        <f t="shared" si="2"/>
        <v>Aprovado</v>
      </c>
    </row>
    <row r="30" spans="4:4" x14ac:dyDescent="0.25">
      <c r="D30" s="3"/>
    </row>
  </sheetData>
  <mergeCells count="1">
    <mergeCell ref="A1:H1"/>
  </mergeCells>
  <conditionalFormatting sqref="B3:E9">
    <cfRule type="cellIs" dxfId="2" priority="6" operator="lessThan">
      <formula>5</formula>
    </cfRule>
  </conditionalFormatting>
  <conditionalFormatting sqref="H3:H9">
    <cfRule type="containsText" dxfId="0" priority="2" operator="containsText" text="Aprovado">
      <formula>NOT(ISERROR(SEARCH("Aprovado",H3)))</formula>
    </cfRule>
    <cfRule type="containsText" dxfId="1" priority="1" operator="containsText" text="Reprovado">
      <formula>NOT(ISERROR(SEARCH("Reprovado",H3)))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15" sqref="C15"/>
    </sheetView>
  </sheetViews>
  <sheetFormatPr defaultRowHeight="15" x14ac:dyDescent="0.25"/>
  <cols>
    <col min="2" max="2" width="17.28515625" customWidth="1"/>
    <col min="3" max="3" width="18" customWidth="1"/>
    <col min="4" max="4" width="15.140625" customWidth="1"/>
    <col min="5" max="5" width="14.7109375" customWidth="1"/>
  </cols>
  <sheetData>
    <row r="1" spans="1:5" ht="21" x14ac:dyDescent="0.35">
      <c r="A1" s="19" t="s">
        <v>44</v>
      </c>
      <c r="B1" s="19"/>
      <c r="C1" s="19"/>
      <c r="D1" s="19"/>
      <c r="E1" s="19"/>
    </row>
    <row r="2" spans="1:5" x14ac:dyDescent="0.25">
      <c r="A2" s="7"/>
      <c r="B2" s="7"/>
      <c r="C2" s="7"/>
      <c r="D2" s="7"/>
      <c r="E2" s="7"/>
    </row>
    <row r="3" spans="1:5" x14ac:dyDescent="0.25">
      <c r="A3" s="7"/>
      <c r="B3" s="7"/>
      <c r="C3" s="7"/>
      <c r="D3" s="7"/>
      <c r="E3" s="7"/>
    </row>
    <row r="4" spans="1:5" x14ac:dyDescent="0.25">
      <c r="A4" s="7" t="s">
        <v>45</v>
      </c>
      <c r="B4" s="7"/>
      <c r="C4" s="8">
        <v>0.2</v>
      </c>
      <c r="D4" s="7"/>
      <c r="E4" s="7"/>
    </row>
    <row r="5" spans="1:5" x14ac:dyDescent="0.25">
      <c r="A5" s="7" t="s">
        <v>46</v>
      </c>
      <c r="B5" s="7"/>
      <c r="C5" s="8">
        <v>7.0000000000000007E-2</v>
      </c>
      <c r="D5" s="7"/>
      <c r="E5" s="7"/>
    </row>
    <row r="6" spans="1:5" x14ac:dyDescent="0.25">
      <c r="A6" s="7"/>
      <c r="B6" s="7"/>
      <c r="C6" s="7"/>
      <c r="D6" s="7"/>
      <c r="E6" s="7"/>
    </row>
    <row r="7" spans="1:5" x14ac:dyDescent="0.25">
      <c r="A7" s="5" t="s">
        <v>47</v>
      </c>
      <c r="B7" s="5" t="s">
        <v>55</v>
      </c>
      <c r="C7" s="5" t="s">
        <v>45</v>
      </c>
      <c r="D7" s="5" t="s">
        <v>46</v>
      </c>
      <c r="E7" s="5" t="s">
        <v>56</v>
      </c>
    </row>
    <row r="8" spans="1:5" x14ac:dyDescent="0.25">
      <c r="A8" s="6" t="s">
        <v>48</v>
      </c>
      <c r="B8" s="11">
        <v>80000</v>
      </c>
      <c r="C8" s="11">
        <f>B8*$C$4</f>
        <v>16000</v>
      </c>
      <c r="D8" s="11">
        <f>B8*$C$5</f>
        <v>5600.0000000000009</v>
      </c>
      <c r="E8" s="13">
        <f>B8-C8-D8</f>
        <v>58400</v>
      </c>
    </row>
    <row r="9" spans="1:5" x14ac:dyDescent="0.25">
      <c r="A9" s="1" t="s">
        <v>49</v>
      </c>
      <c r="B9" s="10">
        <v>60000</v>
      </c>
      <c r="C9" s="11">
        <f t="shared" ref="C9:C11" si="0">B9*$C$4</f>
        <v>12000</v>
      </c>
      <c r="D9" s="11">
        <f t="shared" ref="D9:D11" si="1">B9*$C$5</f>
        <v>4200</v>
      </c>
      <c r="E9" s="11">
        <f t="shared" ref="E9:E11" si="2">B9-C9-D9</f>
        <v>43800</v>
      </c>
    </row>
    <row r="10" spans="1:5" x14ac:dyDescent="0.25">
      <c r="A10" s="1" t="s">
        <v>50</v>
      </c>
      <c r="B10" s="10">
        <v>75000</v>
      </c>
      <c r="C10" s="11">
        <f t="shared" si="0"/>
        <v>15000</v>
      </c>
      <c r="D10" s="11">
        <f t="shared" si="1"/>
        <v>5250.0000000000009</v>
      </c>
      <c r="E10" s="11">
        <f t="shared" si="2"/>
        <v>54750</v>
      </c>
    </row>
    <row r="11" spans="1:5" x14ac:dyDescent="0.25">
      <c r="A11" s="1" t="s">
        <v>51</v>
      </c>
      <c r="B11" s="10">
        <v>100000</v>
      </c>
      <c r="C11" s="11">
        <f t="shared" si="0"/>
        <v>20000</v>
      </c>
      <c r="D11" s="11">
        <f t="shared" si="1"/>
        <v>7000.0000000000009</v>
      </c>
      <c r="E11" s="11">
        <f t="shared" si="2"/>
        <v>73000</v>
      </c>
    </row>
    <row r="12" spans="1:5" x14ac:dyDescent="0.25">
      <c r="A12" s="1" t="s">
        <v>52</v>
      </c>
      <c r="B12" s="1"/>
      <c r="C12" s="2">
        <f>SUM(B8:B11)</f>
        <v>315000</v>
      </c>
      <c r="D12" s="9" t="s">
        <v>57</v>
      </c>
      <c r="E12" s="10">
        <f>SUM(E8:E11)</f>
        <v>229950</v>
      </c>
    </row>
    <row r="13" spans="1:5" x14ac:dyDescent="0.25">
      <c r="A13" s="7"/>
      <c r="B13" s="7"/>
      <c r="C13" s="7"/>
      <c r="D13" s="7"/>
      <c r="E13" s="7"/>
    </row>
    <row r="14" spans="1:5" x14ac:dyDescent="0.25">
      <c r="A14" s="7" t="s">
        <v>53</v>
      </c>
      <c r="B14" s="7"/>
      <c r="C14" s="12">
        <f>AVERAGE(B8:B11)</f>
        <v>78750</v>
      </c>
      <c r="D14" s="12">
        <f>AVERAGE(C8:C11)</f>
        <v>15750</v>
      </c>
      <c r="E14" s="12">
        <f>AVERAGE(D8:D11)</f>
        <v>5512.5</v>
      </c>
    </row>
    <row r="15" spans="1:5" x14ac:dyDescent="0.25">
      <c r="A15" s="14" t="s">
        <v>54</v>
      </c>
      <c r="B15" s="7"/>
      <c r="C15" s="12">
        <f>LARGE(B8:B10,1)</f>
        <v>80000</v>
      </c>
      <c r="D15" s="12">
        <f t="shared" ref="D15:E15" si="3">LARGE(C8:C10,1)</f>
        <v>16000</v>
      </c>
      <c r="E15" s="12">
        <f t="shared" si="3"/>
        <v>5600.0000000000009</v>
      </c>
    </row>
    <row r="16" spans="1:5" x14ac:dyDescent="0.25">
      <c r="A16" s="7" t="s">
        <v>59</v>
      </c>
      <c r="B16" s="7"/>
      <c r="C16" s="12">
        <f>MAX(B8:B11)</f>
        <v>100000</v>
      </c>
      <c r="D16" s="12">
        <f t="shared" ref="D16:E16" si="4">MAX(C8:C11)</f>
        <v>20000</v>
      </c>
      <c r="E16" s="12">
        <f t="shared" si="4"/>
        <v>7000.0000000000009</v>
      </c>
    </row>
    <row r="17" spans="1:5" x14ac:dyDescent="0.25">
      <c r="A17" s="7" t="s">
        <v>60</v>
      </c>
      <c r="B17" s="7"/>
      <c r="C17" s="12">
        <f>MIN(B8:B11)</f>
        <v>60000</v>
      </c>
      <c r="D17" s="12">
        <f t="shared" ref="D17:E17" si="5">MIN(C8:C11)</f>
        <v>12000</v>
      </c>
      <c r="E17" s="12">
        <f t="shared" si="5"/>
        <v>4200</v>
      </c>
    </row>
    <row r="18" spans="1:5" x14ac:dyDescent="0.25">
      <c r="A18" s="14" t="s">
        <v>61</v>
      </c>
      <c r="C18" s="15">
        <f>SMALL(B8:B11,1)</f>
        <v>60000</v>
      </c>
      <c r="D18" s="15">
        <f t="shared" ref="D18:E18" si="6">SMALL(C8:C11,1)</f>
        <v>12000</v>
      </c>
      <c r="E18" s="15">
        <f t="shared" si="6"/>
        <v>4200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Financeiro</vt:lpstr>
      <vt:lpstr>Boletim Escolar</vt:lpstr>
      <vt:lpstr>Faturamento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2025-04-24T23:07:30Z</dcterms:created>
  <dcterms:modified xsi:type="dcterms:W3CDTF">2025-04-30T00:27:52Z</dcterms:modified>
</cp:coreProperties>
</file>