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1570" windowHeight="784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13" i="2" l="1"/>
  <c r="E8" i="2"/>
  <c r="E4" i="2"/>
  <c r="F24" i="1"/>
  <c r="F23" i="1"/>
  <c r="F22" i="1"/>
  <c r="F21" i="1"/>
  <c r="F20" i="1"/>
  <c r="F19" i="1"/>
  <c r="F18" i="1"/>
  <c r="F17" i="1"/>
  <c r="F16" i="1"/>
  <c r="F15" i="1"/>
  <c r="E7" i="1"/>
</calcChain>
</file>

<file path=xl/sharedStrings.xml><?xml version="1.0" encoding="utf-8"?>
<sst xmlns="http://schemas.openxmlformats.org/spreadsheetml/2006/main" count="49" uniqueCount="45">
  <si>
    <t>Código</t>
  </si>
  <si>
    <t>Nome</t>
  </si>
  <si>
    <t>Cidade</t>
  </si>
  <si>
    <t>Matrícula</t>
  </si>
  <si>
    <t>Cargo</t>
  </si>
  <si>
    <t>Vendedora</t>
  </si>
  <si>
    <t>Estoquista</t>
  </si>
  <si>
    <t>Supervisor</t>
  </si>
  <si>
    <t>Mariana</t>
  </si>
  <si>
    <t>Carlos</t>
  </si>
  <si>
    <t>André</t>
  </si>
  <si>
    <t>Ana</t>
  </si>
  <si>
    <t>Bruno</t>
  </si>
  <si>
    <t>Curitiba</t>
  </si>
  <si>
    <t>Recife</t>
  </si>
  <si>
    <t>Colunas1</t>
  </si>
  <si>
    <t>Colunas2</t>
  </si>
  <si>
    <t>Colunas3</t>
  </si>
  <si>
    <t>Felipe</t>
  </si>
  <si>
    <t>Amanda</t>
  </si>
  <si>
    <t>Carolina</t>
  </si>
  <si>
    <t>Vinicius</t>
  </si>
  <si>
    <t>Leticia</t>
  </si>
  <si>
    <t>Eduardo</t>
  </si>
  <si>
    <t>Thiago</t>
  </si>
  <si>
    <t>Luana</t>
  </si>
  <si>
    <t>Enzo</t>
  </si>
  <si>
    <t>Clara</t>
  </si>
  <si>
    <t>Texeira</t>
  </si>
  <si>
    <t>Alves</t>
  </si>
  <si>
    <t>Moraes</t>
  </si>
  <si>
    <t>Castro</t>
  </si>
  <si>
    <t>Andrade</t>
  </si>
  <si>
    <t>Pires</t>
  </si>
  <si>
    <t>Cardoso</t>
  </si>
  <si>
    <t>Ferreira</t>
  </si>
  <si>
    <t>Almeida</t>
  </si>
  <si>
    <t>Mendonça</t>
  </si>
  <si>
    <t>Encontre o nome completo dos códigos abaixo</t>
  </si>
  <si>
    <t>Sobrenome</t>
  </si>
  <si>
    <t>Teclado</t>
  </si>
  <si>
    <t>Mouse</t>
  </si>
  <si>
    <t>Monitor</t>
  </si>
  <si>
    <t>Produto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</si>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</sst>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6:C7" totalsRowShown="0" headerRowBorderDxfId="5" tableBorderDxfId="4" totalsRowBorderDxfId="3">
  <autoFilter ref="A6:C7"/>
  <tableColumns count="3">
    <tableColumn id="1" name="Colunas1" dataDxfId="2"/>
    <tableColumn id="2" name="Colunas2" dataDxfId="1"/>
    <tableColumn id="3" name="Colunas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" sqref="E1:L3"/>
    </sheetView>
  </sheetViews>
  <sheetFormatPr defaultRowHeight="15" x14ac:dyDescent="0.25"/>
  <cols>
    <col min="1" max="2" width="11.140625" customWidth="1"/>
    <col min="3" max="3" width="12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E1" s="11" t="str">
        <f>CONCATENATE(VLOOKUP(2,A1:C3,2,FALSE), " ",VLOOKUP(2,A1:C3,3,FALSE))</f>
        <v>Bruno Recife</v>
      </c>
      <c r="F1" s="12"/>
      <c r="G1" s="12"/>
      <c r="H1" s="12"/>
      <c r="I1" s="12"/>
      <c r="J1" s="12"/>
      <c r="K1" s="12"/>
      <c r="L1" s="13"/>
    </row>
    <row r="2" spans="1:12" x14ac:dyDescent="0.25">
      <c r="A2" s="1">
        <v>1</v>
      </c>
      <c r="B2" s="1" t="s">
        <v>11</v>
      </c>
      <c r="C2" s="1" t="s">
        <v>13</v>
      </c>
      <c r="E2" s="14"/>
      <c r="F2" s="15"/>
      <c r="G2" s="15"/>
      <c r="H2" s="15"/>
      <c r="I2" s="15"/>
      <c r="J2" s="15"/>
      <c r="K2" s="15"/>
      <c r="L2" s="16"/>
    </row>
    <row r="3" spans="1:12" x14ac:dyDescent="0.25">
      <c r="A3" s="1">
        <v>2</v>
      </c>
      <c r="B3" s="1" t="s">
        <v>12</v>
      </c>
      <c r="C3" s="1" t="s">
        <v>14</v>
      </c>
      <c r="E3" s="17"/>
      <c r="F3" s="18"/>
      <c r="G3" s="18"/>
      <c r="H3" s="18"/>
      <c r="I3" s="18"/>
      <c r="J3" s="18"/>
      <c r="K3" s="18"/>
      <c r="L3" s="19"/>
    </row>
    <row r="6" spans="1:12" x14ac:dyDescent="0.25">
      <c r="A6" s="2" t="s">
        <v>15</v>
      </c>
      <c r="B6" s="3" t="s">
        <v>16</v>
      </c>
      <c r="C6" s="4" t="s">
        <v>17</v>
      </c>
    </row>
    <row r="7" spans="1:12" x14ac:dyDescent="0.25">
      <c r="A7" s="5" t="s">
        <v>3</v>
      </c>
      <c r="B7" s="6" t="s">
        <v>1</v>
      </c>
      <c r="C7" s="7" t="s">
        <v>4</v>
      </c>
      <c r="E7" s="11" t="str">
        <f>CONCATENATE(VLOOKUP(3,A6:C10,2,FALSE)," - ",VLOOKUP(3,A6:C10,3,FALSE))</f>
        <v>André - Supervisor</v>
      </c>
      <c r="F7" s="12"/>
      <c r="G7" s="12"/>
      <c r="H7" s="12"/>
      <c r="I7" s="12"/>
      <c r="J7" s="12"/>
      <c r="K7" s="12"/>
      <c r="L7" s="13"/>
    </row>
    <row r="8" spans="1:12" x14ac:dyDescent="0.25">
      <c r="A8" s="1">
        <v>1</v>
      </c>
      <c r="B8" s="1" t="s">
        <v>8</v>
      </c>
      <c r="C8" s="1" t="s">
        <v>5</v>
      </c>
      <c r="E8" s="14"/>
      <c r="F8" s="15"/>
      <c r="G8" s="15"/>
      <c r="H8" s="15"/>
      <c r="I8" s="15"/>
      <c r="J8" s="15"/>
      <c r="K8" s="15"/>
      <c r="L8" s="16"/>
    </row>
    <row r="9" spans="1:12" x14ac:dyDescent="0.25">
      <c r="A9" s="1">
        <v>2</v>
      </c>
      <c r="B9" s="1" t="s">
        <v>9</v>
      </c>
      <c r="C9" s="1" t="s">
        <v>6</v>
      </c>
      <c r="E9" s="14"/>
      <c r="F9" s="15"/>
      <c r="G9" s="15"/>
      <c r="H9" s="15"/>
      <c r="I9" s="15"/>
      <c r="J9" s="15"/>
      <c r="K9" s="15"/>
      <c r="L9" s="16"/>
    </row>
    <row r="10" spans="1:12" x14ac:dyDescent="0.25">
      <c r="A10" s="1">
        <v>3</v>
      </c>
      <c r="B10" s="1" t="s">
        <v>10</v>
      </c>
      <c r="C10" s="1" t="s">
        <v>7</v>
      </c>
      <c r="E10" s="17"/>
      <c r="F10" s="18"/>
      <c r="G10" s="18"/>
      <c r="H10" s="18"/>
      <c r="I10" s="18"/>
      <c r="J10" s="18"/>
      <c r="K10" s="18"/>
      <c r="L10" s="19"/>
    </row>
    <row r="14" spans="1:12" x14ac:dyDescent="0.25">
      <c r="A14" t="s">
        <v>0</v>
      </c>
      <c r="B14" t="s">
        <v>1</v>
      </c>
      <c r="C14" t="s">
        <v>39</v>
      </c>
      <c r="E14" s="20" t="s">
        <v>38</v>
      </c>
      <c r="F14" s="20"/>
      <c r="G14" s="20"/>
      <c r="H14" s="20"/>
      <c r="I14" s="20"/>
    </row>
    <row r="15" spans="1:12" x14ac:dyDescent="0.25">
      <c r="A15">
        <v>1</v>
      </c>
      <c r="B15" t="s">
        <v>18</v>
      </c>
      <c r="C15" t="s">
        <v>28</v>
      </c>
      <c r="E15" s="1">
        <v>6</v>
      </c>
      <c r="F15" s="20" t="str">
        <f>CONCATENATE(VLOOKUP(6,A15:C24,2,FALSE)," ",VLOOKUP(6,A15:C24,3,FALSE))</f>
        <v>Eduardo Pires</v>
      </c>
      <c r="G15" s="20"/>
      <c r="H15" s="20"/>
      <c r="I15" s="20"/>
    </row>
    <row r="16" spans="1:12" x14ac:dyDescent="0.25">
      <c r="A16">
        <v>2</v>
      </c>
      <c r="B16" t="s">
        <v>19</v>
      </c>
      <c r="C16" t="s">
        <v>29</v>
      </c>
      <c r="E16" s="1">
        <v>7</v>
      </c>
      <c r="F16" s="8" t="str">
        <f>CONCATENATE(VLOOKUP(7,A15:C24,2,FALSE), " ",VLOOKUP(7,A15:C24,3,FALSE))</f>
        <v>Thiago Cardoso</v>
      </c>
      <c r="G16" s="9"/>
      <c r="H16" s="9"/>
      <c r="I16" s="10"/>
    </row>
    <row r="17" spans="1:9" x14ac:dyDescent="0.25">
      <c r="A17">
        <v>3</v>
      </c>
      <c r="B17" t="s">
        <v>20</v>
      </c>
      <c r="C17" t="s">
        <v>30</v>
      </c>
      <c r="E17" s="1">
        <v>8</v>
      </c>
      <c r="F17" s="8" t="str">
        <f>CONCATENATE(VLOOKUP(8,A15:C24,2,FALSE)," ",VLOOKUP(8,A15:C24,3,FALSE))</f>
        <v>Luana Ferreira</v>
      </c>
      <c r="G17" s="9"/>
      <c r="H17" s="9"/>
      <c r="I17" s="10"/>
    </row>
    <row r="18" spans="1:9" x14ac:dyDescent="0.25">
      <c r="A18">
        <v>4</v>
      </c>
      <c r="B18" t="s">
        <v>21</v>
      </c>
      <c r="C18" t="s">
        <v>31</v>
      </c>
      <c r="E18" s="1">
        <v>5</v>
      </c>
      <c r="F18" s="8" t="str">
        <f>CONCATENATE(VLOOKUP(5,A15:C24,2,FALSE), " ",VLOOKUP(5,A15:C24,3,FALSE))</f>
        <v>Leticia Andrade</v>
      </c>
      <c r="G18" s="9"/>
      <c r="H18" s="9"/>
      <c r="I18" s="10"/>
    </row>
    <row r="19" spans="1:9" x14ac:dyDescent="0.25">
      <c r="A19">
        <v>5</v>
      </c>
      <c r="B19" t="s">
        <v>22</v>
      </c>
      <c r="C19" t="s">
        <v>32</v>
      </c>
      <c r="E19" s="1">
        <v>3</v>
      </c>
      <c r="F19" s="8" t="str">
        <f>CONCATENATE(VLOOKUP(3,A15:C24,2,FALSE), " ", VLOOKUP(3, A15:C24, 3,FALSE))</f>
        <v>Carolina Moraes</v>
      </c>
      <c r="G19" s="9"/>
      <c r="H19" s="9"/>
      <c r="I19" s="10"/>
    </row>
    <row r="20" spans="1:9" x14ac:dyDescent="0.25">
      <c r="A20">
        <v>6</v>
      </c>
      <c r="B20" t="s">
        <v>23</v>
      </c>
      <c r="C20" t="s">
        <v>33</v>
      </c>
      <c r="E20" s="1">
        <v>2</v>
      </c>
      <c r="F20" s="8" t="str">
        <f>CONCATENATE(VLOOKUP(2,A15:C24,2,FALSE)," ",VLOOKUP(2,A15:C24,3,FALSE))</f>
        <v>Amanda Alves</v>
      </c>
      <c r="G20" s="9"/>
      <c r="H20" s="9"/>
      <c r="I20" s="10"/>
    </row>
    <row r="21" spans="1:9" x14ac:dyDescent="0.25">
      <c r="A21">
        <v>7</v>
      </c>
      <c r="B21" t="s">
        <v>24</v>
      </c>
      <c r="C21" t="s">
        <v>34</v>
      </c>
      <c r="E21" s="1">
        <v>1</v>
      </c>
      <c r="F21" s="8" t="str">
        <f>CONCATENATE(VLOOKUP(1,A15:C24,2,FALSE)," ",VLOOKUP(1,A15:C24,3,FALSE))</f>
        <v>Felipe Texeira</v>
      </c>
      <c r="G21" s="9"/>
      <c r="H21" s="9"/>
      <c r="I21" s="10"/>
    </row>
    <row r="22" spans="1:9" x14ac:dyDescent="0.25">
      <c r="A22">
        <v>8</v>
      </c>
      <c r="B22" t="s">
        <v>25</v>
      </c>
      <c r="C22" t="s">
        <v>35</v>
      </c>
      <c r="E22" s="1">
        <v>10</v>
      </c>
      <c r="F22" s="8" t="str">
        <f>CONCATENATE(VLOOKUP(10,A15:C24,2,FALSE)," ", VLOOKUP(10,A15:C24,3,FALSE))</f>
        <v>Clara Mendonça</v>
      </c>
      <c r="G22" s="9"/>
      <c r="H22" s="9"/>
      <c r="I22" s="10"/>
    </row>
    <row r="23" spans="1:9" x14ac:dyDescent="0.25">
      <c r="A23">
        <v>9</v>
      </c>
      <c r="B23" t="s">
        <v>26</v>
      </c>
      <c r="C23" t="s">
        <v>36</v>
      </c>
      <c r="E23" s="1">
        <v>4</v>
      </c>
      <c r="F23" s="8" t="str">
        <f>CONCATENATE(VLOOKUP(4,A15:C24,2,FALSE)," ", VLOOKUP(4,A15:C24,3,FALSE))</f>
        <v>Vinicius Castro</v>
      </c>
      <c r="G23" s="9"/>
      <c r="H23" s="9"/>
      <c r="I23" s="10"/>
    </row>
    <row r="24" spans="1:9" x14ac:dyDescent="0.25">
      <c r="A24">
        <v>10</v>
      </c>
      <c r="B24" t="s">
        <v>27</v>
      </c>
      <c r="C24" t="s">
        <v>37</v>
      </c>
      <c r="E24" s="1">
        <v>9</v>
      </c>
      <c r="F24" s="8" t="str">
        <f>CONCATENATE(VLOOKUP(9,A15:C24,2,FALSE)," ", VLOOKUP(9,A15:C24,3,FALSE))</f>
        <v>Enzo Almeida</v>
      </c>
      <c r="G24" s="9"/>
      <c r="H24" s="9"/>
      <c r="I24" s="10"/>
    </row>
  </sheetData>
  <mergeCells count="13">
    <mergeCell ref="F23:I23"/>
    <mergeCell ref="F24:I24"/>
    <mergeCell ref="E1:L3"/>
    <mergeCell ref="E7:L10"/>
    <mergeCell ref="E14:I14"/>
    <mergeCell ref="F15:I15"/>
    <mergeCell ref="F16:I16"/>
    <mergeCell ref="F17:I17"/>
    <mergeCell ref="F18:I18"/>
    <mergeCell ref="F19:I19"/>
    <mergeCell ref="F20:I20"/>
    <mergeCell ref="F21:I21"/>
    <mergeCell ref="F22:I2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E13" sqref="E13:K16"/>
    </sheetView>
  </sheetViews>
  <sheetFormatPr defaultRowHeight="15" x14ac:dyDescent="0.25"/>
  <sheetData>
    <row r="3" spans="1:11" x14ac:dyDescent="0.25">
      <c r="A3" t="s">
        <v>0</v>
      </c>
      <c r="B3" t="s">
        <v>43</v>
      </c>
      <c r="C3" t="s">
        <v>44</v>
      </c>
    </row>
    <row r="4" spans="1:11" x14ac:dyDescent="0.25">
      <c r="A4">
        <v>101</v>
      </c>
      <c r="B4" t="s">
        <v>40</v>
      </c>
      <c r="C4">
        <v>25</v>
      </c>
      <c r="E4" s="21" t="str">
        <f>IF(VLOOKUP(102,A4:C6,2,FALSE)&lt;15,"Reposição necessária","Estoque Ok")</f>
        <v>Estoque Ok</v>
      </c>
      <c r="F4" s="21"/>
      <c r="G4" s="21"/>
      <c r="H4" s="21"/>
      <c r="I4" s="21"/>
      <c r="J4" s="21"/>
      <c r="K4" s="21"/>
    </row>
    <row r="5" spans="1:11" x14ac:dyDescent="0.25">
      <c r="A5">
        <v>102</v>
      </c>
      <c r="B5" t="s">
        <v>41</v>
      </c>
      <c r="C5">
        <v>10</v>
      </c>
      <c r="E5" s="21"/>
      <c r="F5" s="21"/>
      <c r="G5" s="21"/>
      <c r="H5" s="21"/>
      <c r="I5" s="21"/>
      <c r="J5" s="21"/>
      <c r="K5" s="21"/>
    </row>
    <row r="6" spans="1:11" x14ac:dyDescent="0.25">
      <c r="A6">
        <v>103</v>
      </c>
      <c r="B6" t="s">
        <v>42</v>
      </c>
      <c r="C6">
        <v>5</v>
      </c>
      <c r="E6" s="21"/>
      <c r="F6" s="21"/>
      <c r="G6" s="21"/>
      <c r="H6" s="21"/>
      <c r="I6" s="21"/>
      <c r="J6" s="21"/>
      <c r="K6" s="21"/>
    </row>
    <row r="8" spans="1:11" x14ac:dyDescent="0.25">
      <c r="E8" s="21" t="str">
        <f>IF(VLOOKUP(101,A4:C6,3,FALSE) &lt; 15, "Reposição necessária", "Estoque Ok")</f>
        <v>Estoque Ok</v>
      </c>
      <c r="F8" s="21"/>
      <c r="G8" s="21"/>
      <c r="H8" s="21"/>
      <c r="I8" s="21"/>
      <c r="J8" s="21"/>
      <c r="K8" s="21"/>
    </row>
    <row r="9" spans="1:11" x14ac:dyDescent="0.25">
      <c r="E9" s="21"/>
      <c r="F9" s="21"/>
      <c r="G9" s="21"/>
      <c r="H9" s="21"/>
      <c r="I9" s="21"/>
      <c r="J9" s="21"/>
      <c r="K9" s="21"/>
    </row>
    <row r="10" spans="1:11" x14ac:dyDescent="0.25">
      <c r="E10" s="21"/>
      <c r="F10" s="21"/>
      <c r="G10" s="21"/>
      <c r="H10" s="21"/>
      <c r="I10" s="21"/>
      <c r="J10" s="21"/>
      <c r="K10" s="21"/>
    </row>
    <row r="11" spans="1:11" x14ac:dyDescent="0.25">
      <c r="E11" s="21"/>
      <c r="F11" s="21"/>
      <c r="G11" s="21"/>
      <c r="H11" s="21"/>
      <c r="I11" s="21"/>
      <c r="J11" s="21"/>
      <c r="K11" s="21"/>
    </row>
    <row r="13" spans="1:11" x14ac:dyDescent="0.25">
      <c r="E13" s="21" t="str">
        <f>IF(VLOOKUP(103,A4:C6,3,FALSE)&lt;15,"Reposição Necessária","EstoqueOk")</f>
        <v>Reposição Necessária</v>
      </c>
      <c r="F13" s="21"/>
      <c r="G13" s="21"/>
      <c r="H13" s="21"/>
      <c r="I13" s="21"/>
      <c r="J13" s="21"/>
      <c r="K13" s="21"/>
    </row>
    <row r="14" spans="1:11" x14ac:dyDescent="0.25">
      <c r="E14" s="21"/>
      <c r="F14" s="21"/>
      <c r="G14" s="21"/>
      <c r="H14" s="21"/>
      <c r="I14" s="21"/>
      <c r="J14" s="21"/>
      <c r="K14" s="21"/>
    </row>
    <row r="15" spans="1:11" x14ac:dyDescent="0.25">
      <c r="E15" s="21"/>
      <c r="F15" s="21"/>
      <c r="G15" s="21"/>
      <c r="H15" s="21"/>
      <c r="I15" s="21"/>
      <c r="J15" s="21"/>
      <c r="K15" s="21"/>
    </row>
    <row r="16" spans="1:11" x14ac:dyDescent="0.25">
      <c r="E16" s="21"/>
      <c r="F16" s="21"/>
      <c r="G16" s="21"/>
      <c r="H16" s="21"/>
      <c r="I16" s="21"/>
      <c r="J16" s="21"/>
      <c r="K16" s="21"/>
    </row>
  </sheetData>
  <mergeCells count="3">
    <mergeCell ref="E4:K6"/>
    <mergeCell ref="E8:K11"/>
    <mergeCell ref="E13:K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2025-05-14T23:37:47Z</dcterms:created>
  <dcterms:modified xsi:type="dcterms:W3CDTF">2025-05-16T00:28:01Z</dcterms:modified>
</cp:coreProperties>
</file>