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SU\Summer 23\CSE 299\Customized data\"/>
    </mc:Choice>
  </mc:AlternateContent>
  <xr:revisionPtr revIDLastSave="0" documentId="13_ncr:1_{F2E16F32-80D9-443F-B670-44D5A3373982}" xr6:coauthVersionLast="47" xr6:coauthVersionMax="47" xr10:uidLastSave="{00000000-0000-0000-0000-000000000000}"/>
  <bookViews>
    <workbookView xWindow="28680" yWindow="-120" windowWidth="29040" windowHeight="15720" activeTab="4" xr2:uid="{47080117-6EFD-4E52-9129-ADDB639BF62E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6" l="1"/>
  <c r="A91" i="6" s="1"/>
  <c r="A132" i="6" s="1"/>
  <c r="A52" i="6"/>
  <c r="A92" i="6" s="1"/>
  <c r="A133" i="6" s="1"/>
  <c r="A53" i="6"/>
  <c r="A93" i="6" s="1"/>
  <c r="A134" i="6" s="1"/>
  <c r="A54" i="6"/>
  <c r="A94" i="6" s="1"/>
  <c r="A135" i="6" s="1"/>
  <c r="A55" i="6"/>
  <c r="A95" i="6" s="1"/>
  <c r="A136" i="6" s="1"/>
  <c r="A56" i="6"/>
  <c r="A96" i="6" s="1"/>
  <c r="A137" i="6" s="1"/>
  <c r="A57" i="6"/>
  <c r="A97" i="6" s="1"/>
  <c r="A138" i="6" s="1"/>
  <c r="A58" i="6"/>
  <c r="A98" i="6" s="1"/>
  <c r="A139" i="6" s="1"/>
  <c r="A59" i="6"/>
  <c r="A99" i="6" s="1"/>
  <c r="A140" i="6" s="1"/>
  <c r="A60" i="6"/>
  <c r="A100" i="6" s="1"/>
  <c r="A141" i="6" s="1"/>
  <c r="A61" i="6"/>
  <c r="A101" i="6" s="1"/>
  <c r="A142" i="6" s="1"/>
  <c r="A62" i="6"/>
  <c r="A102" i="6" s="1"/>
  <c r="A143" i="6" s="1"/>
  <c r="A13" i="6"/>
  <c r="A12" i="6"/>
  <c r="A11" i="6"/>
  <c r="A10" i="6"/>
  <c r="A9" i="6"/>
  <c r="A8" i="6"/>
  <c r="A7" i="6"/>
  <c r="A6" i="6"/>
  <c r="A5" i="6"/>
  <c r="A4" i="6"/>
  <c r="A3" i="6"/>
  <c r="A58" i="5"/>
  <c r="A57" i="5"/>
  <c r="A56" i="5"/>
  <c r="A55" i="5"/>
  <c r="A54" i="5"/>
  <c r="A53" i="5"/>
  <c r="A52" i="5"/>
  <c r="A51" i="5"/>
  <c r="A50" i="5"/>
  <c r="A49" i="5"/>
  <c r="A48" i="5"/>
  <c r="A43" i="5"/>
  <c r="A42" i="5"/>
  <c r="A41" i="5"/>
  <c r="A40" i="5"/>
  <c r="A39" i="5"/>
  <c r="A38" i="5"/>
  <c r="A37" i="5"/>
  <c r="A36" i="5"/>
  <c r="A35" i="5"/>
  <c r="A34" i="5"/>
  <c r="A33" i="5"/>
  <c r="A18" i="5"/>
  <c r="A19" i="5"/>
  <c r="A20" i="5"/>
  <c r="A21" i="5"/>
  <c r="A22" i="5"/>
  <c r="A23" i="5"/>
  <c r="A24" i="5"/>
  <c r="A25" i="5"/>
  <c r="A26" i="5"/>
  <c r="A27" i="5"/>
  <c r="A28" i="5"/>
  <c r="A3" i="5"/>
  <c r="A4" i="5"/>
  <c r="A5" i="5"/>
  <c r="A6" i="5"/>
  <c r="A7" i="5"/>
  <c r="A8" i="5"/>
  <c r="A9" i="5"/>
  <c r="A10" i="5"/>
  <c r="A11" i="5"/>
  <c r="A12" i="5"/>
  <c r="A13" i="5"/>
  <c r="H12" i="3"/>
  <c r="I2" i="3"/>
  <c r="I3" i="3"/>
  <c r="I4" i="3"/>
  <c r="I5" i="3"/>
  <c r="I6" i="3"/>
  <c r="I7" i="3"/>
  <c r="I8" i="3"/>
  <c r="I9" i="3"/>
  <c r="I10" i="3"/>
  <c r="I11" i="3"/>
  <c r="I12" i="3"/>
  <c r="I13" i="3"/>
  <c r="H3" i="3"/>
  <c r="H4" i="3"/>
  <c r="H5" i="3"/>
  <c r="H6" i="3"/>
  <c r="H7" i="3"/>
  <c r="H8" i="3"/>
  <c r="H9" i="3"/>
  <c r="H10" i="3"/>
  <c r="H11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</calcChain>
</file>

<file path=xl/sharedStrings.xml><?xml version="1.0" encoding="utf-8"?>
<sst xmlns="http://schemas.openxmlformats.org/spreadsheetml/2006/main" count="138" uniqueCount="84">
  <si>
    <t>Sq km</t>
  </si>
  <si>
    <t>%</t>
  </si>
  <si>
    <t>Year</t>
  </si>
  <si>
    <t>Monsoon Average Actual(mm)</t>
  </si>
  <si>
    <t>Monsoon Average Normal(mm)</t>
  </si>
  <si>
    <t>Max left</t>
  </si>
  <si>
    <t>Max right</t>
  </si>
  <si>
    <t>Up arrow</t>
  </si>
  <si>
    <t>Down arrow</t>
  </si>
  <si>
    <t>Up data label</t>
  </si>
  <si>
    <t>Down Data label</t>
  </si>
  <si>
    <t>Brahmaputra Basin(mm)</t>
  </si>
  <si>
    <t>Ganges Basin(mm)</t>
  </si>
  <si>
    <t>Meghna Basin(mm)</t>
  </si>
  <si>
    <t>South Eastern Hill Basin(mm)</t>
  </si>
  <si>
    <t xml:space="preserve">Year </t>
  </si>
  <si>
    <t>MEGHNA BASIN</t>
  </si>
  <si>
    <t xml:space="preserve">BRAHMAPUTRA BASIN </t>
  </si>
  <si>
    <t>Peak Water Level(m)</t>
  </si>
  <si>
    <t xml:space="preserve">GANGES BASIN </t>
  </si>
  <si>
    <t>SOUTH EASTERN HILL BASIN</t>
  </si>
  <si>
    <t xml:space="preserve">Month </t>
  </si>
  <si>
    <t>November</t>
  </si>
  <si>
    <t>August</t>
  </si>
  <si>
    <t>Month</t>
  </si>
  <si>
    <t>September</t>
  </si>
  <si>
    <t>July</t>
  </si>
  <si>
    <t>June</t>
  </si>
  <si>
    <t>May</t>
  </si>
  <si>
    <t>October</t>
  </si>
  <si>
    <t>Dharla</t>
  </si>
  <si>
    <t>Teesta</t>
  </si>
  <si>
    <t>Jamuneshwari</t>
  </si>
  <si>
    <t>Ghagot</t>
  </si>
  <si>
    <t>Karatoa</t>
  </si>
  <si>
    <t>Brahmaputra</t>
  </si>
  <si>
    <t>Jamuna</t>
  </si>
  <si>
    <t>Atrai</t>
  </si>
  <si>
    <t>Dhaleshwari</t>
  </si>
  <si>
    <t>Old Brahmaputra</t>
  </si>
  <si>
    <t>Lakhya</t>
  </si>
  <si>
    <t>Turag</t>
  </si>
  <si>
    <t>Tongi khal</t>
  </si>
  <si>
    <t>Kaliganga</t>
  </si>
  <si>
    <t>Dhaleswari</t>
  </si>
  <si>
    <t>Banshi</t>
  </si>
  <si>
    <t>Gur</t>
  </si>
  <si>
    <t>Punarbhaba</t>
  </si>
  <si>
    <t>Ich-Jamuna</t>
  </si>
  <si>
    <t>Tangon</t>
  </si>
  <si>
    <t>Upper Atrai</t>
  </si>
  <si>
    <t>Mohananda</t>
  </si>
  <si>
    <t>Little Jamuna</t>
  </si>
  <si>
    <t>Ganges</t>
  </si>
  <si>
    <t>Padma</t>
  </si>
  <si>
    <t>Gorai</t>
  </si>
  <si>
    <t>Ichamati</t>
  </si>
  <si>
    <t>Mathabhanga</t>
  </si>
  <si>
    <t>Kobadak</t>
  </si>
  <si>
    <t>Kumar</t>
  </si>
  <si>
    <t>Arial Khan</t>
  </si>
  <si>
    <t>Kirtonkhola</t>
  </si>
  <si>
    <t>Pashure</t>
  </si>
  <si>
    <t>Surma</t>
  </si>
  <si>
    <t>Kushiara</t>
  </si>
  <si>
    <t>Sarigowain</t>
  </si>
  <si>
    <t>Manu</t>
  </si>
  <si>
    <t>Khowai</t>
  </si>
  <si>
    <t>Dhalai</t>
  </si>
  <si>
    <t>Old Surma</t>
  </si>
  <si>
    <t>Baulai</t>
  </si>
  <si>
    <t>Bhugai</t>
  </si>
  <si>
    <t>Jadukata</t>
  </si>
  <si>
    <t>Someswari</t>
  </si>
  <si>
    <t>Kangsha</t>
  </si>
  <si>
    <t>Titas</t>
  </si>
  <si>
    <t>Meghna</t>
  </si>
  <si>
    <t>Gumti</t>
  </si>
  <si>
    <t>Halda</t>
  </si>
  <si>
    <t>Sangu</t>
  </si>
  <si>
    <t>Matamuhuri</t>
  </si>
  <si>
    <t>Feni</t>
  </si>
  <si>
    <t>Karnaphuli</t>
  </si>
  <si>
    <t>Buriganga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</si>
</sst>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Year-wise Flood Affected Area in Bangladesh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Area(sq km)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3CAC7D0-9F61-42D8-A1B5-84C292719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36-4534-B032-F18012DDA8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84A474-D960-435D-9347-90BB9A58F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36-4534-B032-F18012DDA8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CCF826-F889-4596-9713-16F71F5BE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36-4534-B032-F18012DDA8C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1B9D4F-1963-47FD-854F-B79B11559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36-4534-B032-F18012DDA8C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2D19FC-DC73-4F85-AE77-6BB52CDC1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36-4534-B032-F18012DDA8C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485DF0-1553-4078-A6CC-ADFB49888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36-4534-B032-F18012DDA8C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8333D5-A19E-4C47-BC55-427B88CAA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36-4534-B032-F18012DDA8C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42963F-CC51-4D00-BF8D-62DDD8AA1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36-4534-B032-F18012DDA8C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AEE44D-1F5D-4CD1-9F10-03A8BE6B0D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36-4534-B032-F18012DDA8C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949D33-AC9A-4BE6-A15A-41CE3ECE4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36-4534-B032-F18012DDA8C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0EFF8B6-7336-4C41-85FA-BB3452458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036-4534-B032-F18012DDA8C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E70CD7-2C74-4CE8-A691-215CA4BB5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036-4534-B032-F18012DDA8C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2AB6568-D63C-4CCF-B205-3DF7D6210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036-4534-B032-F18012DDA8C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20CCF0B-ED56-4B00-A33F-640ED8B95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036-4534-B032-F18012DDA8C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4456242-717C-4477-A028-E5461E5AEA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036-4534-B032-F18012DDA8C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DAC52D3-6B08-471B-890B-1FD764123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036-4534-B032-F18012DDA8C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AD9AE0E-2BB3-4598-99DE-7D29C43500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036-4534-B032-F18012DDA8C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12BF3B8-C1AB-4948-A8EC-72AC50A7C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036-4534-B032-F18012DDA8C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494795B-7506-4051-B512-3070DCE92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036-4534-B032-F18012DDA8C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12A4E78-9635-4C3C-92ED-3C2A2E4F2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036-4534-B032-F18012DDA8C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9AA4F6D-5985-4A00-8C67-98588BEDE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036-4534-B032-F18012DDA8C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965DFDB-3621-40D0-8764-F3256E523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036-4534-B032-F18012DDA8C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A945788-F3E3-41D9-9F60-C902E0B30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036-4534-B032-F18012DDA8C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BEB4D5C-3440-478F-A23A-21F407B94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036-4534-B032-F18012DDA8C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EB650B7-D56B-401E-9218-0A1720A49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036-4534-B032-F18012DDA8C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1B91DF6-74D3-43EE-A126-0742FE65D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036-4534-B032-F18012DDA8C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39ED7DF-930B-40FC-AE80-855DD87CE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036-4534-B032-F18012DDA8C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83765ED-1633-4892-AC93-409D46EA1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036-4534-B032-F18012DDA8C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CF43132-16B8-4C56-AEC8-A6EF16920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036-4534-B032-F18012DDA8C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051E807-9944-42E1-8A88-AE5A79803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036-4534-B032-F18012DDA8C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56A8D1C-B60E-4C66-8A96-384246085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036-4534-B032-F18012DDA8C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6C78BA2-8095-4DAF-942A-250B45129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036-4534-B032-F18012DDA8C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0613CF0-770A-4504-8007-49978AA33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036-4534-B032-F18012DDA8C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77A55AD-65ED-420C-9510-D174E19E4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036-4534-B032-F18012DDA8C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9F5DC87-A539-4F73-8FDD-8BB31F7F9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036-4534-B032-F18012DDA8C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38966E6-26AF-4904-A781-D351902D7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036-4534-B032-F18012DDA8C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685F31C-4164-41E7-9E9E-ABFD93EA7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036-4534-B032-F18012DDA8C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0435834-1EE5-4A0F-A079-F984BC2E5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036-4534-B032-F18012DDA8C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E89CE07-0BB3-47FA-B0C1-663059966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036-4534-B032-F18012DDA8C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7D0ECBA-84C9-4951-8431-52CAF51C6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036-4534-B032-F18012DDA8C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BB6BCB9-795D-4B0E-9F6D-1EE10B533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036-4534-B032-F18012DDA8C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6EEAD72-D35E-4D47-9AAB-F13EA803C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036-4534-B032-F18012DDA8C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B4636C7-D4F8-4BFD-BC45-D392062EF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036-4534-B032-F18012DDA8C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C53D9C8-F076-4846-BDCB-80E1F1C39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036-4534-B032-F18012DDA8C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645EFDA-E167-4FC9-B787-8C159F4B7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036-4534-B032-F18012DDA8C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4C5DD51-6E29-43B4-BBB3-BBFC55A44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036-4534-B032-F18012DDA8C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2532A63-E9C9-4929-A1F8-5E59FC46B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036-4534-B032-F18012DDA8C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19FE383-602E-4357-929D-A173944EC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036-4534-B032-F18012DDA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1980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36300</c:v>
                </c:pt>
                <c:pt idx="1">
                  <c:v>20800</c:v>
                </c:pt>
                <c:pt idx="2">
                  <c:v>29800</c:v>
                </c:pt>
                <c:pt idx="3">
                  <c:v>52600</c:v>
                </c:pt>
                <c:pt idx="4">
                  <c:v>16600</c:v>
                </c:pt>
                <c:pt idx="5">
                  <c:v>28300</c:v>
                </c:pt>
                <c:pt idx="6">
                  <c:v>12500</c:v>
                </c:pt>
                <c:pt idx="7">
                  <c:v>10800</c:v>
                </c:pt>
                <c:pt idx="8">
                  <c:v>33000</c:v>
                </c:pt>
                <c:pt idx="9">
                  <c:v>3140</c:v>
                </c:pt>
                <c:pt idx="10">
                  <c:v>11100</c:v>
                </c:pt>
                <c:pt idx="11">
                  <c:v>28200</c:v>
                </c:pt>
                <c:pt idx="12">
                  <c:v>11400</c:v>
                </c:pt>
                <c:pt idx="13">
                  <c:v>6600</c:v>
                </c:pt>
                <c:pt idx="14">
                  <c:v>57300</c:v>
                </c:pt>
                <c:pt idx="15">
                  <c:v>89970</c:v>
                </c:pt>
                <c:pt idx="16">
                  <c:v>6100</c:v>
                </c:pt>
                <c:pt idx="17">
                  <c:v>3500</c:v>
                </c:pt>
                <c:pt idx="18">
                  <c:v>28600</c:v>
                </c:pt>
                <c:pt idx="19">
                  <c:v>2000</c:v>
                </c:pt>
                <c:pt idx="20">
                  <c:v>28742</c:v>
                </c:pt>
                <c:pt idx="21">
                  <c:v>419</c:v>
                </c:pt>
                <c:pt idx="22">
                  <c:v>32000</c:v>
                </c:pt>
                <c:pt idx="23">
                  <c:v>35800</c:v>
                </c:pt>
                <c:pt idx="24">
                  <c:v>100250</c:v>
                </c:pt>
                <c:pt idx="25">
                  <c:v>32000</c:v>
                </c:pt>
                <c:pt idx="26">
                  <c:v>35700</c:v>
                </c:pt>
                <c:pt idx="27">
                  <c:v>4000</c:v>
                </c:pt>
                <c:pt idx="28">
                  <c:v>15000</c:v>
                </c:pt>
                <c:pt idx="29">
                  <c:v>21500</c:v>
                </c:pt>
                <c:pt idx="30">
                  <c:v>55000</c:v>
                </c:pt>
                <c:pt idx="31">
                  <c:v>17850</c:v>
                </c:pt>
                <c:pt idx="32">
                  <c:v>16175</c:v>
                </c:pt>
                <c:pt idx="33">
                  <c:v>62300</c:v>
                </c:pt>
                <c:pt idx="34">
                  <c:v>33655</c:v>
                </c:pt>
                <c:pt idx="35">
                  <c:v>28593</c:v>
                </c:pt>
                <c:pt idx="36">
                  <c:v>26530</c:v>
                </c:pt>
                <c:pt idx="37">
                  <c:v>29800</c:v>
                </c:pt>
                <c:pt idx="38">
                  <c:v>17700</c:v>
                </c:pt>
                <c:pt idx="39">
                  <c:v>15650</c:v>
                </c:pt>
                <c:pt idx="40">
                  <c:v>36895</c:v>
                </c:pt>
                <c:pt idx="41">
                  <c:v>47200</c:v>
                </c:pt>
                <c:pt idx="42">
                  <c:v>48675</c:v>
                </c:pt>
                <c:pt idx="43">
                  <c:v>61979</c:v>
                </c:pt>
                <c:pt idx="44">
                  <c:v>33941</c:v>
                </c:pt>
                <c:pt idx="45">
                  <c:v>45747</c:v>
                </c:pt>
                <c:pt idx="46">
                  <c:v>59028</c:v>
                </c:pt>
                <c:pt idx="47">
                  <c:v>48698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Sheet1!$C$2:$C$49</c15:f>
                <c15:dlblRangeCache>
                  <c:ptCount val="48"/>
                  <c:pt idx="0">
                    <c:v>25</c:v>
                  </c:pt>
                  <c:pt idx="1">
                    <c:v>14</c:v>
                  </c:pt>
                  <c:pt idx="2">
                    <c:v>20</c:v>
                  </c:pt>
                  <c:pt idx="3">
                    <c:v>36</c:v>
                  </c:pt>
                  <c:pt idx="4">
                    <c:v>11</c:v>
                  </c:pt>
                  <c:pt idx="5">
                    <c:v>19</c:v>
                  </c:pt>
                  <c:pt idx="6">
                    <c:v>8</c:v>
                  </c:pt>
                  <c:pt idx="7">
                    <c:v>7</c:v>
                  </c:pt>
                  <c:pt idx="8">
                    <c:v>22</c:v>
                  </c:pt>
                  <c:pt idx="9">
                    <c:v>2</c:v>
                  </c:pt>
                  <c:pt idx="10">
                    <c:v>7.5</c:v>
                  </c:pt>
                  <c:pt idx="11">
                    <c:v>19</c:v>
                  </c:pt>
                  <c:pt idx="12">
                    <c:v>8</c:v>
                  </c:pt>
                  <c:pt idx="13">
                    <c:v>4</c:v>
                  </c:pt>
                  <c:pt idx="14">
                    <c:v>39</c:v>
                  </c:pt>
                  <c:pt idx="15">
                    <c:v>61</c:v>
                  </c:pt>
                  <c:pt idx="16">
                    <c:v>4</c:v>
                  </c:pt>
                  <c:pt idx="17">
                    <c:v>2.4</c:v>
                  </c:pt>
                  <c:pt idx="18">
                    <c:v>19</c:v>
                  </c:pt>
                  <c:pt idx="19">
                    <c:v>1.4</c:v>
                  </c:pt>
                  <c:pt idx="20">
                    <c:v>20</c:v>
                  </c:pt>
                  <c:pt idx="21">
                    <c:v>0.2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68</c:v>
                  </c:pt>
                  <c:pt idx="25">
                    <c:v>22</c:v>
                  </c:pt>
                  <c:pt idx="26">
                    <c:v>24</c:v>
                  </c:pt>
                  <c:pt idx="27">
                    <c:v>2.8</c:v>
                  </c:pt>
                  <c:pt idx="28">
                    <c:v>10</c:v>
                  </c:pt>
                  <c:pt idx="29">
                    <c:v>14</c:v>
                  </c:pt>
                  <c:pt idx="30">
                    <c:v>38</c:v>
                  </c:pt>
                  <c:pt idx="31">
                    <c:v>12</c:v>
                  </c:pt>
                  <c:pt idx="32">
                    <c:v>11</c:v>
                  </c:pt>
                  <c:pt idx="33">
                    <c:v>42</c:v>
                  </c:pt>
                  <c:pt idx="34">
                    <c:v>23</c:v>
                  </c:pt>
                  <c:pt idx="35">
                    <c:v>19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12</c:v>
                  </c:pt>
                  <c:pt idx="39">
                    <c:v>10.6</c:v>
                  </c:pt>
                  <c:pt idx="40">
                    <c:v>25</c:v>
                  </c:pt>
                  <c:pt idx="41">
                    <c:v>32</c:v>
                  </c:pt>
                  <c:pt idx="42">
                    <c:v>33</c:v>
                  </c:pt>
                  <c:pt idx="43">
                    <c:v>42</c:v>
                  </c:pt>
                  <c:pt idx="44">
                    <c:v>23</c:v>
                  </c:pt>
                  <c:pt idx="45">
                    <c:v>31</c:v>
                  </c:pt>
                  <c:pt idx="46">
                    <c:v>40</c:v>
                  </c:pt>
                  <c:pt idx="47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036-4534-B032-F18012DDA8C1}"/>
            </c:ext>
          </c:extLst>
        </c:ser>
        <c:ser>
          <c:idx val="1"/>
          <c:order val="1"/>
          <c:tx>
            <c:v>%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General</c:formatCode>
                <c:ptCount val="48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1980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25</c:v>
                </c:pt>
                <c:pt idx="1">
                  <c:v>14</c:v>
                </c:pt>
                <c:pt idx="2">
                  <c:v>20</c:v>
                </c:pt>
                <c:pt idx="3">
                  <c:v>36</c:v>
                </c:pt>
                <c:pt idx="4">
                  <c:v>11</c:v>
                </c:pt>
                <c:pt idx="5">
                  <c:v>19</c:v>
                </c:pt>
                <c:pt idx="6">
                  <c:v>8</c:v>
                </c:pt>
                <c:pt idx="7">
                  <c:v>7</c:v>
                </c:pt>
                <c:pt idx="8">
                  <c:v>22</c:v>
                </c:pt>
                <c:pt idx="9">
                  <c:v>2</c:v>
                </c:pt>
                <c:pt idx="10">
                  <c:v>7.5</c:v>
                </c:pt>
                <c:pt idx="11">
                  <c:v>19</c:v>
                </c:pt>
                <c:pt idx="12">
                  <c:v>8</c:v>
                </c:pt>
                <c:pt idx="13">
                  <c:v>4</c:v>
                </c:pt>
                <c:pt idx="14">
                  <c:v>39</c:v>
                </c:pt>
                <c:pt idx="15">
                  <c:v>61</c:v>
                </c:pt>
                <c:pt idx="16">
                  <c:v>4</c:v>
                </c:pt>
                <c:pt idx="17">
                  <c:v>2.4</c:v>
                </c:pt>
                <c:pt idx="18">
                  <c:v>19</c:v>
                </c:pt>
                <c:pt idx="19">
                  <c:v>1.4</c:v>
                </c:pt>
                <c:pt idx="20">
                  <c:v>20</c:v>
                </c:pt>
                <c:pt idx="21">
                  <c:v>0.2</c:v>
                </c:pt>
                <c:pt idx="22">
                  <c:v>22</c:v>
                </c:pt>
                <c:pt idx="23">
                  <c:v>24</c:v>
                </c:pt>
                <c:pt idx="24">
                  <c:v>68</c:v>
                </c:pt>
                <c:pt idx="25">
                  <c:v>22</c:v>
                </c:pt>
                <c:pt idx="26">
                  <c:v>24</c:v>
                </c:pt>
                <c:pt idx="27">
                  <c:v>2.8</c:v>
                </c:pt>
                <c:pt idx="28">
                  <c:v>10</c:v>
                </c:pt>
                <c:pt idx="29">
                  <c:v>14</c:v>
                </c:pt>
                <c:pt idx="30">
                  <c:v>38</c:v>
                </c:pt>
                <c:pt idx="31">
                  <c:v>12</c:v>
                </c:pt>
                <c:pt idx="32">
                  <c:v>11</c:v>
                </c:pt>
                <c:pt idx="33">
                  <c:v>42</c:v>
                </c:pt>
                <c:pt idx="34">
                  <c:v>23</c:v>
                </c:pt>
                <c:pt idx="35">
                  <c:v>19</c:v>
                </c:pt>
                <c:pt idx="36">
                  <c:v>18</c:v>
                </c:pt>
                <c:pt idx="37">
                  <c:v>20</c:v>
                </c:pt>
                <c:pt idx="38">
                  <c:v>12</c:v>
                </c:pt>
                <c:pt idx="39">
                  <c:v>10.6</c:v>
                </c:pt>
                <c:pt idx="40">
                  <c:v>25</c:v>
                </c:pt>
                <c:pt idx="41">
                  <c:v>32</c:v>
                </c:pt>
                <c:pt idx="42">
                  <c:v>33</c:v>
                </c:pt>
                <c:pt idx="43">
                  <c:v>42</c:v>
                </c:pt>
                <c:pt idx="44">
                  <c:v>23</c:v>
                </c:pt>
                <c:pt idx="45">
                  <c:v>31</c:v>
                </c:pt>
                <c:pt idx="46">
                  <c:v>40</c:v>
                </c:pt>
                <c:pt idx="4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6-4534-B032-F18012DD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6695216"/>
        <c:axId val="430959008"/>
      </c:barChart>
      <c:catAx>
        <c:axId val="4366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9008"/>
        <c:crosses val="autoZero"/>
        <c:auto val="1"/>
        <c:lblAlgn val="ctr"/>
        <c:lblOffset val="100"/>
        <c:noMultiLvlLbl val="0"/>
      </c:catAx>
      <c:valAx>
        <c:axId val="4309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Area(sq</a:t>
                </a:r>
                <a:r>
                  <a:rPr lang="en-US" baseline="0"/>
                  <a:t> 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Sheet5!$B$91</c:f>
              <c:strCache>
                <c:ptCount val="1"/>
                <c:pt idx="0">
                  <c:v>Surma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Sheet5!$B$92:$B$102</c:f>
              <c:numCache>
                <c:formatCode>General</c:formatCode>
                <c:ptCount val="11"/>
                <c:pt idx="0">
                  <c:v>13.94</c:v>
                </c:pt>
                <c:pt idx="1">
                  <c:v>15.58</c:v>
                </c:pt>
                <c:pt idx="2">
                  <c:v>13.67</c:v>
                </c:pt>
                <c:pt idx="3">
                  <c:v>13.99</c:v>
                </c:pt>
                <c:pt idx="4">
                  <c:v>14.85</c:v>
                </c:pt>
                <c:pt idx="5">
                  <c:v>14.45</c:v>
                </c:pt>
                <c:pt idx="6">
                  <c:v>14.51</c:v>
                </c:pt>
                <c:pt idx="7">
                  <c:v>14.77</c:v>
                </c:pt>
                <c:pt idx="8">
                  <c:v>14.3</c:v>
                </c:pt>
                <c:pt idx="9">
                  <c:v>14.04</c:v>
                </c:pt>
                <c:pt idx="10">
                  <c:v>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B-42AB-8295-F6184A1EBF92}"/>
            </c:ext>
          </c:extLst>
        </c:ser>
        <c:ser>
          <c:idx val="1"/>
          <c:order val="1"/>
          <c:tx>
            <c:strRef>
              <c:f>Sheet5!$C$91</c:f>
              <c:strCache>
                <c:ptCount val="1"/>
                <c:pt idx="0">
                  <c:v>Kushiara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Sheet5!$C$92:$C$102</c:f>
              <c:numCache>
                <c:formatCode>General</c:formatCode>
                <c:ptCount val="11"/>
                <c:pt idx="0">
                  <c:v>16.75</c:v>
                </c:pt>
                <c:pt idx="1">
                  <c:v>17.89</c:v>
                </c:pt>
                <c:pt idx="2">
                  <c:v>16.940000000000001</c:v>
                </c:pt>
                <c:pt idx="3">
                  <c:v>15.74</c:v>
                </c:pt>
                <c:pt idx="4">
                  <c:v>17.489999999999998</c:v>
                </c:pt>
                <c:pt idx="5">
                  <c:v>17.52</c:v>
                </c:pt>
                <c:pt idx="6">
                  <c:v>17.34</c:v>
                </c:pt>
                <c:pt idx="7">
                  <c:v>17.399999999999999</c:v>
                </c:pt>
                <c:pt idx="8">
                  <c:v>17.02</c:v>
                </c:pt>
                <c:pt idx="9">
                  <c:v>16.649999999999999</c:v>
                </c:pt>
                <c:pt idx="10">
                  <c:v>14.92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B-42AB-8295-F6184A1EBF92}"/>
            </c:ext>
          </c:extLst>
        </c:ser>
        <c:ser>
          <c:idx val="2"/>
          <c:order val="2"/>
          <c:tx>
            <c:strRef>
              <c:f>Sheet5!$D$91</c:f>
              <c:strCache>
                <c:ptCount val="1"/>
                <c:pt idx="0">
                  <c:v>Sarigowain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Sheet5!$D$92:$D$102</c:f>
              <c:numCache>
                <c:formatCode>General</c:formatCode>
                <c:ptCount val="11"/>
                <c:pt idx="0">
                  <c:v>12.78</c:v>
                </c:pt>
                <c:pt idx="1">
                  <c:v>14.22</c:v>
                </c:pt>
                <c:pt idx="2">
                  <c:v>12.56</c:v>
                </c:pt>
                <c:pt idx="3">
                  <c:v>13.3</c:v>
                </c:pt>
                <c:pt idx="4">
                  <c:v>13.55</c:v>
                </c:pt>
                <c:pt idx="5">
                  <c:v>13.7</c:v>
                </c:pt>
                <c:pt idx="6">
                  <c:v>13.6</c:v>
                </c:pt>
                <c:pt idx="7">
                  <c:v>13.04</c:v>
                </c:pt>
                <c:pt idx="8">
                  <c:v>12.76</c:v>
                </c:pt>
                <c:pt idx="9">
                  <c:v>13.26</c:v>
                </c:pt>
                <c:pt idx="10">
                  <c:v>13.06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B-42AB-8295-F6184A1EBF92}"/>
            </c:ext>
          </c:extLst>
        </c:ser>
        <c:ser>
          <c:idx val="3"/>
          <c:order val="3"/>
          <c:tx>
            <c:strRef>
              <c:f>Sheet5!$E$91</c:f>
              <c:strCache>
                <c:ptCount val="1"/>
                <c:pt idx="0">
                  <c:v>Manu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Sheet5!$E$92:$E$102</c:f>
              <c:numCache>
                <c:formatCode>General</c:formatCode>
                <c:ptCount val="11"/>
                <c:pt idx="0">
                  <c:v>18.25</c:v>
                </c:pt>
                <c:pt idx="1">
                  <c:v>18.2</c:v>
                </c:pt>
                <c:pt idx="2">
                  <c:v>17.84</c:v>
                </c:pt>
                <c:pt idx="3">
                  <c:v>17.850000000000001</c:v>
                </c:pt>
                <c:pt idx="4">
                  <c:v>17.559999999999999</c:v>
                </c:pt>
                <c:pt idx="5">
                  <c:v>18.760000000000002</c:v>
                </c:pt>
                <c:pt idx="6">
                  <c:v>19.05</c:v>
                </c:pt>
                <c:pt idx="7">
                  <c:v>19.41</c:v>
                </c:pt>
                <c:pt idx="8">
                  <c:v>18.190000000000001</c:v>
                </c:pt>
                <c:pt idx="9">
                  <c:v>17.61</c:v>
                </c:pt>
                <c:pt idx="10">
                  <c:v>17.059999999999999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B-42AB-8295-F6184A1EBF92}"/>
            </c:ext>
          </c:extLst>
        </c:ser>
        <c:ser>
          <c:idx val="4"/>
          <c:order val="4"/>
          <c:tx>
            <c:strRef>
              <c:f>Sheet5!$F$91</c:f>
              <c:strCache>
                <c:ptCount val="1"/>
                <c:pt idx="0">
                  <c:v>Khowai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Sheet5!$F$92:$F$102</c:f>
              <c:numCache>
                <c:formatCode>General</c:formatCode>
                <c:ptCount val="11"/>
                <c:pt idx="0">
                  <c:v>21.93</c:v>
                </c:pt>
                <c:pt idx="1">
                  <c:v>24.45</c:v>
                </c:pt>
                <c:pt idx="2">
                  <c:v>23.39</c:v>
                </c:pt>
                <c:pt idx="3">
                  <c:v>24.57</c:v>
                </c:pt>
                <c:pt idx="4">
                  <c:v>23.81</c:v>
                </c:pt>
                <c:pt idx="5">
                  <c:v>22.37</c:v>
                </c:pt>
                <c:pt idx="6">
                  <c:v>24.02</c:v>
                </c:pt>
                <c:pt idx="7">
                  <c:v>24.31</c:v>
                </c:pt>
                <c:pt idx="8">
                  <c:v>23.76</c:v>
                </c:pt>
                <c:pt idx="9">
                  <c:v>22.04</c:v>
                </c:pt>
                <c:pt idx="10">
                  <c:v>22.62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B-42AB-8295-F6184A1EBF92}"/>
            </c:ext>
          </c:extLst>
        </c:ser>
        <c:ser>
          <c:idx val="5"/>
          <c:order val="5"/>
          <c:tx>
            <c:strRef>
              <c:f>Sheet5!$G$91</c:f>
              <c:strCache>
                <c:ptCount val="1"/>
                <c:pt idx="0">
                  <c:v>Dhalai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Sheet5!$G$92:$G$102</c:f>
              <c:numCache>
                <c:formatCode>General</c:formatCode>
                <c:ptCount val="11"/>
                <c:pt idx="0">
                  <c:v>11.5</c:v>
                </c:pt>
                <c:pt idx="1">
                  <c:v>20.65</c:v>
                </c:pt>
                <c:pt idx="2">
                  <c:v>20.5</c:v>
                </c:pt>
                <c:pt idx="3">
                  <c:v>20.25</c:v>
                </c:pt>
                <c:pt idx="4">
                  <c:v>19.5</c:v>
                </c:pt>
                <c:pt idx="5">
                  <c:v>20.149999999999999</c:v>
                </c:pt>
                <c:pt idx="6">
                  <c:v>20.45</c:v>
                </c:pt>
                <c:pt idx="7">
                  <c:v>20.03</c:v>
                </c:pt>
                <c:pt idx="8">
                  <c:v>20.73</c:v>
                </c:pt>
                <c:pt idx="9">
                  <c:v>19.45</c:v>
                </c:pt>
                <c:pt idx="10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DB-42AB-8295-F6184A1EBF92}"/>
            </c:ext>
          </c:extLst>
        </c:ser>
        <c:ser>
          <c:idx val="6"/>
          <c:order val="6"/>
          <c:tx>
            <c:strRef>
              <c:f>Sheet5!$H$91</c:f>
              <c:strCache>
                <c:ptCount val="1"/>
                <c:pt idx="0">
                  <c:v>Old Surma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Sheet5!$H$92:$H$102</c:f>
              <c:numCache>
                <c:formatCode>General</c:formatCode>
                <c:ptCount val="11"/>
                <c:pt idx="3">
                  <c:v>7.3</c:v>
                </c:pt>
                <c:pt idx="4">
                  <c:v>7.57</c:v>
                </c:pt>
                <c:pt idx="6">
                  <c:v>7.48</c:v>
                </c:pt>
                <c:pt idx="7">
                  <c:v>6.92</c:v>
                </c:pt>
                <c:pt idx="8">
                  <c:v>7.06</c:v>
                </c:pt>
                <c:pt idx="9">
                  <c:v>7.41</c:v>
                </c:pt>
                <c:pt idx="10">
                  <c:v>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DB-42AB-8295-F6184A1EBF92}"/>
            </c:ext>
          </c:extLst>
        </c:ser>
        <c:ser>
          <c:idx val="7"/>
          <c:order val="7"/>
          <c:tx>
            <c:strRef>
              <c:f>Sheet5!$I$91</c:f>
              <c:strCache>
                <c:ptCount val="1"/>
                <c:pt idx="0">
                  <c:v>Baulai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Sheet5!$I$92:$I$102</c:f>
              <c:numCache>
                <c:formatCode>General</c:formatCode>
                <c:ptCount val="11"/>
                <c:pt idx="3">
                  <c:v>8.82</c:v>
                </c:pt>
                <c:pt idx="4">
                  <c:v>7.21</c:v>
                </c:pt>
                <c:pt idx="5">
                  <c:v>8.8699999999999992</c:v>
                </c:pt>
                <c:pt idx="6">
                  <c:v>7.39</c:v>
                </c:pt>
                <c:pt idx="7">
                  <c:v>5.96</c:v>
                </c:pt>
                <c:pt idx="8">
                  <c:v>6.89</c:v>
                </c:pt>
                <c:pt idx="9">
                  <c:v>7.28</c:v>
                </c:pt>
                <c:pt idx="10">
                  <c:v>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DB-42AB-8295-F6184A1EBF92}"/>
            </c:ext>
          </c:extLst>
        </c:ser>
        <c:ser>
          <c:idx val="8"/>
          <c:order val="8"/>
          <c:tx>
            <c:strRef>
              <c:f>Sheet5!$J$91</c:f>
              <c:strCache>
                <c:ptCount val="1"/>
                <c:pt idx="0">
                  <c:v>Bhugai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Sheet5!$J$92:$J$102</c:f>
              <c:numCache>
                <c:formatCode>General</c:formatCode>
                <c:ptCount val="11"/>
                <c:pt idx="0">
                  <c:v>25.5</c:v>
                </c:pt>
                <c:pt idx="1">
                  <c:v>24.2</c:v>
                </c:pt>
                <c:pt idx="2">
                  <c:v>22.66</c:v>
                </c:pt>
                <c:pt idx="3">
                  <c:v>24.91</c:v>
                </c:pt>
                <c:pt idx="4">
                  <c:v>23.84</c:v>
                </c:pt>
                <c:pt idx="5">
                  <c:v>22.48</c:v>
                </c:pt>
                <c:pt idx="6">
                  <c:v>24.86</c:v>
                </c:pt>
                <c:pt idx="7">
                  <c:v>23.31</c:v>
                </c:pt>
                <c:pt idx="8">
                  <c:v>22.79</c:v>
                </c:pt>
                <c:pt idx="9">
                  <c:v>22.85</c:v>
                </c:pt>
                <c:pt idx="10">
                  <c:v>23.09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DB-42AB-8295-F6184A1EBF92}"/>
            </c:ext>
          </c:extLst>
        </c:ser>
        <c:ser>
          <c:idx val="9"/>
          <c:order val="9"/>
          <c:tx>
            <c:strRef>
              <c:f>Sheet5!$K$91</c:f>
              <c:strCache>
                <c:ptCount val="1"/>
                <c:pt idx="0">
                  <c:v>Jadukata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Sheet5!$K$92:$K$102</c:f>
              <c:numCache>
                <c:formatCode>General</c:formatCode>
                <c:ptCount val="11"/>
                <c:pt idx="0">
                  <c:v>9.5399999999999991</c:v>
                </c:pt>
                <c:pt idx="1">
                  <c:v>10.19</c:v>
                </c:pt>
                <c:pt idx="2">
                  <c:v>8.94</c:v>
                </c:pt>
                <c:pt idx="3">
                  <c:v>10.74</c:v>
                </c:pt>
                <c:pt idx="4">
                  <c:v>10.32</c:v>
                </c:pt>
                <c:pt idx="5">
                  <c:v>9.7100000000000009</c:v>
                </c:pt>
                <c:pt idx="6">
                  <c:v>10.57</c:v>
                </c:pt>
                <c:pt idx="7">
                  <c:v>8.73</c:v>
                </c:pt>
                <c:pt idx="8">
                  <c:v>9.24</c:v>
                </c:pt>
                <c:pt idx="9">
                  <c:v>10.5</c:v>
                </c:pt>
                <c:pt idx="10">
                  <c:v>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DB-42AB-8295-F6184A1EBF92}"/>
            </c:ext>
          </c:extLst>
        </c:ser>
        <c:ser>
          <c:idx val="10"/>
          <c:order val="10"/>
          <c:tx>
            <c:strRef>
              <c:f>Sheet5!$L$91</c:f>
              <c:strCache>
                <c:ptCount val="1"/>
                <c:pt idx="0">
                  <c:v>Someswari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Sheet5!$L$92:$L$102</c:f>
              <c:numCache>
                <c:formatCode>General</c:formatCode>
                <c:ptCount val="11"/>
                <c:pt idx="0">
                  <c:v>14.71</c:v>
                </c:pt>
                <c:pt idx="1">
                  <c:v>14.36</c:v>
                </c:pt>
                <c:pt idx="2">
                  <c:v>12.38</c:v>
                </c:pt>
                <c:pt idx="3">
                  <c:v>15.5</c:v>
                </c:pt>
                <c:pt idx="4">
                  <c:v>14.16</c:v>
                </c:pt>
                <c:pt idx="5">
                  <c:v>13.28</c:v>
                </c:pt>
                <c:pt idx="6">
                  <c:v>14.45</c:v>
                </c:pt>
                <c:pt idx="7">
                  <c:v>12.8</c:v>
                </c:pt>
                <c:pt idx="8">
                  <c:v>13.63</c:v>
                </c:pt>
                <c:pt idx="9">
                  <c:v>13.34</c:v>
                </c:pt>
                <c:pt idx="10">
                  <c:v>13.11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DB-42AB-8295-F6184A1EBF92}"/>
            </c:ext>
          </c:extLst>
        </c:ser>
        <c:ser>
          <c:idx val="11"/>
          <c:order val="11"/>
          <c:tx>
            <c:strRef>
              <c:f>Sheet5!$M$91</c:f>
              <c:strCache>
                <c:ptCount val="1"/>
                <c:pt idx="0">
                  <c:v>Kangsha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Sheet5!$M$92:$M$102</c:f>
              <c:numCache>
                <c:formatCode>General</c:formatCode>
                <c:ptCount val="11"/>
                <c:pt idx="0">
                  <c:v>11.8</c:v>
                </c:pt>
                <c:pt idx="1">
                  <c:v>10.94</c:v>
                </c:pt>
                <c:pt idx="2">
                  <c:v>9.3000000000000007</c:v>
                </c:pt>
                <c:pt idx="3">
                  <c:v>12.15</c:v>
                </c:pt>
                <c:pt idx="4">
                  <c:v>11.1</c:v>
                </c:pt>
                <c:pt idx="5">
                  <c:v>10.95</c:v>
                </c:pt>
                <c:pt idx="6">
                  <c:v>11.59</c:v>
                </c:pt>
                <c:pt idx="7">
                  <c:v>9.51</c:v>
                </c:pt>
                <c:pt idx="8">
                  <c:v>10.87</c:v>
                </c:pt>
                <c:pt idx="9">
                  <c:v>10.61</c:v>
                </c:pt>
                <c:pt idx="10">
                  <c:v>11.03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DB-42AB-8295-F6184A1EBF92}"/>
            </c:ext>
          </c:extLst>
        </c:ser>
        <c:ser>
          <c:idx val="12"/>
          <c:order val="12"/>
          <c:tx>
            <c:strRef>
              <c:f>Sheet5!$N$91</c:f>
              <c:strCache>
                <c:ptCount val="1"/>
                <c:pt idx="0">
                  <c:v>Titas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Sheet5!$N$92:$N$102</c:f>
              <c:numCache>
                <c:formatCode>General</c:formatCode>
                <c:ptCount val="11"/>
                <c:pt idx="3">
                  <c:v>5.96</c:v>
                </c:pt>
                <c:pt idx="4">
                  <c:v>6.11</c:v>
                </c:pt>
                <c:pt idx="5">
                  <c:v>5.93</c:v>
                </c:pt>
                <c:pt idx="6">
                  <c:v>6.01</c:v>
                </c:pt>
                <c:pt idx="7">
                  <c:v>4.03</c:v>
                </c:pt>
                <c:pt idx="8">
                  <c:v>5.18</c:v>
                </c:pt>
                <c:pt idx="9">
                  <c:v>5.85</c:v>
                </c:pt>
                <c:pt idx="10">
                  <c:v>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DB-42AB-8295-F6184A1EBF92}"/>
            </c:ext>
          </c:extLst>
        </c:ser>
        <c:ser>
          <c:idx val="13"/>
          <c:order val="13"/>
          <c:tx>
            <c:strRef>
              <c:f>Sheet5!$O$91</c:f>
              <c:strCache>
                <c:ptCount val="1"/>
                <c:pt idx="0">
                  <c:v>Meghna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Sheet5!$O$92:$O$102</c:f>
              <c:numCache>
                <c:formatCode>General</c:formatCode>
                <c:ptCount val="11"/>
                <c:pt idx="0">
                  <c:v>6.08</c:v>
                </c:pt>
                <c:pt idx="1">
                  <c:v>5.96</c:v>
                </c:pt>
                <c:pt idx="2">
                  <c:v>5.52</c:v>
                </c:pt>
                <c:pt idx="3">
                  <c:v>6.05</c:v>
                </c:pt>
                <c:pt idx="4">
                  <c:v>6.14</c:v>
                </c:pt>
                <c:pt idx="5">
                  <c:v>5.36</c:v>
                </c:pt>
                <c:pt idx="6">
                  <c:v>6.05</c:v>
                </c:pt>
                <c:pt idx="7">
                  <c:v>4.4800000000000004</c:v>
                </c:pt>
                <c:pt idx="8">
                  <c:v>4.57</c:v>
                </c:pt>
                <c:pt idx="9">
                  <c:v>5.73</c:v>
                </c:pt>
                <c:pt idx="10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DB-42AB-8295-F6184A1EBF92}"/>
            </c:ext>
          </c:extLst>
        </c:ser>
        <c:ser>
          <c:idx val="14"/>
          <c:order val="14"/>
          <c:tx>
            <c:strRef>
              <c:f>Sheet5!$P$91</c:f>
              <c:strCache>
                <c:ptCount val="1"/>
                <c:pt idx="0">
                  <c:v>Gumti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Sheet5!$A$92:$A$102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Sheet5!$P$92:$P$102</c:f>
              <c:numCache>
                <c:formatCode>General</c:formatCode>
                <c:ptCount val="11"/>
                <c:pt idx="0">
                  <c:v>10.81</c:v>
                </c:pt>
                <c:pt idx="1">
                  <c:v>10.6</c:v>
                </c:pt>
                <c:pt idx="2">
                  <c:v>10.86</c:v>
                </c:pt>
                <c:pt idx="3">
                  <c:v>11.27</c:v>
                </c:pt>
                <c:pt idx="4">
                  <c:v>11.02</c:v>
                </c:pt>
                <c:pt idx="5">
                  <c:v>9.69</c:v>
                </c:pt>
                <c:pt idx="6">
                  <c:v>11.78</c:v>
                </c:pt>
                <c:pt idx="7">
                  <c:v>10.53</c:v>
                </c:pt>
                <c:pt idx="8">
                  <c:v>10.15</c:v>
                </c:pt>
                <c:pt idx="9">
                  <c:v>9.98</c:v>
                </c:pt>
                <c:pt idx="10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DB-42AB-8295-F6184A1E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936031"/>
        <c:axId val="2017344943"/>
      </c:barChart>
      <c:catAx>
        <c:axId val="201693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800" b="1" i="0" baseline="0">
                    <a:latin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17344943"/>
        <c:crosses val="autoZero"/>
        <c:auto val="1"/>
        <c:lblAlgn val="ctr"/>
        <c:lblOffset val="100"/>
        <c:noMultiLvlLbl val="0"/>
      </c:catAx>
      <c:valAx>
        <c:axId val="2017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800" b="1" i="0" baseline="0">
                    <a:latin typeface="Arial" panose="020B0604020202020204" pitchFamily="34" charset="0"/>
                  </a:rPr>
                  <a:t>Peak Water Level(m)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169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Sheet5!$B$143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Sheet5!$A$133:$A$143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Sheet5!$B$133:$B$143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2A44-4B57-A0A2-B047DA275ABB}"/>
            </c:ext>
          </c:extLst>
        </c:ser>
        <c:ser>
          <c:idx val="1"/>
          <c:order val="1"/>
          <c:tx>
            <c:strRef>
              <c:f>Sheet5!$C$132</c:f>
              <c:strCache>
                <c:ptCount val="1"/>
                <c:pt idx="0">
                  <c:v>Halda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Sheet5!$A$133:$A$143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Sheet5!$C$133:$C$143</c:f>
              <c:numCache>
                <c:formatCode>General</c:formatCode>
                <c:ptCount val="11"/>
                <c:pt idx="0">
                  <c:v>15.95</c:v>
                </c:pt>
                <c:pt idx="1">
                  <c:v>17.05</c:v>
                </c:pt>
                <c:pt idx="2">
                  <c:v>16.32</c:v>
                </c:pt>
                <c:pt idx="3">
                  <c:v>16.7</c:v>
                </c:pt>
                <c:pt idx="4">
                  <c:v>16.5</c:v>
                </c:pt>
                <c:pt idx="5">
                  <c:v>7.61</c:v>
                </c:pt>
                <c:pt idx="6">
                  <c:v>16.850000000000001</c:v>
                </c:pt>
                <c:pt idx="7">
                  <c:v>16.920000000000002</c:v>
                </c:pt>
                <c:pt idx="8">
                  <c:v>15.6</c:v>
                </c:pt>
                <c:pt idx="9">
                  <c:v>14.47</c:v>
                </c:pt>
                <c:pt idx="10">
                  <c:v>13.85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4-4B57-A0A2-B047DA275ABB}"/>
            </c:ext>
          </c:extLst>
        </c:ser>
        <c:ser>
          <c:idx val="2"/>
          <c:order val="2"/>
          <c:tx>
            <c:strRef>
              <c:f>Sheet5!$D$132</c:f>
              <c:strCache>
                <c:ptCount val="1"/>
                <c:pt idx="0">
                  <c:v>Sangu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Sheet5!$A$133:$A$143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Sheet5!$D$133:$D$143</c:f>
              <c:numCache>
                <c:formatCode>General</c:formatCode>
                <c:ptCount val="11"/>
                <c:pt idx="0">
                  <c:v>16.5</c:v>
                </c:pt>
                <c:pt idx="1">
                  <c:v>16.399999999999999</c:v>
                </c:pt>
                <c:pt idx="2">
                  <c:v>11.8</c:v>
                </c:pt>
                <c:pt idx="3">
                  <c:v>11</c:v>
                </c:pt>
                <c:pt idx="4">
                  <c:v>17.45</c:v>
                </c:pt>
                <c:pt idx="5">
                  <c:v>15.3</c:v>
                </c:pt>
                <c:pt idx="6">
                  <c:v>16.600000000000001</c:v>
                </c:pt>
                <c:pt idx="7">
                  <c:v>15.85</c:v>
                </c:pt>
                <c:pt idx="8">
                  <c:v>18.5</c:v>
                </c:pt>
                <c:pt idx="9">
                  <c:v>12.4</c:v>
                </c:pt>
                <c:pt idx="10">
                  <c:v>15.26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4-4B57-A0A2-B047DA275ABB}"/>
            </c:ext>
          </c:extLst>
        </c:ser>
        <c:ser>
          <c:idx val="3"/>
          <c:order val="3"/>
          <c:tx>
            <c:strRef>
              <c:f>Sheet5!$E$132</c:f>
              <c:strCache>
                <c:ptCount val="1"/>
                <c:pt idx="0">
                  <c:v>Matamuhuri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Sheet5!$A$133:$A$143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Sheet5!$E$133:$E$143</c:f>
              <c:numCache>
                <c:formatCode>General</c:formatCode>
                <c:ptCount val="11"/>
                <c:pt idx="0">
                  <c:v>14.06</c:v>
                </c:pt>
                <c:pt idx="1">
                  <c:v>14.65</c:v>
                </c:pt>
                <c:pt idx="2">
                  <c:v>12.16</c:v>
                </c:pt>
                <c:pt idx="3">
                  <c:v>11.36</c:v>
                </c:pt>
                <c:pt idx="4">
                  <c:v>14.11</c:v>
                </c:pt>
                <c:pt idx="5">
                  <c:v>12.24</c:v>
                </c:pt>
                <c:pt idx="6">
                  <c:v>13.79</c:v>
                </c:pt>
                <c:pt idx="7">
                  <c:v>13.29</c:v>
                </c:pt>
                <c:pt idx="8">
                  <c:v>13.84</c:v>
                </c:pt>
                <c:pt idx="9">
                  <c:v>12.44</c:v>
                </c:pt>
                <c:pt idx="10">
                  <c:v>13.87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4-4B57-A0A2-B047DA275ABB}"/>
            </c:ext>
          </c:extLst>
        </c:ser>
        <c:ser>
          <c:idx val="4"/>
          <c:order val="4"/>
          <c:tx>
            <c:strRef>
              <c:f>Sheet5!$F$132</c:f>
              <c:strCache>
                <c:ptCount val="1"/>
                <c:pt idx="0">
                  <c:v>Feni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Sheet5!$A$133:$A$143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Sheet5!$F$133:$F$143</c:f>
              <c:numCache>
                <c:formatCode>General</c:formatCode>
                <c:ptCount val="11"/>
                <c:pt idx="0">
                  <c:v>15.38</c:v>
                </c:pt>
                <c:pt idx="1">
                  <c:v>15.72</c:v>
                </c:pt>
                <c:pt idx="2">
                  <c:v>14.78</c:v>
                </c:pt>
                <c:pt idx="3">
                  <c:v>16.93</c:v>
                </c:pt>
                <c:pt idx="4">
                  <c:v>16.43</c:v>
                </c:pt>
                <c:pt idx="5">
                  <c:v>16.32</c:v>
                </c:pt>
                <c:pt idx="6">
                  <c:v>16.2</c:v>
                </c:pt>
                <c:pt idx="7">
                  <c:v>18.36</c:v>
                </c:pt>
                <c:pt idx="8">
                  <c:v>16.600000000000001</c:v>
                </c:pt>
                <c:pt idx="9">
                  <c:v>15.08</c:v>
                </c:pt>
                <c:pt idx="10">
                  <c:v>16.309999999999999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4-4B57-A0A2-B047DA275ABB}"/>
            </c:ext>
          </c:extLst>
        </c:ser>
        <c:ser>
          <c:idx val="5"/>
          <c:order val="5"/>
          <c:tx>
            <c:strRef>
              <c:f>Sheet5!$G$132</c:f>
              <c:strCache>
                <c:ptCount val="1"/>
                <c:pt idx="0">
                  <c:v>Karnaphuli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Sheet5!$A$133:$A$143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Sheet5!$G$133:$G$143</c:f>
              <c:numCache>
                <c:formatCode>General</c:formatCode>
                <c:ptCount val="11"/>
                <c:pt idx="8">
                  <c:v>4.8499999999999996</c:v>
                </c:pt>
                <c:pt idx="9">
                  <c:v>4.45</c:v>
                </c:pt>
                <c:pt idx="10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44-4B57-A0A2-B047DA27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930751"/>
        <c:axId val="2060392159"/>
      </c:barChart>
      <c:catAx>
        <c:axId val="201693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800" b="1" i="0" baseline="0">
                    <a:latin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60392159"/>
        <c:crosses val="autoZero"/>
        <c:auto val="1"/>
        <c:lblAlgn val="ctr"/>
        <c:lblOffset val="100"/>
        <c:noMultiLvlLbl val="0"/>
      </c:catAx>
      <c:valAx>
        <c:axId val="20603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800" b="1" i="0" baseline="0">
                    <a:latin typeface="Arial" panose="020B0604020202020204" pitchFamily="34" charset="0"/>
                  </a:rPr>
                  <a:t>Peak Water Level(m)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169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Rainfall Statistics for Monsoon</a:t>
            </a:r>
          </a:p>
        </c:rich>
      </c:tx>
      <c:layout>
        <c:manualLayout>
          <c:xMode val="edge"/>
          <c:yMode val="edge"/>
          <c:x val="0.34587769734090101"/>
          <c:y val="2.0185024089581245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Sheet2!$B$1</c:f>
              <c:strCache>
                <c:ptCount val="1"/>
                <c:pt idx="0">
                  <c:v>Monsoon Average Actual(mm)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2084</c:v>
                </c:pt>
                <c:pt idx="1">
                  <c:v>2054.6</c:v>
                </c:pt>
                <c:pt idx="2">
                  <c:v>1664</c:v>
                </c:pt>
                <c:pt idx="3">
                  <c:v>2010.9</c:v>
                </c:pt>
                <c:pt idx="4">
                  <c:v>1981.8</c:v>
                </c:pt>
                <c:pt idx="5">
                  <c:v>2317.1999999999998</c:v>
                </c:pt>
                <c:pt idx="6">
                  <c:v>1769.85</c:v>
                </c:pt>
                <c:pt idx="7">
                  <c:v>2289.8000000000002</c:v>
                </c:pt>
                <c:pt idx="8">
                  <c:v>1611.5</c:v>
                </c:pt>
                <c:pt idx="9">
                  <c:v>1840</c:v>
                </c:pt>
                <c:pt idx="10">
                  <c:v>2260.1999999999998</c:v>
                </c:pt>
                <c:pt idx="11">
                  <c:v>1976.1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825-9C62-014C30F92415}"/>
            </c:ext>
          </c:extLst>
        </c:ser>
        <c:ser>
          <c:idx val="1"/>
          <c:order val="2"/>
          <c:tx>
            <c:strRef>
              <c:f>Sheet2!$C$1</c:f>
              <c:strCache>
                <c:ptCount val="1"/>
                <c:pt idx="0">
                  <c:v>Monsoon Average Normal(mm)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2358</c:v>
                </c:pt>
                <c:pt idx="1">
                  <c:v>2183.6999999999998</c:v>
                </c:pt>
                <c:pt idx="2">
                  <c:v>2178.8000000000002</c:v>
                </c:pt>
                <c:pt idx="3">
                  <c:v>2656.9</c:v>
                </c:pt>
                <c:pt idx="4">
                  <c:v>2656.9</c:v>
                </c:pt>
                <c:pt idx="5">
                  <c:v>2656.9</c:v>
                </c:pt>
                <c:pt idx="6">
                  <c:v>2342</c:v>
                </c:pt>
                <c:pt idx="7">
                  <c:v>2317.0300000000002</c:v>
                </c:pt>
                <c:pt idx="8">
                  <c:v>2331</c:v>
                </c:pt>
                <c:pt idx="9">
                  <c:v>2253</c:v>
                </c:pt>
                <c:pt idx="10">
                  <c:v>2253</c:v>
                </c:pt>
                <c:pt idx="11">
                  <c:v>2261.9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1-4825-9C62-014C30F924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25430000"/>
        <c:axId val="62370304"/>
      </c:barChart>
      <c:barChart>
        <c:barDir val="col"/>
        <c:grouping val="clustered"/>
        <c:varyColors val="0"/>
        <c:ser>
          <c:idx val="2"/>
          <c:order val="0"/>
          <c:tx>
            <c:strRef>
              <c:f>Sheet2!$D$1</c:f>
              <c:strCache>
                <c:ptCount val="1"/>
                <c:pt idx="0">
                  <c:v>Max left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77320E-D8B8-434A-B1D3-F51C54BF8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261-4825-9C62-014C30F924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DFFC51-53FE-45DA-898F-73562A7F3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261-4825-9C62-014C30F924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20245C-E0C1-4B81-B2E1-2B9A0E6DA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261-4825-9C62-014C30F924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EFD5C1-2AD8-4341-BA7A-1D9FC3528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261-4825-9C62-014C30F924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886A3A-C20D-4D53-91D4-3DA9365DC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261-4825-9C62-014C30F924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56F0B9-B9B2-46DC-A010-9C56650F8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261-4825-9C62-014C30F9241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34E9FE-6A33-47F9-8434-1773A9A12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261-4825-9C62-014C30F9241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406BAF-15D7-4191-BFB1-2E4AEE286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261-4825-9C62-014C30F9241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0F0D764-ED2D-430B-959A-54C415DC5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261-4825-9C62-014C30F9241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A3BFA5-1F15-45BE-8DA2-B87373A84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261-4825-9C62-014C30F9241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4A2EAD-227F-4E23-AD44-FA63FAD8BD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261-4825-9C62-014C30F9241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991755-61CE-46F1-A101-45EFBD110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261-4825-9C62-014C30F92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Sheet2!$F$2:$F$13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7.1999999999998181</c:v>
                  </c:pt>
                  <c:pt idx="11">
                    <c:v>#N/A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00B050"/>
                </a:solidFill>
                <a:round/>
                <a:headEnd type="stealth" w="lg" len="lg"/>
              </a:ln>
              <a:effectLst/>
            </c:spPr>
          </c:errBars>
          <c:cat>
            <c:numRef>
              <c:f>Sheet2!$A$2:$A$13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2358</c:v>
                </c:pt>
                <c:pt idx="1">
                  <c:v>2183.6999999999998</c:v>
                </c:pt>
                <c:pt idx="2">
                  <c:v>2178.8000000000002</c:v>
                </c:pt>
                <c:pt idx="3">
                  <c:v>2656.9</c:v>
                </c:pt>
                <c:pt idx="4">
                  <c:v>2656.9</c:v>
                </c:pt>
                <c:pt idx="5">
                  <c:v>2656.9</c:v>
                </c:pt>
                <c:pt idx="6">
                  <c:v>2342</c:v>
                </c:pt>
                <c:pt idx="7">
                  <c:v>2317.0300000000002</c:v>
                </c:pt>
                <c:pt idx="8">
                  <c:v>2331</c:v>
                </c:pt>
                <c:pt idx="9">
                  <c:v>2253</c:v>
                </c:pt>
                <c:pt idx="10">
                  <c:v>2260.1999999999998</c:v>
                </c:pt>
                <c:pt idx="11">
                  <c:v>2261.9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Sheet2!$H$2:$H$13</c15:f>
                <c15:dlblRangeCache>
                  <c:ptCount val="12"/>
                  <c:pt idx="10">
                    <c:v>0.3%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261-4825-9C62-014C30F9241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Max right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2969F62-3EEB-4D1F-974D-0201B5489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261-4825-9C62-014C30F924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F16CE2-8DEE-4C47-B15C-3EDCC91C00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261-4825-9C62-014C30F924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7BCB3F-C650-473D-9BDE-1ABCA08430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261-4825-9C62-014C30F924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80EFAA-F1C0-449E-B99F-D927F0F55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261-4825-9C62-014C30F924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723B37-610D-40F3-9225-DF155D5C6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261-4825-9C62-014C30F924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C4F0B9-0431-4078-A74F-F70FC92F4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261-4825-9C62-014C30F9241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462D3E-569D-45ED-9572-79A9B7D3B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261-4825-9C62-014C30F9241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39E0CA-0708-45B6-9D84-F5A02A4A5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261-4825-9C62-014C30F9241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ACBE247-C3A4-4E1F-9E28-53486EA0A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261-4825-9C62-014C30F9241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AC5E775-74DF-43F6-9D04-46D8615796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261-4825-9C62-014C30F9241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0FBCEE-BAA3-4FA3-B39D-7FAFA7E21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261-4825-9C62-014C30F9241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B875A7D-0E12-4F22-9F72-7B6B29F12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261-4825-9C62-014C30F92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Sheet2!$G$2:$G$13</c:f>
                <c:numCache>
                  <c:formatCode>General</c:formatCode>
                  <c:ptCount val="12"/>
                  <c:pt idx="0">
                    <c:v>274</c:v>
                  </c:pt>
                  <c:pt idx="1">
                    <c:v>129.09999999999991</c:v>
                  </c:pt>
                  <c:pt idx="2">
                    <c:v>514.80000000000018</c:v>
                  </c:pt>
                  <c:pt idx="3">
                    <c:v>646</c:v>
                  </c:pt>
                  <c:pt idx="4">
                    <c:v>675.10000000000014</c:v>
                  </c:pt>
                  <c:pt idx="5">
                    <c:v>339.70000000000027</c:v>
                  </c:pt>
                  <c:pt idx="6">
                    <c:v>572.15000000000009</c:v>
                  </c:pt>
                  <c:pt idx="7">
                    <c:v>27.230000000000018</c:v>
                  </c:pt>
                  <c:pt idx="8">
                    <c:v>719.5</c:v>
                  </c:pt>
                  <c:pt idx="9">
                    <c:v>413</c:v>
                  </c:pt>
                  <c:pt idx="10">
                    <c:v>#N/A</c:v>
                  </c:pt>
                  <c:pt idx="11">
                    <c:v>285.80000000000018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94000"/>
                  </a:srgbClr>
                </a:solidFill>
                <a:round/>
                <a:tailEnd type="stealth" w="lg" len="lg"/>
              </a:ln>
              <a:effectLst/>
            </c:spPr>
          </c:errBars>
          <c:cat>
            <c:numRef>
              <c:f>Sheet2!$A$2:$A$13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2358</c:v>
                </c:pt>
                <c:pt idx="1">
                  <c:v>2183.6999999999998</c:v>
                </c:pt>
                <c:pt idx="2">
                  <c:v>2178.8000000000002</c:v>
                </c:pt>
                <c:pt idx="3">
                  <c:v>2656.9</c:v>
                </c:pt>
                <c:pt idx="4">
                  <c:v>2656.9</c:v>
                </c:pt>
                <c:pt idx="5">
                  <c:v>2656.9</c:v>
                </c:pt>
                <c:pt idx="6">
                  <c:v>2342</c:v>
                </c:pt>
                <c:pt idx="7">
                  <c:v>2317.0300000000002</c:v>
                </c:pt>
                <c:pt idx="8">
                  <c:v>2331</c:v>
                </c:pt>
                <c:pt idx="9">
                  <c:v>2253</c:v>
                </c:pt>
                <c:pt idx="10">
                  <c:v>2260.1999999999998</c:v>
                </c:pt>
                <c:pt idx="11">
                  <c:v>2261.9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Sheet2!$I$2:$I$13</c15:f>
                <c15:dlblRangeCache>
                  <c:ptCount val="12"/>
                  <c:pt idx="0">
                    <c:v>-12%</c:v>
                  </c:pt>
                  <c:pt idx="1">
                    <c:v>-6%</c:v>
                  </c:pt>
                  <c:pt idx="2">
                    <c:v>-24%</c:v>
                  </c:pt>
                  <c:pt idx="3">
                    <c:v>-24%</c:v>
                  </c:pt>
                  <c:pt idx="4">
                    <c:v>-25%</c:v>
                  </c:pt>
                  <c:pt idx="5">
                    <c:v>-13%</c:v>
                  </c:pt>
                  <c:pt idx="6">
                    <c:v>-24%</c:v>
                  </c:pt>
                  <c:pt idx="7">
                    <c:v>-1%</c:v>
                  </c:pt>
                  <c:pt idx="8">
                    <c:v>-31%</c:v>
                  </c:pt>
                  <c:pt idx="9">
                    <c:v>-18%</c:v>
                  </c:pt>
                  <c:pt idx="11">
                    <c:v>-13%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4261-4825-9C62-014C30F924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7228352"/>
        <c:axId val="430948928"/>
      </c:barChart>
      <c:catAx>
        <c:axId val="42543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0304"/>
        <c:crosses val="autoZero"/>
        <c:auto val="1"/>
        <c:lblAlgn val="ctr"/>
        <c:lblOffset val="100"/>
        <c:noMultiLvlLbl val="0"/>
      </c:catAx>
      <c:valAx>
        <c:axId val="623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30000"/>
        <c:crosses val="autoZero"/>
        <c:crossBetween val="between"/>
      </c:valAx>
      <c:valAx>
        <c:axId val="430948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7228352"/>
        <c:crosses val="max"/>
        <c:crossBetween val="between"/>
      </c:valAx>
      <c:catAx>
        <c:axId val="22722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94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Comparison</a:t>
            </a:r>
            <a:r>
              <a:rPr lang="en-US" sz="1100" b="1" baseline="0">
                <a:solidFill>
                  <a:schemeClr val="tx1"/>
                </a:solidFill>
              </a:rPr>
              <a:t> of </a:t>
            </a:r>
            <a:r>
              <a:rPr lang="en-US" sz="1100" b="1" i="0" u="none" strike="noStrike" baseline="0">
                <a:solidFill>
                  <a:schemeClr val="tx1"/>
                </a:solidFill>
                <a:effectLst/>
              </a:rPr>
              <a:t>Rainfall statistics over the four Basins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Brahmaputra Basin(mm)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D0-40FC-B189-E0D16E18F6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Sheet3!$B$2:$B$13</c:f>
              <c:numCache>
                <c:formatCode>General</c:formatCode>
                <c:ptCount val="12"/>
                <c:pt idx="0">
                  <c:v>1718.96</c:v>
                </c:pt>
                <c:pt idx="1">
                  <c:v>1753.9</c:v>
                </c:pt>
                <c:pt idx="2">
                  <c:v>1278.5999999999999</c:v>
                </c:pt>
                <c:pt idx="3">
                  <c:v>1260.0999999999999</c:v>
                </c:pt>
                <c:pt idx="4">
                  <c:v>1568.6</c:v>
                </c:pt>
                <c:pt idx="5">
                  <c:v>1806.7</c:v>
                </c:pt>
                <c:pt idx="6">
                  <c:v>1420.93</c:v>
                </c:pt>
                <c:pt idx="7">
                  <c:v>1719</c:v>
                </c:pt>
                <c:pt idx="8">
                  <c:v>1077.4000000000001</c:v>
                </c:pt>
                <c:pt idx="9">
                  <c:v>1508.5</c:v>
                </c:pt>
                <c:pt idx="10">
                  <c:v>2189.6</c:v>
                </c:pt>
                <c:pt idx="11">
                  <c:v>1485.6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0-40FC-B189-E0D16E18F61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Ganges Basin(mm)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D0-40FC-B189-E0D16E18F6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Sheet3!$C$2:$C$13</c:f>
              <c:numCache>
                <c:formatCode>General</c:formatCode>
                <c:ptCount val="12"/>
                <c:pt idx="0">
                  <c:v>1281.0999999999999</c:v>
                </c:pt>
                <c:pt idx="1">
                  <c:v>1643.3</c:v>
                </c:pt>
                <c:pt idx="2">
                  <c:v>1067.0999999999999</c:v>
                </c:pt>
                <c:pt idx="3">
                  <c:v>1804.7</c:v>
                </c:pt>
                <c:pt idx="4">
                  <c:v>1589.1</c:v>
                </c:pt>
                <c:pt idx="5">
                  <c:v>1670.6</c:v>
                </c:pt>
                <c:pt idx="6">
                  <c:v>1557.62</c:v>
                </c:pt>
                <c:pt idx="7">
                  <c:v>1703.07</c:v>
                </c:pt>
                <c:pt idx="8">
                  <c:v>1168.3</c:v>
                </c:pt>
                <c:pt idx="9">
                  <c:v>1502.8</c:v>
                </c:pt>
                <c:pt idx="10">
                  <c:v>1766.4</c:v>
                </c:pt>
                <c:pt idx="11">
                  <c:v>1704.7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D0-40FC-B189-E0D16E18F61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Meghna Basin(mm)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D0-40FC-B189-E0D16E18F6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Sheet3!$D$2:$D$13</c:f>
              <c:numCache>
                <c:formatCode>General</c:formatCode>
                <c:ptCount val="12"/>
                <c:pt idx="0">
                  <c:v>3127.9</c:v>
                </c:pt>
                <c:pt idx="1">
                  <c:v>2455.3000000000002</c:v>
                </c:pt>
                <c:pt idx="2">
                  <c:v>2092.4</c:v>
                </c:pt>
                <c:pt idx="3">
                  <c:v>2650.8</c:v>
                </c:pt>
                <c:pt idx="4">
                  <c:v>2616.6999999999998</c:v>
                </c:pt>
                <c:pt idx="5">
                  <c:v>2635.6</c:v>
                </c:pt>
                <c:pt idx="6">
                  <c:v>2076.3200000000002</c:v>
                </c:pt>
                <c:pt idx="7">
                  <c:v>2967.24</c:v>
                </c:pt>
                <c:pt idx="8">
                  <c:v>2002.7</c:v>
                </c:pt>
                <c:pt idx="9">
                  <c:v>2394.9</c:v>
                </c:pt>
                <c:pt idx="10">
                  <c:v>2841</c:v>
                </c:pt>
                <c:pt idx="11">
                  <c:v>2339.1999999999998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D0-40FC-B189-E0D16E18F61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South Eastern Hill Basin(mm)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D0-40FC-B189-E0D16E18F6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Sheet3!$E$2:$E$13</c:f>
              <c:numCache>
                <c:formatCode>General</c:formatCode>
                <c:ptCount val="12"/>
                <c:pt idx="0">
                  <c:v>2208.6999999999998</c:v>
                </c:pt>
                <c:pt idx="1">
                  <c:v>2054.6</c:v>
                </c:pt>
                <c:pt idx="2">
                  <c:v>2217.8000000000002</c:v>
                </c:pt>
                <c:pt idx="3">
                  <c:v>2328.1999999999998</c:v>
                </c:pt>
                <c:pt idx="4">
                  <c:v>2131.1999999999998</c:v>
                </c:pt>
                <c:pt idx="5">
                  <c:v>3155.9</c:v>
                </c:pt>
                <c:pt idx="6">
                  <c:v>2024.54</c:v>
                </c:pt>
                <c:pt idx="7">
                  <c:v>2769.89</c:v>
                </c:pt>
                <c:pt idx="8">
                  <c:v>2197.5</c:v>
                </c:pt>
                <c:pt idx="9">
                  <c:v>1953.3</c:v>
                </c:pt>
                <c:pt idx="10">
                  <c:v>2243.9</c:v>
                </c:pt>
                <c:pt idx="11">
                  <c:v>2374.8000000000002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D0-40FC-B189-E0D16E18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70528"/>
        <c:axId val="61366976"/>
      </c:scatterChart>
      <c:valAx>
        <c:axId val="540770528"/>
        <c:scaling>
          <c:orientation val="minMax"/>
          <c:max val="2021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6976"/>
        <c:crosses val="autoZero"/>
        <c:crossBetween val="midCat"/>
        <c:majorUnit val="1"/>
      </c:valAx>
      <c:valAx>
        <c:axId val="613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GANGES BASIN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Peak Water Level(m)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C9D9EEB-E98F-4649-81C9-846D5981AF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BA98467-DF70-41E6-A95B-DB776F1D3F5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347-4D65-A6AB-18085A226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8328C7-A36C-4EB3-A2C0-11814ECA3AF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79A243D-B026-4DDC-A064-4FB853F6CF5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47-4D65-A6AB-18085A226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46D5FA-CB07-4872-833F-32D847F641E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1B30C28-D0C9-475F-857C-6C340D10CCF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347-4D65-A6AB-18085A226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A24FB0-155A-4893-9377-C8D1DDFD9D2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8E2646B-F04B-4A6C-85FE-0D2462F7460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7-4D65-A6AB-18085A226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9E5E54-9AB3-4382-AE95-2A1E3943BCC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0EEF9AE-1219-4C44-A5A9-255997F28D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347-4D65-A6AB-18085A226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EBF33D-0925-4163-9288-4FAAD74862B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31E0483-B5A1-41BD-B406-4C2B70F0FDA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347-4D65-A6AB-18085A226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9F8C50-48C9-49CC-AF0E-EC1CB916560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E163F8E-EF87-4E04-9289-450CC1552D2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347-4D65-A6AB-18085A226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94A5EF-CFFE-47F1-8F1A-0FCB7A2453D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0E3BF9C-2410-4B10-A15E-A6A3BA08A86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47-4D65-A6AB-18085A226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AD4E086-1976-42A8-AF97-06071AF8330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A8AAD0-E420-411E-BF42-0DDA9CA58A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347-4D65-A6AB-18085A226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161CB4-A251-43D6-991C-B56066000F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D1FDE4-5891-4CF8-BEDC-CB465B264BE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347-4D65-A6AB-18085A226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80166B0-EF84-4E42-8552-BC2638364F2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2BDD4E9-D1C6-4D5E-9087-9FAFC459E1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347-4D65-A6AB-18085A226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Sheet4!$A$18:$A$28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Sheet4!$B$18:$B$28</c:f>
              <c:numCache>
                <c:formatCode>General</c:formatCode>
                <c:ptCount val="11"/>
                <c:pt idx="0">
                  <c:v>69.900000000000006</c:v>
                </c:pt>
                <c:pt idx="1">
                  <c:v>70.2</c:v>
                </c:pt>
                <c:pt idx="2">
                  <c:v>70.8</c:v>
                </c:pt>
                <c:pt idx="3">
                  <c:v>69.599999999999994</c:v>
                </c:pt>
                <c:pt idx="4">
                  <c:v>69.849999999999994</c:v>
                </c:pt>
                <c:pt idx="5">
                  <c:v>69.81</c:v>
                </c:pt>
                <c:pt idx="6">
                  <c:v>70.81</c:v>
                </c:pt>
                <c:pt idx="7">
                  <c:v>69.95</c:v>
                </c:pt>
                <c:pt idx="8">
                  <c:v>69.989999999999995</c:v>
                </c:pt>
                <c:pt idx="9">
                  <c:v>70.25</c:v>
                </c:pt>
                <c:pt idx="10">
                  <c:v>68.8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Sheet4!$C$18:$C$28</c15:f>
                <c15:dlblRangeCache>
                  <c:ptCount val="11"/>
                  <c:pt idx="0">
                    <c:v>August</c:v>
                  </c:pt>
                  <c:pt idx="1">
                    <c:v>September</c:v>
                  </c:pt>
                  <c:pt idx="2">
                    <c:v>July</c:v>
                  </c:pt>
                  <c:pt idx="3">
                    <c:v>June</c:v>
                  </c:pt>
                  <c:pt idx="4">
                    <c:v>September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July</c:v>
                  </c:pt>
                  <c:pt idx="8">
                    <c:v>July</c:v>
                  </c:pt>
                  <c:pt idx="9">
                    <c:v>July</c:v>
                  </c:pt>
                  <c:pt idx="10">
                    <c:v>August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347-4D65-A6AB-18085A226075}"/>
            </c:ext>
          </c:extLst>
        </c:ser>
        <c:ser>
          <c:idx val="1"/>
          <c:order val="1"/>
          <c:tx>
            <c:v>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Sheet4!$A$18:$A$28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Sheet4!$C$18:$C$28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7-4D65-A6AB-18085A22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958399"/>
        <c:axId val="1496928015"/>
      </c:lineChart>
      <c:catAx>
        <c:axId val="16029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9299162015882919"/>
              <c:y val="0.873437702640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015"/>
        <c:crosses val="autoZero"/>
        <c:auto val="1"/>
        <c:lblAlgn val="ctr"/>
        <c:lblOffset val="100"/>
        <c:noMultiLvlLbl val="0"/>
      </c:catAx>
      <c:valAx>
        <c:axId val="14969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Peak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Water Level(m)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5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effectLst/>
              </a:rPr>
              <a:t>MEGHNA BASIN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573792249767909"/>
          <c:y val="1.697312588401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Sheet4!$B$32</c:f>
              <c:strCache>
                <c:ptCount val="1"/>
                <c:pt idx="0">
                  <c:v>Peak Water Level(m)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009F720-7F3E-48B8-B2E5-3F49D3D4494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FFABEA7-5453-47C5-9CE3-1808D0702D5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0DC-4C27-9DD5-AB5D83F58A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CB1494-1839-4CA2-9E28-5AB98244B5D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08C9A1D-2BF6-4EDC-AA8E-1D3CC90F9C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0DC-4C27-9DD5-AB5D83F58A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331621-2BA9-4137-A60D-2054293D216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F726527-1D0F-4142-8AA4-8B92BC9F380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0DC-4C27-9DD5-AB5D83F58A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F03E28-F25A-43D0-A9C2-AB0B52E2F16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3ABFC34-131B-4690-8E8D-5E102E5DC2A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0DC-4C27-9DD5-AB5D83F58A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DB6D18-8DB8-4E0B-8D6C-6766BEE79B6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4C4A9A8-58BE-46F8-9BE7-CF62324ABA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0DC-4C27-9DD5-AB5D83F58A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53C25D-5FE5-459B-89C6-5E34C610F98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0FC656D-C147-477E-811C-546A186EEBC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0DC-4C27-9DD5-AB5D83F58A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747F3C-9010-4A7B-8B86-7F3B62865AC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82D081E-BC53-4490-8749-96110D2A8DF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0DC-4C27-9DD5-AB5D83F58A9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E0D1A6-3CDC-4446-BF91-9326B8016D3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972A873-BBE8-4F14-AD28-BA0C9DA55FC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0DC-4C27-9DD5-AB5D83F58A9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F63C05-3387-4183-B9F7-869E0DD0706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0E51690-9317-452D-B53B-9FCE321313E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0DC-4C27-9DD5-AB5D83F58A9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C725250-E0EE-4B17-85D1-1B76C386E57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A8C28B6-2CFA-4F5B-A247-4BAAD0F6D2E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0DC-4C27-9DD5-AB5D83F58A9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BE92D3-F07B-4731-9C5C-DC7F74D00B4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028F226-1EA6-4E78-B627-3635511A6E9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0DC-4C27-9DD5-AB5D83F58A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Sheet4!$A$33:$A$43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Sheet4!$B$33:$B$43</c:f>
              <c:numCache>
                <c:formatCode>General</c:formatCode>
                <c:ptCount val="11"/>
                <c:pt idx="0">
                  <c:v>25.5</c:v>
                </c:pt>
                <c:pt idx="1">
                  <c:v>24.45</c:v>
                </c:pt>
                <c:pt idx="2">
                  <c:v>23.39</c:v>
                </c:pt>
                <c:pt idx="3">
                  <c:v>24.91</c:v>
                </c:pt>
                <c:pt idx="4">
                  <c:v>23.84</c:v>
                </c:pt>
                <c:pt idx="5">
                  <c:v>22.48</c:v>
                </c:pt>
                <c:pt idx="6">
                  <c:v>24.86</c:v>
                </c:pt>
                <c:pt idx="7">
                  <c:v>24.31</c:v>
                </c:pt>
                <c:pt idx="8">
                  <c:v>23.76</c:v>
                </c:pt>
                <c:pt idx="9">
                  <c:v>22.85</c:v>
                </c:pt>
                <c:pt idx="10">
                  <c:v>23.09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Sheet4!$C$33:$C$43</c15:f>
                <c15:dlblRangeCache>
                  <c:ptCount val="11"/>
                  <c:pt idx="0">
                    <c:v>August</c:v>
                  </c:pt>
                  <c:pt idx="1">
                    <c:v>June</c:v>
                  </c:pt>
                  <c:pt idx="2">
                    <c:v>May</c:v>
                  </c:pt>
                  <c:pt idx="3">
                    <c:v>July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June</c:v>
                  </c:pt>
                  <c:pt idx="8">
                    <c:v>July</c:v>
                  </c:pt>
                  <c:pt idx="9">
                    <c:v>September</c:v>
                  </c:pt>
                  <c:pt idx="10">
                    <c:v>June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0DC-4C27-9DD5-AB5D83F58A99}"/>
            </c:ext>
          </c:extLst>
        </c:ser>
        <c:ser>
          <c:idx val="1"/>
          <c:order val="1"/>
          <c:tx>
            <c:v>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Sheet4!$A$33:$A$43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Sheet4!$C$33:$C$43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C-4C27-9DD5-AB5D83F5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799935"/>
        <c:axId val="1971076815"/>
      </c:lineChart>
      <c:catAx>
        <c:axId val="145579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8534649107726169"/>
              <c:y val="0.89018387553041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76815"/>
        <c:crosses val="autoZero"/>
        <c:auto val="1"/>
        <c:lblAlgn val="ctr"/>
        <c:lblOffset val="100"/>
        <c:noMultiLvlLbl val="0"/>
      </c:catAx>
      <c:valAx>
        <c:axId val="19710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Peak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Water Level(m)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65196162706738"/>
          <c:y val="0.11366336633663367"/>
          <c:w val="0.40959547582325406"/>
          <c:h val="8.9286339207599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effectLst/>
              </a:rPr>
              <a:t>SOUTH EASTERN HILL BASIN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Sheet4!$B$47</c:f>
              <c:strCache>
                <c:ptCount val="1"/>
                <c:pt idx="0">
                  <c:v>Peak Water Level(m)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FCD0BE6-E03D-4DC4-8C18-4E31868E0FA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E722F2D-470F-4FD0-9C1C-0FE7F98B514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EE-4953-9D42-84EC1AE772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125F9E-0861-40D3-A413-8C012BAD3C6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D8B4AB-D805-4C76-8AA9-F1CEA503202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FEE-4953-9D42-84EC1AE772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C11D25-D761-4A5B-8CC1-50413D86331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720061E-EB7D-4F15-A13A-0BA5F9C14FD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FEE-4953-9D42-84EC1AE772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231135-5DC7-4F0D-A32A-9534352EADB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C226C9D-7115-4F77-8C47-2C4BA0C1D96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FEE-4953-9D42-84EC1AE772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FED3DA-1E27-4BCC-9DC8-1568D953D06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B219C65-145D-45DD-BD65-B083067BF0C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EE-4953-9D42-84EC1AE772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32EAAA-B894-488A-A215-DFCC762D647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D704E52-FAC4-4E14-8033-6173EFCC648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FEE-4953-9D42-84EC1AE7728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13FA25-924A-429A-B220-8A38EA0D4DD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77CED77-F18A-4515-871D-F6A2591933A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FEE-4953-9D42-84EC1AE7728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780BF6-BA72-4775-895A-C49AF6C239D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6352732-752F-4411-B59D-401CDDF7C5B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FEE-4953-9D42-84EC1AE7728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07213AD-D153-4597-8DE9-C9D04D87438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3B05FD6-C03D-468E-B031-9D48F9645E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FEE-4953-9D42-84EC1AE7728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22B7402-4CF2-441C-B107-662C6265F02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8640427-405D-40CF-BEF3-56AC0914C1B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FEE-4953-9D42-84EC1AE7728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9756DB8-7B2C-4B04-AD80-94F29C12B8B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36C3FAF-A885-443E-907B-597655D1068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FEE-4953-9D42-84EC1AE77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Sheet4!$A$48:$A$58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Sheet4!$B$48:$B$58</c:f>
              <c:numCache>
                <c:formatCode>General</c:formatCode>
                <c:ptCount val="11"/>
                <c:pt idx="0">
                  <c:v>16.5</c:v>
                </c:pt>
                <c:pt idx="1">
                  <c:v>17.05</c:v>
                </c:pt>
                <c:pt idx="2">
                  <c:v>16.32</c:v>
                </c:pt>
                <c:pt idx="3">
                  <c:v>16.93</c:v>
                </c:pt>
                <c:pt idx="4">
                  <c:v>17.45</c:v>
                </c:pt>
                <c:pt idx="5">
                  <c:v>16.32</c:v>
                </c:pt>
                <c:pt idx="6">
                  <c:v>16.850000000000001</c:v>
                </c:pt>
                <c:pt idx="7">
                  <c:v>18.36</c:v>
                </c:pt>
                <c:pt idx="8">
                  <c:v>18.5</c:v>
                </c:pt>
                <c:pt idx="9">
                  <c:v>15.08</c:v>
                </c:pt>
                <c:pt idx="10">
                  <c:v>16.309999999999999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Sheet4!$C$48:$C$58</c15:f>
                <c15:dlblRangeCache>
                  <c:ptCount val="11"/>
                  <c:pt idx="0">
                    <c:v>November</c:v>
                  </c:pt>
                  <c:pt idx="1">
                    <c:v>July</c:v>
                  </c:pt>
                  <c:pt idx="2">
                    <c:v>July</c:v>
                  </c:pt>
                  <c:pt idx="3">
                    <c:v>August</c:v>
                  </c:pt>
                  <c:pt idx="4">
                    <c:v>July</c:v>
                  </c:pt>
                  <c:pt idx="5">
                    <c:v>July</c:v>
                  </c:pt>
                  <c:pt idx="6">
                    <c:v>June</c:v>
                  </c:pt>
                  <c:pt idx="7">
                    <c:v>June</c:v>
                  </c:pt>
                  <c:pt idx="8">
                    <c:v>July</c:v>
                  </c:pt>
                  <c:pt idx="9">
                    <c:v>July</c:v>
                  </c:pt>
                  <c:pt idx="10">
                    <c:v>August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EE-4953-9D42-84EC1AE77282}"/>
            </c:ext>
          </c:extLst>
        </c:ser>
        <c:ser>
          <c:idx val="1"/>
          <c:order val="1"/>
          <c:tx>
            <c:v>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Sheet4!$A$48:$A$58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Sheet4!$C$48:$C$58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E-4953-9D42-84EC1AE7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800159"/>
        <c:axId val="1491535151"/>
      </c:lineChart>
      <c:catAx>
        <c:axId val="143080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35151"/>
        <c:crosses val="autoZero"/>
        <c:auto val="1"/>
        <c:lblAlgn val="ctr"/>
        <c:lblOffset val="100"/>
        <c:noMultiLvlLbl val="0"/>
      </c:catAx>
      <c:valAx>
        <c:axId val="14915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Peak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Water Level(m)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0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BRAHMAPUTRA</a:t>
            </a:r>
            <a:r>
              <a:rPr lang="en-US" sz="1200" b="1" baseline="0">
                <a:solidFill>
                  <a:sysClr val="windowText" lastClr="000000"/>
                </a:solidFill>
              </a:rPr>
              <a:t> BASIN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Peak Water Level(m)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7FBF8A4-F7CC-44E0-9462-068DE956D93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A810019-9738-4047-BE95-D214A64029F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E33-44CF-ABA0-BF4FA5BE9B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4E1350-F1A1-433F-9114-E76F5C422C6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FF7C479-C655-45DF-8F4A-F307706A74E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E33-44CF-ABA0-BF4FA5BE9B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FA0A1B-1099-4E3A-92FF-C8DA2DB260D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5A4F125-621C-435F-921C-162F15D272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E33-44CF-ABA0-BF4FA5BE9B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7BEA66-2A3F-4395-A6D6-7503A51F68F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639C082-5009-4EC1-B1F6-C0C83789B9C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E33-44CF-ABA0-BF4FA5BE9B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30366D-059C-42B0-9BF4-B5B3447B0F2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65B35AA-6CFA-401A-87EC-5690ACEBD08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E33-44CF-ABA0-BF4FA5BE9B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E1409E-95A9-4660-9826-F377EAFA918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BDE20AC-95E8-4FC6-8AE6-7E33351DD32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E33-44CF-ABA0-BF4FA5BE9B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DCDADB-8DF2-469C-921D-C630E8C4225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4FA2267-81C0-41C8-9418-C1E149BBD2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E33-44CF-ABA0-BF4FA5BE9B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67C58F-1A0E-4DD5-B636-C268DFCCBC3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8F4EDFD-AB13-4865-9D9A-84ED752A532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E33-44CF-ABA0-BF4FA5BE9BC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EE100A-FA2B-4AFB-8190-E7EC7179DA2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6EA5CDB-D39B-4F0B-930C-17808CE4579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E33-44CF-ABA0-BF4FA5BE9BC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2F1417E-FC3E-440E-80CD-7926C5AE8B5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52E10D9-62DF-4444-A0CA-4D0AAE6045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E33-44CF-ABA0-BF4FA5BE9BC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F67C15C-B5F3-4461-A61B-F7D1976F9F6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B0ADF0-6782-494E-81B3-4F4EF9F0DEB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E33-44CF-ABA0-BF4FA5BE9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Sheet4!$B$3:$B$13</c:f>
              <c:numCache>
                <c:formatCode>General</c:formatCode>
                <c:ptCount val="11"/>
                <c:pt idx="0">
                  <c:v>52.5</c:v>
                </c:pt>
                <c:pt idx="1">
                  <c:v>52.7</c:v>
                </c:pt>
                <c:pt idx="2">
                  <c:v>52.7</c:v>
                </c:pt>
                <c:pt idx="3">
                  <c:v>52.74</c:v>
                </c:pt>
                <c:pt idx="4">
                  <c:v>52.85</c:v>
                </c:pt>
                <c:pt idx="5">
                  <c:v>52.65</c:v>
                </c:pt>
                <c:pt idx="6">
                  <c:v>53.05</c:v>
                </c:pt>
                <c:pt idx="7">
                  <c:v>52.71</c:v>
                </c:pt>
                <c:pt idx="8">
                  <c:v>53.1</c:v>
                </c:pt>
                <c:pt idx="9">
                  <c:v>53.12</c:v>
                </c:pt>
                <c:pt idx="10">
                  <c:v>53.3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Sheet4!$C$3:$C$13</c15:f>
                <c15:dlblRangeCache>
                  <c:ptCount val="11"/>
                  <c:pt idx="0">
                    <c:v>September</c:v>
                  </c:pt>
                  <c:pt idx="1">
                    <c:v>July</c:v>
                  </c:pt>
                  <c:pt idx="2">
                    <c:v>July</c:v>
                  </c:pt>
                  <c:pt idx="3">
                    <c:v>August</c:v>
                  </c:pt>
                  <c:pt idx="4">
                    <c:v>July</c:v>
                  </c:pt>
                  <c:pt idx="5">
                    <c:v>June</c:v>
                  </c:pt>
                  <c:pt idx="6">
                    <c:v>August</c:v>
                  </c:pt>
                  <c:pt idx="7">
                    <c:v>July</c:v>
                  </c:pt>
                  <c:pt idx="8">
                    <c:v>July</c:v>
                  </c:pt>
                  <c:pt idx="9">
                    <c:v>July</c:v>
                  </c:pt>
                  <c:pt idx="10">
                    <c:v>October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E33-44CF-ABA0-BF4FA5BE9BCF}"/>
            </c:ext>
          </c:extLst>
        </c:ser>
        <c:ser>
          <c:idx val="1"/>
          <c:order val="1"/>
          <c:tx>
            <c:v>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Sheet4!$C$3:$C$13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3-44CF-ABA0-BF4FA5BE9B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7197823"/>
        <c:axId val="1024519119"/>
      </c:lineChart>
      <c:catAx>
        <c:axId val="102719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</a:t>
                </a: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9119"/>
        <c:crosses val="autoZero"/>
        <c:auto val="1"/>
        <c:lblAlgn val="ctr"/>
        <c:lblOffset val="100"/>
        <c:noMultiLvlLbl val="0"/>
      </c:catAx>
      <c:valAx>
        <c:axId val="10245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Peak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Water Level(m</a:t>
                </a:r>
                <a:r>
                  <a:rPr lang="en-US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114159765965514E-2"/>
              <c:y val="0.2830538829705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Dharla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Sheet5!$B$3:$B$13</c:f>
              <c:numCache>
                <c:formatCode>General</c:formatCode>
                <c:ptCount val="11"/>
                <c:pt idx="0">
                  <c:v>26.04</c:v>
                </c:pt>
                <c:pt idx="1">
                  <c:v>26.74</c:v>
                </c:pt>
                <c:pt idx="2">
                  <c:v>26.68</c:v>
                </c:pt>
                <c:pt idx="3">
                  <c:v>26.95</c:v>
                </c:pt>
                <c:pt idx="4">
                  <c:v>26.99</c:v>
                </c:pt>
                <c:pt idx="5">
                  <c:v>27.56</c:v>
                </c:pt>
                <c:pt idx="6">
                  <c:v>27.84</c:v>
                </c:pt>
                <c:pt idx="7">
                  <c:v>26.81</c:v>
                </c:pt>
                <c:pt idx="8">
                  <c:v>27.67</c:v>
                </c:pt>
                <c:pt idx="9">
                  <c:v>27.53</c:v>
                </c:pt>
                <c:pt idx="10">
                  <c:v>27.13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DD1-830E-73A95F869DB9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Teesta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Sheet5!$C$3:$C$13</c:f>
              <c:numCache>
                <c:formatCode>General</c:formatCode>
                <c:ptCount val="11"/>
                <c:pt idx="0">
                  <c:v>52.5</c:v>
                </c:pt>
                <c:pt idx="1">
                  <c:v>52.7</c:v>
                </c:pt>
                <c:pt idx="2">
                  <c:v>52.7</c:v>
                </c:pt>
                <c:pt idx="3">
                  <c:v>52.74</c:v>
                </c:pt>
                <c:pt idx="4">
                  <c:v>52.85</c:v>
                </c:pt>
                <c:pt idx="5">
                  <c:v>52.65</c:v>
                </c:pt>
                <c:pt idx="6">
                  <c:v>53.05</c:v>
                </c:pt>
                <c:pt idx="7">
                  <c:v>52.71</c:v>
                </c:pt>
                <c:pt idx="8">
                  <c:v>53.1</c:v>
                </c:pt>
                <c:pt idx="9">
                  <c:v>53.12</c:v>
                </c:pt>
                <c:pt idx="10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DD1-830E-73A95F869DB9}"/>
            </c:ext>
          </c:extLst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Jamuneshwari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Sheet5!$D$3:$D$13</c:f>
              <c:numCache>
                <c:formatCode>General</c:formatCode>
                <c:ptCount val="11"/>
                <c:pt idx="0">
                  <c:v>31.83</c:v>
                </c:pt>
                <c:pt idx="1">
                  <c:v>32.85</c:v>
                </c:pt>
                <c:pt idx="2">
                  <c:v>30.85</c:v>
                </c:pt>
                <c:pt idx="3">
                  <c:v>31.56</c:v>
                </c:pt>
                <c:pt idx="4">
                  <c:v>32.44</c:v>
                </c:pt>
                <c:pt idx="5">
                  <c:v>30.4</c:v>
                </c:pt>
                <c:pt idx="6">
                  <c:v>33.61</c:v>
                </c:pt>
                <c:pt idx="7">
                  <c:v>30.35</c:v>
                </c:pt>
                <c:pt idx="8">
                  <c:v>31.78</c:v>
                </c:pt>
                <c:pt idx="9">
                  <c:v>32.92</c:v>
                </c:pt>
                <c:pt idx="10">
                  <c:v>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DD1-830E-73A95F869DB9}"/>
            </c:ext>
          </c:extLst>
        </c:ser>
        <c:ser>
          <c:idx val="3"/>
          <c:order val="3"/>
          <c:tx>
            <c:strRef>
              <c:f>Sheet5!$E$2</c:f>
              <c:strCache>
                <c:ptCount val="1"/>
                <c:pt idx="0">
                  <c:v>Ghagot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Sheet5!$E$3:$E$13</c:f>
              <c:numCache>
                <c:formatCode>General</c:formatCode>
                <c:ptCount val="11"/>
                <c:pt idx="0">
                  <c:v>21.81</c:v>
                </c:pt>
                <c:pt idx="1">
                  <c:v>22.35</c:v>
                </c:pt>
                <c:pt idx="2">
                  <c:v>22.17</c:v>
                </c:pt>
                <c:pt idx="3">
                  <c:v>22.36</c:v>
                </c:pt>
                <c:pt idx="4">
                  <c:v>22.33</c:v>
                </c:pt>
                <c:pt idx="5">
                  <c:v>22.61</c:v>
                </c:pt>
                <c:pt idx="6">
                  <c:v>22.55</c:v>
                </c:pt>
                <c:pt idx="7">
                  <c:v>21.51</c:v>
                </c:pt>
                <c:pt idx="8">
                  <c:v>22.64</c:v>
                </c:pt>
                <c:pt idx="9">
                  <c:v>22.64</c:v>
                </c:pt>
                <c:pt idx="10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DD1-830E-73A95F869DB9}"/>
            </c:ext>
          </c:extLst>
        </c:ser>
        <c:ser>
          <c:idx val="4"/>
          <c:order val="4"/>
          <c:tx>
            <c:strRef>
              <c:f>Sheet5!$F$2</c:f>
              <c:strCache>
                <c:ptCount val="1"/>
                <c:pt idx="0">
                  <c:v>Karatoa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Sheet5!$F$3:$F$13</c:f>
              <c:numCache>
                <c:formatCode>General</c:formatCode>
                <c:ptCount val="11"/>
                <c:pt idx="0">
                  <c:v>20.07</c:v>
                </c:pt>
                <c:pt idx="1">
                  <c:v>20.329999999999998</c:v>
                </c:pt>
                <c:pt idx="2">
                  <c:v>19.329999999999998</c:v>
                </c:pt>
                <c:pt idx="3">
                  <c:v>20.38</c:v>
                </c:pt>
                <c:pt idx="4">
                  <c:v>20.69</c:v>
                </c:pt>
                <c:pt idx="5">
                  <c:v>19.55</c:v>
                </c:pt>
                <c:pt idx="6">
                  <c:v>20.399999999999999</c:v>
                </c:pt>
                <c:pt idx="7">
                  <c:v>19.46</c:v>
                </c:pt>
                <c:pt idx="8">
                  <c:v>20.190000000000001</c:v>
                </c:pt>
                <c:pt idx="9">
                  <c:v>21.31</c:v>
                </c:pt>
                <c:pt idx="10">
                  <c:v>19.98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DD1-830E-73A95F869DB9}"/>
            </c:ext>
          </c:extLst>
        </c:ser>
        <c:ser>
          <c:idx val="5"/>
          <c:order val="5"/>
          <c:tx>
            <c:strRef>
              <c:f>Sheet5!$G$2</c:f>
              <c:strCache>
                <c:ptCount val="1"/>
                <c:pt idx="0">
                  <c:v>Brahmaputra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Sheet5!$G$3:$G$13</c:f>
              <c:numCache>
                <c:formatCode>General</c:formatCode>
                <c:ptCount val="11"/>
                <c:pt idx="0">
                  <c:v>26.6</c:v>
                </c:pt>
                <c:pt idx="1">
                  <c:v>27.6</c:v>
                </c:pt>
                <c:pt idx="2">
                  <c:v>26.56</c:v>
                </c:pt>
                <c:pt idx="3">
                  <c:v>27.25</c:v>
                </c:pt>
                <c:pt idx="4">
                  <c:v>26.89</c:v>
                </c:pt>
                <c:pt idx="5">
                  <c:v>27.31</c:v>
                </c:pt>
                <c:pt idx="6">
                  <c:v>27.39</c:v>
                </c:pt>
                <c:pt idx="7">
                  <c:v>25.78</c:v>
                </c:pt>
                <c:pt idx="8">
                  <c:v>27.53</c:v>
                </c:pt>
                <c:pt idx="9">
                  <c:v>27.46</c:v>
                </c:pt>
                <c:pt idx="1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DD1-830E-73A95F869DB9}"/>
            </c:ext>
          </c:extLst>
        </c:ser>
        <c:ser>
          <c:idx val="6"/>
          <c:order val="6"/>
          <c:tx>
            <c:strRef>
              <c:f>Sheet5!$H$2</c:f>
              <c:strCache>
                <c:ptCount val="1"/>
                <c:pt idx="0">
                  <c:v>Jamuna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Sheet5!$H$3:$H$13</c:f>
              <c:numCache>
                <c:formatCode>General</c:formatCode>
                <c:ptCount val="11"/>
                <c:pt idx="0">
                  <c:v>19.649999999999999</c:v>
                </c:pt>
                <c:pt idx="1">
                  <c:v>20.56</c:v>
                </c:pt>
                <c:pt idx="2">
                  <c:v>19.91</c:v>
                </c:pt>
                <c:pt idx="3">
                  <c:v>20.21</c:v>
                </c:pt>
                <c:pt idx="4">
                  <c:v>20.190000000000001</c:v>
                </c:pt>
                <c:pt idx="5">
                  <c:v>21.13</c:v>
                </c:pt>
                <c:pt idx="6">
                  <c:v>20.84</c:v>
                </c:pt>
                <c:pt idx="7">
                  <c:v>19.91</c:v>
                </c:pt>
                <c:pt idx="8">
                  <c:v>21.35</c:v>
                </c:pt>
                <c:pt idx="9">
                  <c:v>21.06</c:v>
                </c:pt>
                <c:pt idx="10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DD1-830E-73A95F869DB9}"/>
            </c:ext>
          </c:extLst>
        </c:ser>
        <c:ser>
          <c:idx val="7"/>
          <c:order val="7"/>
          <c:tx>
            <c:strRef>
              <c:f>Sheet5!$I$2</c:f>
              <c:strCache>
                <c:ptCount val="1"/>
                <c:pt idx="0">
                  <c:v>Atrai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Sheet5!$I$3:$I$13</c:f>
              <c:numCache>
                <c:formatCode>General</c:formatCode>
                <c:ptCount val="11"/>
                <c:pt idx="3">
                  <c:v>11.53</c:v>
                </c:pt>
                <c:pt idx="4">
                  <c:v>12.01</c:v>
                </c:pt>
                <c:pt idx="5">
                  <c:v>11.49</c:v>
                </c:pt>
                <c:pt idx="6">
                  <c:v>11.5</c:v>
                </c:pt>
                <c:pt idx="7">
                  <c:v>10.53</c:v>
                </c:pt>
                <c:pt idx="8">
                  <c:v>11.23</c:v>
                </c:pt>
                <c:pt idx="9">
                  <c:v>11.54</c:v>
                </c:pt>
                <c:pt idx="10">
                  <c:v>11.11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59-4DD1-830E-73A95F869DB9}"/>
            </c:ext>
          </c:extLst>
        </c:ser>
        <c:ser>
          <c:idx val="8"/>
          <c:order val="8"/>
          <c:tx>
            <c:strRef>
              <c:f>Sheet5!$J$2</c:f>
              <c:strCache>
                <c:ptCount val="1"/>
                <c:pt idx="0">
                  <c:v>Dhaleshwari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Sheet5!$J$3:$J$13</c:f>
              <c:numCache>
                <c:formatCode>General</c:formatCode>
                <c:ptCount val="11"/>
                <c:pt idx="3">
                  <c:v>12.31</c:v>
                </c:pt>
                <c:pt idx="4">
                  <c:v>12.33</c:v>
                </c:pt>
                <c:pt idx="5">
                  <c:v>12.8</c:v>
                </c:pt>
                <c:pt idx="6">
                  <c:v>12.52</c:v>
                </c:pt>
                <c:pt idx="7">
                  <c:v>11.73</c:v>
                </c:pt>
                <c:pt idx="8">
                  <c:v>12.36</c:v>
                </c:pt>
                <c:pt idx="9">
                  <c:v>12.62</c:v>
                </c:pt>
                <c:pt idx="10">
                  <c:v>12.19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59-4DD1-830E-73A95F869DB9}"/>
            </c:ext>
          </c:extLst>
        </c:ser>
        <c:ser>
          <c:idx val="9"/>
          <c:order val="9"/>
          <c:tx>
            <c:strRef>
              <c:f>Sheet5!$K$2</c:f>
              <c:strCache>
                <c:ptCount val="1"/>
                <c:pt idx="0">
                  <c:v>Old Brahmaputra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Sheet5!$K$3:$K$13</c:f>
              <c:numCache>
                <c:formatCode>General</c:formatCode>
                <c:ptCount val="11"/>
                <c:pt idx="0">
                  <c:v>15.41</c:v>
                </c:pt>
                <c:pt idx="1">
                  <c:v>16.7</c:v>
                </c:pt>
                <c:pt idx="2">
                  <c:v>15.8</c:v>
                </c:pt>
                <c:pt idx="3">
                  <c:v>16.329999999999998</c:v>
                </c:pt>
                <c:pt idx="4">
                  <c:v>15.84</c:v>
                </c:pt>
                <c:pt idx="5">
                  <c:v>16.760000000000002</c:v>
                </c:pt>
                <c:pt idx="6">
                  <c:v>17.010000000000002</c:v>
                </c:pt>
                <c:pt idx="7">
                  <c:v>14.98</c:v>
                </c:pt>
                <c:pt idx="8">
                  <c:v>17.170000000000002</c:v>
                </c:pt>
                <c:pt idx="9">
                  <c:v>17.18</c:v>
                </c:pt>
                <c:pt idx="10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59-4DD1-830E-73A95F869DB9}"/>
            </c:ext>
          </c:extLst>
        </c:ser>
        <c:ser>
          <c:idx val="10"/>
          <c:order val="10"/>
          <c:tx>
            <c:strRef>
              <c:f>Sheet5!$L$2</c:f>
              <c:strCache>
                <c:ptCount val="1"/>
                <c:pt idx="0">
                  <c:v>Lakhya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Sheet5!$L$3:$L$13</c:f>
              <c:numCache>
                <c:formatCode>General</c:formatCode>
                <c:ptCount val="11"/>
                <c:pt idx="0">
                  <c:v>5.39</c:v>
                </c:pt>
                <c:pt idx="1">
                  <c:v>5.66</c:v>
                </c:pt>
                <c:pt idx="2">
                  <c:v>5.27</c:v>
                </c:pt>
                <c:pt idx="3">
                  <c:v>6.75</c:v>
                </c:pt>
                <c:pt idx="4">
                  <c:v>5.6</c:v>
                </c:pt>
                <c:pt idx="5">
                  <c:v>5.7</c:v>
                </c:pt>
                <c:pt idx="6">
                  <c:v>5.74</c:v>
                </c:pt>
                <c:pt idx="7">
                  <c:v>4.95</c:v>
                </c:pt>
                <c:pt idx="8">
                  <c:v>5.8</c:v>
                </c:pt>
                <c:pt idx="9">
                  <c:v>5.79</c:v>
                </c:pt>
                <c:pt idx="1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59-4DD1-830E-73A95F869DB9}"/>
            </c:ext>
          </c:extLst>
        </c:ser>
        <c:ser>
          <c:idx val="11"/>
          <c:order val="11"/>
          <c:tx>
            <c:strRef>
              <c:f>Sheet5!$M$2</c:f>
              <c:strCache>
                <c:ptCount val="1"/>
                <c:pt idx="0">
                  <c:v>Turag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Sheet5!$M$3:$M$13</c:f>
              <c:numCache>
                <c:formatCode>General</c:formatCode>
                <c:ptCount val="11"/>
                <c:pt idx="0">
                  <c:v>5.7</c:v>
                </c:pt>
                <c:pt idx="1">
                  <c:v>5.15</c:v>
                </c:pt>
                <c:pt idx="2">
                  <c:v>5.16</c:v>
                </c:pt>
                <c:pt idx="3">
                  <c:v>6</c:v>
                </c:pt>
                <c:pt idx="4">
                  <c:v>5.59</c:v>
                </c:pt>
                <c:pt idx="5">
                  <c:v>5.89</c:v>
                </c:pt>
                <c:pt idx="6">
                  <c:v>5.88</c:v>
                </c:pt>
                <c:pt idx="7">
                  <c:v>5.05</c:v>
                </c:pt>
                <c:pt idx="8">
                  <c:v>5.27</c:v>
                </c:pt>
                <c:pt idx="9">
                  <c:v>6.5</c:v>
                </c:pt>
                <c:pt idx="1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59-4DD1-830E-73A95F869DB9}"/>
            </c:ext>
          </c:extLst>
        </c:ser>
        <c:ser>
          <c:idx val="12"/>
          <c:order val="12"/>
          <c:tx>
            <c:strRef>
              <c:f>Sheet5!$N$2</c:f>
              <c:strCache>
                <c:ptCount val="1"/>
                <c:pt idx="0">
                  <c:v>Tongi khal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Sheet5!$N$3:$N$13</c:f>
              <c:numCache>
                <c:formatCode>General</c:formatCode>
                <c:ptCount val="11"/>
                <c:pt idx="0">
                  <c:v>6.38</c:v>
                </c:pt>
                <c:pt idx="1">
                  <c:v>5.88</c:v>
                </c:pt>
                <c:pt idx="2">
                  <c:v>5.32</c:v>
                </c:pt>
                <c:pt idx="3">
                  <c:v>5.72</c:v>
                </c:pt>
                <c:pt idx="4">
                  <c:v>5.61</c:v>
                </c:pt>
                <c:pt idx="5">
                  <c:v>5.84</c:v>
                </c:pt>
                <c:pt idx="6">
                  <c:v>6.1</c:v>
                </c:pt>
                <c:pt idx="7">
                  <c:v>5.13</c:v>
                </c:pt>
                <c:pt idx="8">
                  <c:v>5.49</c:v>
                </c:pt>
                <c:pt idx="9">
                  <c:v>6.5</c:v>
                </c:pt>
                <c:pt idx="10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59-4DD1-830E-73A95F869DB9}"/>
            </c:ext>
          </c:extLst>
        </c:ser>
        <c:ser>
          <c:idx val="13"/>
          <c:order val="13"/>
          <c:tx>
            <c:strRef>
              <c:f>Sheet5!$O$2</c:f>
              <c:strCache>
                <c:ptCount val="1"/>
                <c:pt idx="0">
                  <c:v>Kaliganga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Sheet5!$O$3:$O$13</c:f>
              <c:numCache>
                <c:formatCode>General</c:formatCode>
                <c:ptCount val="11"/>
                <c:pt idx="0">
                  <c:v>7.86</c:v>
                </c:pt>
                <c:pt idx="1">
                  <c:v>8.14</c:v>
                </c:pt>
                <c:pt idx="2">
                  <c:v>7.89</c:v>
                </c:pt>
                <c:pt idx="3">
                  <c:v>8.81</c:v>
                </c:pt>
                <c:pt idx="4">
                  <c:v>8.75</c:v>
                </c:pt>
                <c:pt idx="5">
                  <c:v>9.44</c:v>
                </c:pt>
                <c:pt idx="6">
                  <c:v>9.34</c:v>
                </c:pt>
                <c:pt idx="7">
                  <c:v>7.44</c:v>
                </c:pt>
                <c:pt idx="8">
                  <c:v>8.33</c:v>
                </c:pt>
                <c:pt idx="9">
                  <c:v>9.58</c:v>
                </c:pt>
                <c:pt idx="10">
                  <c:v>8.7200000000000006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59-4DD1-830E-73A95F869DB9}"/>
            </c:ext>
          </c:extLst>
        </c:ser>
        <c:ser>
          <c:idx val="14"/>
          <c:order val="14"/>
          <c:tx>
            <c:strRef>
              <c:f>Sheet5!$P$2</c:f>
              <c:strCache>
                <c:ptCount val="1"/>
                <c:pt idx="0">
                  <c:v>Dhaleswari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Sheet5!$P$3:$P$13</c:f>
              <c:numCache>
                <c:formatCode>General</c:formatCode>
                <c:ptCount val="11"/>
                <c:pt idx="0">
                  <c:v>7.15</c:v>
                </c:pt>
                <c:pt idx="1">
                  <c:v>7.6</c:v>
                </c:pt>
                <c:pt idx="2">
                  <c:v>7.16</c:v>
                </c:pt>
                <c:pt idx="3">
                  <c:v>8.4</c:v>
                </c:pt>
                <c:pt idx="4">
                  <c:v>8.35</c:v>
                </c:pt>
                <c:pt idx="5">
                  <c:v>9.07</c:v>
                </c:pt>
                <c:pt idx="6">
                  <c:v>9</c:v>
                </c:pt>
                <c:pt idx="7">
                  <c:v>6.77</c:v>
                </c:pt>
                <c:pt idx="8">
                  <c:v>7.68</c:v>
                </c:pt>
                <c:pt idx="9">
                  <c:v>9.2899999999999991</c:v>
                </c:pt>
                <c:pt idx="1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59-4DD1-830E-73A95F869DB9}"/>
            </c:ext>
          </c:extLst>
        </c:ser>
        <c:ser>
          <c:idx val="15"/>
          <c:order val="15"/>
          <c:tx>
            <c:strRef>
              <c:f>Sheet5!$Q$2</c:f>
              <c:strCache>
                <c:ptCount val="1"/>
                <c:pt idx="0">
                  <c:v>Banshi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Sheet5!$Q$3:$Q$13</c:f>
              <c:numCache>
                <c:formatCode>General</c:formatCode>
                <c:ptCount val="11"/>
                <c:pt idx="0">
                  <c:v>5.91</c:v>
                </c:pt>
                <c:pt idx="1">
                  <c:v>17.05</c:v>
                </c:pt>
                <c:pt idx="2">
                  <c:v>5.26</c:v>
                </c:pt>
                <c:pt idx="3">
                  <c:v>5.82</c:v>
                </c:pt>
                <c:pt idx="4">
                  <c:v>5.84</c:v>
                </c:pt>
                <c:pt idx="5">
                  <c:v>6.48</c:v>
                </c:pt>
                <c:pt idx="6">
                  <c:v>5.93</c:v>
                </c:pt>
                <c:pt idx="7">
                  <c:v>5.23</c:v>
                </c:pt>
                <c:pt idx="8">
                  <c:v>5.59</c:v>
                </c:pt>
                <c:pt idx="9">
                  <c:v>7.58</c:v>
                </c:pt>
                <c:pt idx="10">
                  <c:v>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59-4DD1-830E-73A95F869DB9}"/>
            </c:ext>
          </c:extLst>
        </c:ser>
        <c:ser>
          <c:idx val="16"/>
          <c:order val="16"/>
          <c:tx>
            <c:strRef>
              <c:f>Sheet5!$R$2</c:f>
              <c:strCache>
                <c:ptCount val="1"/>
                <c:pt idx="0">
                  <c:v>Gur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Sheet5!$R$3:$R$13</c:f>
              <c:numCache>
                <c:formatCode>General</c:formatCode>
                <c:ptCount val="11"/>
                <c:pt idx="3">
                  <c:v>12.27</c:v>
                </c:pt>
                <c:pt idx="4">
                  <c:v>12.87</c:v>
                </c:pt>
                <c:pt idx="5">
                  <c:v>12.83</c:v>
                </c:pt>
                <c:pt idx="6">
                  <c:v>13.67</c:v>
                </c:pt>
                <c:pt idx="7">
                  <c:v>12.27</c:v>
                </c:pt>
                <c:pt idx="8">
                  <c:v>12.51</c:v>
                </c:pt>
                <c:pt idx="9">
                  <c:v>13.76</c:v>
                </c:pt>
                <c:pt idx="10">
                  <c:v>12.62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59-4DD1-830E-73A95F869DB9}"/>
            </c:ext>
          </c:extLst>
        </c:ser>
        <c:ser>
          <c:idx val="17"/>
          <c:order val="17"/>
          <c:tx>
            <c:strRef>
              <c:f>Sheet5!$S$2</c:f>
              <c:strCache>
                <c:ptCount val="1"/>
                <c:pt idx="0">
                  <c:v>Buriganga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Sheet5!$S$3:$S$13</c:f>
              <c:numCache>
                <c:formatCode>General</c:formatCode>
                <c:ptCount val="11"/>
                <c:pt idx="2">
                  <c:v>4.92</c:v>
                </c:pt>
                <c:pt idx="6">
                  <c:v>5.22</c:v>
                </c:pt>
                <c:pt idx="7">
                  <c:v>4.6399999999999997</c:v>
                </c:pt>
                <c:pt idx="8">
                  <c:v>4.9000000000000004</c:v>
                </c:pt>
                <c:pt idx="9">
                  <c:v>5.53</c:v>
                </c:pt>
                <c:pt idx="10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59-4DD1-830E-73A95F86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75871"/>
        <c:axId val="2030929119"/>
      </c:barChart>
      <c:catAx>
        <c:axId val="182697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800" b="1" i="0" baseline="0">
                    <a:latin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30929119"/>
        <c:crosses val="autoZero"/>
        <c:auto val="1"/>
        <c:lblAlgn val="ctr"/>
        <c:lblOffset val="100"/>
        <c:noMultiLvlLbl val="0"/>
      </c:catAx>
      <c:valAx>
        <c:axId val="20309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800" b="1" i="0" baseline="0">
                    <a:latin typeface="Arial" panose="020B0604020202020204" pitchFamily="34" charset="0"/>
                  </a:rPr>
                  <a:t>Peak Water Level(m)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697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Sheet5!$B$51</c:f>
              <c:strCache>
                <c:ptCount val="1"/>
                <c:pt idx="0">
                  <c:v>Karatoa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Sheet5!$B$52:$B$62</c:f>
              <c:numCache>
                <c:formatCode>General</c:formatCode>
                <c:ptCount val="11"/>
                <c:pt idx="0">
                  <c:v>69.900000000000006</c:v>
                </c:pt>
                <c:pt idx="1">
                  <c:v>70.2</c:v>
                </c:pt>
                <c:pt idx="2">
                  <c:v>70.8</c:v>
                </c:pt>
                <c:pt idx="3">
                  <c:v>69.599999999999994</c:v>
                </c:pt>
                <c:pt idx="4">
                  <c:v>69.849999999999994</c:v>
                </c:pt>
                <c:pt idx="5">
                  <c:v>69.81</c:v>
                </c:pt>
                <c:pt idx="6">
                  <c:v>70.81</c:v>
                </c:pt>
                <c:pt idx="7">
                  <c:v>69.95</c:v>
                </c:pt>
                <c:pt idx="8">
                  <c:v>69.989999999999995</c:v>
                </c:pt>
                <c:pt idx="9">
                  <c:v>70.25</c:v>
                </c:pt>
                <c:pt idx="10">
                  <c:v>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D-4405-BDF1-1CC937BADB39}"/>
            </c:ext>
          </c:extLst>
        </c:ser>
        <c:ser>
          <c:idx val="1"/>
          <c:order val="1"/>
          <c:tx>
            <c:strRef>
              <c:f>Sheet5!$C$51</c:f>
              <c:strCache>
                <c:ptCount val="1"/>
                <c:pt idx="0">
                  <c:v>Punarbhaba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Sheet5!$C$52:$C$62</c:f>
              <c:numCache>
                <c:formatCode>General</c:formatCode>
                <c:ptCount val="11"/>
                <c:pt idx="0">
                  <c:v>35.549999999999997</c:v>
                </c:pt>
                <c:pt idx="1">
                  <c:v>32.85</c:v>
                </c:pt>
                <c:pt idx="2">
                  <c:v>33.5</c:v>
                </c:pt>
                <c:pt idx="3">
                  <c:v>31.47</c:v>
                </c:pt>
                <c:pt idx="4">
                  <c:v>32.47</c:v>
                </c:pt>
                <c:pt idx="5">
                  <c:v>30.28</c:v>
                </c:pt>
                <c:pt idx="6">
                  <c:v>34.299999999999997</c:v>
                </c:pt>
                <c:pt idx="7">
                  <c:v>32.07</c:v>
                </c:pt>
                <c:pt idx="8">
                  <c:v>32.58</c:v>
                </c:pt>
                <c:pt idx="9">
                  <c:v>33.6</c:v>
                </c:pt>
                <c:pt idx="10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D-4405-BDF1-1CC937BADB39}"/>
            </c:ext>
          </c:extLst>
        </c:ser>
        <c:ser>
          <c:idx val="2"/>
          <c:order val="2"/>
          <c:tx>
            <c:strRef>
              <c:f>Sheet5!$D$51</c:f>
              <c:strCache>
                <c:ptCount val="1"/>
                <c:pt idx="0">
                  <c:v>Ich-Jamuna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Sheet5!$D$52:$D$62</c:f>
              <c:numCache>
                <c:formatCode>General</c:formatCode>
                <c:ptCount val="11"/>
                <c:pt idx="0">
                  <c:v>29.43</c:v>
                </c:pt>
                <c:pt idx="1">
                  <c:v>28.01</c:v>
                </c:pt>
                <c:pt idx="2">
                  <c:v>28.48</c:v>
                </c:pt>
                <c:pt idx="3">
                  <c:v>28.55</c:v>
                </c:pt>
                <c:pt idx="4">
                  <c:v>28.7</c:v>
                </c:pt>
                <c:pt idx="5">
                  <c:v>28.37</c:v>
                </c:pt>
                <c:pt idx="6">
                  <c:v>30.12</c:v>
                </c:pt>
                <c:pt idx="7">
                  <c:v>27.59</c:v>
                </c:pt>
                <c:pt idx="8">
                  <c:v>28.7</c:v>
                </c:pt>
                <c:pt idx="9">
                  <c:v>29.36</c:v>
                </c:pt>
                <c:pt idx="10">
                  <c:v>28.48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D-4405-BDF1-1CC937BADB39}"/>
            </c:ext>
          </c:extLst>
        </c:ser>
        <c:ser>
          <c:idx val="3"/>
          <c:order val="3"/>
          <c:tx>
            <c:strRef>
              <c:f>Sheet5!$E$51</c:f>
              <c:strCache>
                <c:ptCount val="1"/>
                <c:pt idx="0">
                  <c:v>Tangon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Sheet5!$E$52:$E$62</c:f>
              <c:numCache>
                <c:formatCode>General</c:formatCode>
                <c:ptCount val="11"/>
                <c:pt idx="0">
                  <c:v>50.33</c:v>
                </c:pt>
                <c:pt idx="1">
                  <c:v>49.77</c:v>
                </c:pt>
                <c:pt idx="2">
                  <c:v>51.11</c:v>
                </c:pt>
                <c:pt idx="3">
                  <c:v>49.49</c:v>
                </c:pt>
                <c:pt idx="4">
                  <c:v>50.12</c:v>
                </c:pt>
                <c:pt idx="5">
                  <c:v>50.1</c:v>
                </c:pt>
                <c:pt idx="6">
                  <c:v>51.3</c:v>
                </c:pt>
                <c:pt idx="7">
                  <c:v>49.2</c:v>
                </c:pt>
                <c:pt idx="8">
                  <c:v>49.67</c:v>
                </c:pt>
                <c:pt idx="9">
                  <c:v>50.56</c:v>
                </c:pt>
                <c:pt idx="10">
                  <c:v>48.43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D-4405-BDF1-1CC937BADB39}"/>
            </c:ext>
          </c:extLst>
        </c:ser>
        <c:ser>
          <c:idx val="4"/>
          <c:order val="4"/>
          <c:tx>
            <c:strRef>
              <c:f>Sheet5!$F$51</c:f>
              <c:strCache>
                <c:ptCount val="1"/>
                <c:pt idx="0">
                  <c:v>Upper Atrai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Sheet5!$F$52:$F$62</c:f>
              <c:numCache>
                <c:formatCode>General</c:formatCode>
                <c:ptCount val="11"/>
                <c:pt idx="0">
                  <c:v>39.92</c:v>
                </c:pt>
                <c:pt idx="1">
                  <c:v>38.9</c:v>
                </c:pt>
                <c:pt idx="2">
                  <c:v>39.19</c:v>
                </c:pt>
                <c:pt idx="3">
                  <c:v>38.92</c:v>
                </c:pt>
                <c:pt idx="4">
                  <c:v>39.369999999999997</c:v>
                </c:pt>
                <c:pt idx="5">
                  <c:v>38.67</c:v>
                </c:pt>
                <c:pt idx="6">
                  <c:v>40.35</c:v>
                </c:pt>
                <c:pt idx="7">
                  <c:v>38.97</c:v>
                </c:pt>
                <c:pt idx="8">
                  <c:v>39.450000000000003</c:v>
                </c:pt>
                <c:pt idx="9">
                  <c:v>39.979999999999997</c:v>
                </c:pt>
                <c:pt idx="10">
                  <c:v>38.630000000000003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D-4405-BDF1-1CC937BADB39}"/>
            </c:ext>
          </c:extLst>
        </c:ser>
        <c:ser>
          <c:idx val="5"/>
          <c:order val="5"/>
          <c:tx>
            <c:strRef>
              <c:f>Sheet5!$G$51</c:f>
              <c:strCache>
                <c:ptCount val="1"/>
                <c:pt idx="0">
                  <c:v>Mohananda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Sheet5!$G$52:$G$62</c:f>
              <c:numCache>
                <c:formatCode>General</c:formatCode>
                <c:ptCount val="11"/>
                <c:pt idx="0">
                  <c:v>21.65</c:v>
                </c:pt>
                <c:pt idx="1">
                  <c:v>20.45</c:v>
                </c:pt>
                <c:pt idx="2">
                  <c:v>21.4</c:v>
                </c:pt>
                <c:pt idx="3">
                  <c:v>20.09</c:v>
                </c:pt>
                <c:pt idx="4">
                  <c:v>20.55</c:v>
                </c:pt>
                <c:pt idx="5">
                  <c:v>20.89</c:v>
                </c:pt>
                <c:pt idx="6">
                  <c:v>22.7</c:v>
                </c:pt>
                <c:pt idx="7">
                  <c:v>20.329999999999998</c:v>
                </c:pt>
                <c:pt idx="8">
                  <c:v>21.47</c:v>
                </c:pt>
                <c:pt idx="9">
                  <c:v>21.45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D-4405-BDF1-1CC937BADB39}"/>
            </c:ext>
          </c:extLst>
        </c:ser>
        <c:ser>
          <c:idx val="6"/>
          <c:order val="6"/>
          <c:tx>
            <c:strRef>
              <c:f>Sheet5!$H$51</c:f>
              <c:strCache>
                <c:ptCount val="1"/>
                <c:pt idx="0">
                  <c:v>Little Jamuna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Sheet5!$H$52:$H$62</c:f>
              <c:numCache>
                <c:formatCode>General</c:formatCode>
                <c:ptCount val="11"/>
                <c:pt idx="0">
                  <c:v>15.13</c:v>
                </c:pt>
                <c:pt idx="1">
                  <c:v>14.45</c:v>
                </c:pt>
                <c:pt idx="2">
                  <c:v>14</c:v>
                </c:pt>
                <c:pt idx="3">
                  <c:v>15.71</c:v>
                </c:pt>
                <c:pt idx="4">
                  <c:v>15.35</c:v>
                </c:pt>
                <c:pt idx="5">
                  <c:v>14.63</c:v>
                </c:pt>
                <c:pt idx="6">
                  <c:v>16.059999999999999</c:v>
                </c:pt>
                <c:pt idx="7">
                  <c:v>13.64</c:v>
                </c:pt>
                <c:pt idx="8">
                  <c:v>15.06</c:v>
                </c:pt>
                <c:pt idx="9">
                  <c:v>15.43</c:v>
                </c:pt>
                <c:pt idx="10">
                  <c:v>14.32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D-4405-BDF1-1CC937BADB39}"/>
            </c:ext>
          </c:extLst>
        </c:ser>
        <c:ser>
          <c:idx val="7"/>
          <c:order val="7"/>
          <c:tx>
            <c:strRef>
              <c:f>Sheet5!$I$51</c:f>
              <c:strCache>
                <c:ptCount val="1"/>
                <c:pt idx="0">
                  <c:v>Atrai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Sheet5!$I$52:$I$62</c:f>
              <c:numCache>
                <c:formatCode>General</c:formatCode>
                <c:ptCount val="11"/>
                <c:pt idx="0">
                  <c:v>18.75</c:v>
                </c:pt>
                <c:pt idx="1">
                  <c:v>17.63</c:v>
                </c:pt>
                <c:pt idx="2">
                  <c:v>18.54</c:v>
                </c:pt>
                <c:pt idx="3">
                  <c:v>17.07</c:v>
                </c:pt>
                <c:pt idx="4">
                  <c:v>18.22</c:v>
                </c:pt>
                <c:pt idx="5">
                  <c:v>17.260000000000002</c:v>
                </c:pt>
                <c:pt idx="6">
                  <c:v>19.38</c:v>
                </c:pt>
                <c:pt idx="7">
                  <c:v>17.25</c:v>
                </c:pt>
                <c:pt idx="8">
                  <c:v>18.57</c:v>
                </c:pt>
                <c:pt idx="9">
                  <c:v>18.940000000000001</c:v>
                </c:pt>
                <c:pt idx="10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8D-4405-BDF1-1CC937BADB39}"/>
            </c:ext>
          </c:extLst>
        </c:ser>
        <c:ser>
          <c:idx val="8"/>
          <c:order val="8"/>
          <c:tx>
            <c:strRef>
              <c:f>Sheet5!$J$51</c:f>
              <c:strCache>
                <c:ptCount val="1"/>
                <c:pt idx="0">
                  <c:v>Ganges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Sheet5!$J$52:$J$62</c:f>
              <c:numCache>
                <c:formatCode>General</c:formatCode>
                <c:ptCount val="11"/>
                <c:pt idx="0">
                  <c:v>22.21</c:v>
                </c:pt>
                <c:pt idx="1">
                  <c:v>21.59</c:v>
                </c:pt>
                <c:pt idx="2">
                  <c:v>22.66</c:v>
                </c:pt>
                <c:pt idx="3">
                  <c:v>20.94</c:v>
                </c:pt>
                <c:pt idx="4">
                  <c:v>21.19</c:v>
                </c:pt>
                <c:pt idx="5">
                  <c:v>22.44</c:v>
                </c:pt>
                <c:pt idx="6">
                  <c:v>21.48</c:v>
                </c:pt>
                <c:pt idx="7">
                  <c:v>21.65</c:v>
                </c:pt>
                <c:pt idx="8">
                  <c:v>22.23</c:v>
                </c:pt>
                <c:pt idx="9">
                  <c:v>20.87</c:v>
                </c:pt>
                <c:pt idx="10">
                  <c:v>22.32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8D-4405-BDF1-1CC937BADB39}"/>
            </c:ext>
          </c:extLst>
        </c:ser>
        <c:ser>
          <c:idx val="9"/>
          <c:order val="9"/>
          <c:tx>
            <c:strRef>
              <c:f>Sheet5!$K$51</c:f>
              <c:strCache>
                <c:ptCount val="1"/>
                <c:pt idx="0">
                  <c:v>Padma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Sheet5!$K$52:$K$62</c:f>
              <c:numCache>
                <c:formatCode>General</c:formatCode>
                <c:ptCount val="11"/>
                <c:pt idx="0">
                  <c:v>8.86</c:v>
                </c:pt>
                <c:pt idx="1">
                  <c:v>9.17</c:v>
                </c:pt>
                <c:pt idx="2">
                  <c:v>8.9700000000000006</c:v>
                </c:pt>
                <c:pt idx="3">
                  <c:v>8.92</c:v>
                </c:pt>
                <c:pt idx="4">
                  <c:v>9.09</c:v>
                </c:pt>
                <c:pt idx="5">
                  <c:v>9.66</c:v>
                </c:pt>
                <c:pt idx="6">
                  <c:v>9.7100000000000009</c:v>
                </c:pt>
                <c:pt idx="7">
                  <c:v>8.64</c:v>
                </c:pt>
                <c:pt idx="8">
                  <c:v>9.33</c:v>
                </c:pt>
                <c:pt idx="9">
                  <c:v>9.84</c:v>
                </c:pt>
                <c:pt idx="10">
                  <c:v>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8D-4405-BDF1-1CC937BADB39}"/>
            </c:ext>
          </c:extLst>
        </c:ser>
        <c:ser>
          <c:idx val="10"/>
          <c:order val="10"/>
          <c:tx>
            <c:strRef>
              <c:f>Sheet5!$L$51</c:f>
              <c:strCache>
                <c:ptCount val="1"/>
                <c:pt idx="0">
                  <c:v>Gorai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Sheet5!$L$52:$L$62</c:f>
              <c:numCache>
                <c:formatCode>General</c:formatCode>
                <c:ptCount val="11"/>
                <c:pt idx="0">
                  <c:v>12.42</c:v>
                </c:pt>
                <c:pt idx="1">
                  <c:v>12.09</c:v>
                </c:pt>
                <c:pt idx="2">
                  <c:v>12.24</c:v>
                </c:pt>
                <c:pt idx="3">
                  <c:v>11.76</c:v>
                </c:pt>
                <c:pt idx="4">
                  <c:v>11.82</c:v>
                </c:pt>
                <c:pt idx="5">
                  <c:v>12.37</c:v>
                </c:pt>
                <c:pt idx="6">
                  <c:v>12.21</c:v>
                </c:pt>
                <c:pt idx="7">
                  <c:v>11.81</c:v>
                </c:pt>
                <c:pt idx="8">
                  <c:v>12.47</c:v>
                </c:pt>
                <c:pt idx="9">
                  <c:v>12.13</c:v>
                </c:pt>
                <c:pt idx="10">
                  <c:v>12.52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D-4405-BDF1-1CC937BADB39}"/>
            </c:ext>
          </c:extLst>
        </c:ser>
        <c:ser>
          <c:idx val="11"/>
          <c:order val="11"/>
          <c:tx>
            <c:strRef>
              <c:f>Sheet5!$M$51</c:f>
              <c:strCache>
                <c:ptCount val="1"/>
                <c:pt idx="0">
                  <c:v>Ichamati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Sheet5!$M$52:$M$62</c:f>
              <c:numCache>
                <c:formatCode>General</c:formatCode>
                <c:ptCount val="11"/>
                <c:pt idx="0">
                  <c:v>3.7</c:v>
                </c:pt>
                <c:pt idx="1">
                  <c:v>3.67</c:v>
                </c:pt>
                <c:pt idx="2">
                  <c:v>3.55</c:v>
                </c:pt>
                <c:pt idx="3">
                  <c:v>3.25</c:v>
                </c:pt>
                <c:pt idx="4">
                  <c:v>3.52</c:v>
                </c:pt>
                <c:pt idx="5">
                  <c:v>3.69</c:v>
                </c:pt>
                <c:pt idx="6">
                  <c:v>3.67</c:v>
                </c:pt>
                <c:pt idx="7">
                  <c:v>3.8</c:v>
                </c:pt>
                <c:pt idx="8">
                  <c:v>3.47</c:v>
                </c:pt>
                <c:pt idx="9">
                  <c:v>4.42</c:v>
                </c:pt>
                <c:pt idx="10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8D-4405-BDF1-1CC937BADB39}"/>
            </c:ext>
          </c:extLst>
        </c:ser>
        <c:ser>
          <c:idx val="12"/>
          <c:order val="12"/>
          <c:tx>
            <c:strRef>
              <c:f>Sheet5!$N$51</c:f>
              <c:strCache>
                <c:ptCount val="1"/>
                <c:pt idx="0">
                  <c:v>Mathabhanga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Sheet5!$N$52:$N$62</c:f>
              <c:numCache>
                <c:formatCode>General</c:formatCode>
                <c:ptCount val="11"/>
                <c:pt idx="0">
                  <c:v>12.23</c:v>
                </c:pt>
                <c:pt idx="1">
                  <c:v>11.36</c:v>
                </c:pt>
                <c:pt idx="2">
                  <c:v>12.45</c:v>
                </c:pt>
                <c:pt idx="3">
                  <c:v>11.53</c:v>
                </c:pt>
                <c:pt idx="4">
                  <c:v>11.53</c:v>
                </c:pt>
                <c:pt idx="5">
                  <c:v>9.36</c:v>
                </c:pt>
                <c:pt idx="6">
                  <c:v>10.62</c:v>
                </c:pt>
                <c:pt idx="7">
                  <c:v>10.42</c:v>
                </c:pt>
                <c:pt idx="8">
                  <c:v>11.12</c:v>
                </c:pt>
                <c:pt idx="9">
                  <c:v>10.96</c:v>
                </c:pt>
                <c:pt idx="10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8D-4405-BDF1-1CC937BADB39}"/>
            </c:ext>
          </c:extLst>
        </c:ser>
        <c:ser>
          <c:idx val="13"/>
          <c:order val="13"/>
          <c:tx>
            <c:strRef>
              <c:f>Sheet5!$O$51</c:f>
              <c:strCache>
                <c:ptCount val="1"/>
                <c:pt idx="0">
                  <c:v>Kobadak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Sheet5!$O$52:$O$62</c:f>
              <c:numCache>
                <c:formatCode>General</c:formatCode>
                <c:ptCount val="11"/>
                <c:pt idx="0">
                  <c:v>4.99</c:v>
                </c:pt>
                <c:pt idx="1">
                  <c:v>4.3899999999999997</c:v>
                </c:pt>
                <c:pt idx="2">
                  <c:v>4.92</c:v>
                </c:pt>
                <c:pt idx="3">
                  <c:v>4.09</c:v>
                </c:pt>
                <c:pt idx="4">
                  <c:v>4.8499999999999996</c:v>
                </c:pt>
                <c:pt idx="5">
                  <c:v>5.3</c:v>
                </c:pt>
                <c:pt idx="6">
                  <c:v>4.6500000000000004</c:v>
                </c:pt>
                <c:pt idx="7">
                  <c:v>4.32</c:v>
                </c:pt>
                <c:pt idx="8">
                  <c:v>2.39</c:v>
                </c:pt>
                <c:pt idx="9">
                  <c:v>4.41</c:v>
                </c:pt>
                <c:pt idx="10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8D-4405-BDF1-1CC937BADB39}"/>
            </c:ext>
          </c:extLst>
        </c:ser>
        <c:ser>
          <c:idx val="14"/>
          <c:order val="14"/>
          <c:tx>
            <c:strRef>
              <c:f>Sheet5!$P$51</c:f>
              <c:strCache>
                <c:ptCount val="1"/>
                <c:pt idx="0">
                  <c:v>Kumar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Sheet5!$P$52:$P$62</c:f>
              <c:numCache>
                <c:formatCode>General</c:formatCode>
                <c:ptCount val="11"/>
                <c:pt idx="0">
                  <c:v>5.45</c:v>
                </c:pt>
                <c:pt idx="1">
                  <c:v>4.58</c:v>
                </c:pt>
                <c:pt idx="2">
                  <c:v>4.8899999999999997</c:v>
                </c:pt>
                <c:pt idx="3">
                  <c:v>4.8899999999999997</c:v>
                </c:pt>
                <c:pt idx="4">
                  <c:v>5.15</c:v>
                </c:pt>
                <c:pt idx="5">
                  <c:v>4.75</c:v>
                </c:pt>
                <c:pt idx="6">
                  <c:v>5.22</c:v>
                </c:pt>
                <c:pt idx="7">
                  <c:v>4.5999999999999996</c:v>
                </c:pt>
                <c:pt idx="8">
                  <c:v>4.95</c:v>
                </c:pt>
                <c:pt idx="9">
                  <c:v>5.55</c:v>
                </c:pt>
                <c:pt idx="10">
                  <c:v>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8D-4405-BDF1-1CC937BADB39}"/>
            </c:ext>
          </c:extLst>
        </c:ser>
        <c:ser>
          <c:idx val="15"/>
          <c:order val="15"/>
          <c:tx>
            <c:strRef>
              <c:f>Sheet5!$Q$51</c:f>
              <c:strCache>
                <c:ptCount val="1"/>
                <c:pt idx="0">
                  <c:v>Arial Khan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Sheet5!$Q$52:$Q$62</c:f>
              <c:numCache>
                <c:formatCode>General</c:formatCode>
                <c:ptCount val="11"/>
                <c:pt idx="0">
                  <c:v>4.37</c:v>
                </c:pt>
                <c:pt idx="1">
                  <c:v>3.71</c:v>
                </c:pt>
                <c:pt idx="2">
                  <c:v>3.61</c:v>
                </c:pt>
                <c:pt idx="3">
                  <c:v>3.76</c:v>
                </c:pt>
                <c:pt idx="4">
                  <c:v>3.73</c:v>
                </c:pt>
                <c:pt idx="5">
                  <c:v>3.87</c:v>
                </c:pt>
                <c:pt idx="6">
                  <c:v>3.89</c:v>
                </c:pt>
                <c:pt idx="7">
                  <c:v>3.36</c:v>
                </c:pt>
                <c:pt idx="8">
                  <c:v>3.55</c:v>
                </c:pt>
                <c:pt idx="9">
                  <c:v>4.37</c:v>
                </c:pt>
                <c:pt idx="10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8D-4405-BDF1-1CC937BADB39}"/>
            </c:ext>
          </c:extLst>
        </c:ser>
        <c:ser>
          <c:idx val="16"/>
          <c:order val="16"/>
          <c:tx>
            <c:strRef>
              <c:f>Sheet5!$R$51</c:f>
              <c:strCache>
                <c:ptCount val="1"/>
                <c:pt idx="0">
                  <c:v>Kirtonkhola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Sheet5!$R$52:$R$62</c:f>
              <c:numCache>
                <c:formatCode>General</c:formatCode>
                <c:ptCount val="11"/>
                <c:pt idx="4">
                  <c:v>2.89</c:v>
                </c:pt>
                <c:pt idx="5">
                  <c:v>2.62</c:v>
                </c:pt>
                <c:pt idx="6">
                  <c:v>2.69</c:v>
                </c:pt>
                <c:pt idx="8">
                  <c:v>2.5</c:v>
                </c:pt>
                <c:pt idx="9">
                  <c:v>3.07</c:v>
                </c:pt>
                <c:pt idx="1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8D-4405-BDF1-1CC937BADB39}"/>
            </c:ext>
          </c:extLst>
        </c:ser>
        <c:ser>
          <c:idx val="17"/>
          <c:order val="17"/>
          <c:tx>
            <c:strRef>
              <c:f>Sheet5!$S$51</c:f>
              <c:strCache>
                <c:ptCount val="1"/>
                <c:pt idx="0">
                  <c:v>Pashure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Sheet5!$A$52:$A$62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Sheet5!$S$52:$S$62</c:f>
              <c:numCache>
                <c:formatCode>General</c:formatCode>
                <c:ptCount val="11"/>
                <c:pt idx="7">
                  <c:v>3.45</c:v>
                </c:pt>
                <c:pt idx="8">
                  <c:v>3.47</c:v>
                </c:pt>
                <c:pt idx="9">
                  <c:v>3.16</c:v>
                </c:pt>
                <c:pt idx="1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8D-4405-BDF1-1CC937BA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84031"/>
        <c:axId val="2030925151"/>
      </c:barChart>
      <c:catAx>
        <c:axId val="182698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800" b="1" i="0" baseline="0">
                    <a:latin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30925151"/>
        <c:crosses val="autoZero"/>
        <c:auto val="1"/>
        <c:lblAlgn val="ctr"/>
        <c:lblOffset val="100"/>
        <c:noMultiLvlLbl val="0"/>
      </c:catAx>
      <c:valAx>
        <c:axId val="20309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800" b="1" i="0" baseline="0">
                    <a:latin typeface="Arial" panose="020B0604020202020204" pitchFamily="34" charset="0"/>
                  </a:rPr>
                  <a:t>Peak Water Level(m)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269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6350</xdr:rowOff>
    </xdr:from>
    <xdr:to>
      <xdr:col>18</xdr:col>
      <xdr:colOff>31750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AAAC1-B216-5D46-8603-9CF91B23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184150</xdr:rowOff>
    </xdr:from>
    <xdr:to>
      <xdr:col>19</xdr:col>
      <xdr:colOff>558800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F7570-14F9-3DCB-8071-225B8EE10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8A2A2-AC93-979C-F664-0D8A0A877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13</xdr:row>
      <xdr:rowOff>0</xdr:rowOff>
    </xdr:from>
    <xdr:to>
      <xdr:col>13</xdr:col>
      <xdr:colOff>69850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B099B-9AED-17E0-B68A-CD3615F95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26</xdr:row>
      <xdr:rowOff>12701</xdr:rowOff>
    </xdr:from>
    <xdr:to>
      <xdr:col>13</xdr:col>
      <xdr:colOff>69850</xdr:colOff>
      <xdr:row>39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BF831-3D08-176D-938E-7B390262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39</xdr:row>
      <xdr:rowOff>25401</xdr:rowOff>
    </xdr:from>
    <xdr:to>
      <xdr:col>13</xdr:col>
      <xdr:colOff>69850</xdr:colOff>
      <xdr:row>52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60A09-0617-C7EE-140E-3B29D6874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0</xdr:row>
      <xdr:rowOff>152399</xdr:rowOff>
    </xdr:from>
    <xdr:to>
      <xdr:col>13</xdr:col>
      <xdr:colOff>76199</xdr:colOff>
      <xdr:row>12</xdr:row>
      <xdr:rowOff>181428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ED306D-2205-9D8D-47E3-1D6B61FB5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</xdr:row>
      <xdr:rowOff>3173</xdr:rowOff>
    </xdr:from>
    <xdr:to>
      <xdr:col>41</xdr:col>
      <xdr:colOff>31749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94FA3-61E3-15CF-533C-391367D46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56</xdr:row>
      <xdr:rowOff>104775</xdr:rowOff>
    </xdr:from>
    <xdr:to>
      <xdr:col>41</xdr:col>
      <xdr:colOff>209550</xdr:colOff>
      <xdr:row>87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853C6-F702-D6C5-AFA5-8DD414776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323850</xdr:colOff>
      <xdr:row>101</xdr:row>
      <xdr:rowOff>133350</xdr:rowOff>
    </xdr:from>
    <xdr:to>
      <xdr:col>41</xdr:col>
      <xdr:colOff>6351</xdr:colOff>
      <xdr:row>133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69ABDE-70D5-AE52-7E00-5C8E04CF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156</xdr:row>
      <xdr:rowOff>76200</xdr:rowOff>
    </xdr:from>
    <xdr:to>
      <xdr:col>40</xdr:col>
      <xdr:colOff>9524</xdr:colOff>
      <xdr:row>187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1C15C-F173-04C7-59F9-72D5CEE89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004-C99C-49F0-9B2A-04E4AF46A384}">
  <dimension ref="A1:C49"/>
  <sheetViews>
    <sheetView workbookViewId="0">
      <selection activeCell="T10" sqref="S10:T10"/>
    </sheetView>
  </sheetViews>
  <sheetFormatPr defaultRowHeight="14.5" x14ac:dyDescent="0.35"/>
  <sheetData>
    <row r="1" spans="1:3" ht="15" thickBot="1" x14ac:dyDescent="0.4">
      <c r="A1" s="4" t="s">
        <v>2</v>
      </c>
      <c r="B1" s="4" t="s">
        <v>0</v>
      </c>
      <c r="C1" s="4" t="s">
        <v>1</v>
      </c>
    </row>
    <row r="2" spans="1:3" ht="16" thickBot="1" x14ac:dyDescent="0.4">
      <c r="A2" s="1">
        <v>1971</v>
      </c>
      <c r="B2" s="3">
        <v>36300</v>
      </c>
      <c r="C2" s="3">
        <v>25</v>
      </c>
    </row>
    <row r="3" spans="1:3" ht="16" thickBot="1" x14ac:dyDescent="0.4">
      <c r="A3" s="1">
        <v>1972</v>
      </c>
      <c r="B3" s="3">
        <v>20800</v>
      </c>
      <c r="C3" s="3">
        <v>14</v>
      </c>
    </row>
    <row r="4" spans="1:3" ht="16" thickBot="1" x14ac:dyDescent="0.4">
      <c r="A4" s="1">
        <v>1973</v>
      </c>
      <c r="B4" s="3">
        <v>29800</v>
      </c>
      <c r="C4" s="3">
        <v>20</v>
      </c>
    </row>
    <row r="5" spans="1:3" ht="16" thickBot="1" x14ac:dyDescent="0.4">
      <c r="A5" s="1">
        <v>1974</v>
      </c>
      <c r="B5" s="3">
        <v>52600</v>
      </c>
      <c r="C5" s="3">
        <v>36</v>
      </c>
    </row>
    <row r="6" spans="1:3" ht="16" thickBot="1" x14ac:dyDescent="0.4">
      <c r="A6" s="1">
        <v>1975</v>
      </c>
      <c r="B6" s="3">
        <v>16600</v>
      </c>
      <c r="C6" s="3">
        <v>11</v>
      </c>
    </row>
    <row r="7" spans="1:3" ht="16" thickBot="1" x14ac:dyDescent="0.4">
      <c r="A7" s="1">
        <v>1976</v>
      </c>
      <c r="B7" s="3">
        <v>28300</v>
      </c>
      <c r="C7" s="3">
        <v>19</v>
      </c>
    </row>
    <row r="8" spans="1:3" ht="16" thickBot="1" x14ac:dyDescent="0.4">
      <c r="A8" s="1">
        <v>1977</v>
      </c>
      <c r="B8" s="3">
        <v>12500</v>
      </c>
      <c r="C8" s="3">
        <v>8</v>
      </c>
    </row>
    <row r="9" spans="1:3" ht="16" thickBot="1" x14ac:dyDescent="0.4">
      <c r="A9" s="1">
        <v>1978</v>
      </c>
      <c r="B9" s="3">
        <v>10800</v>
      </c>
      <c r="C9" s="3">
        <v>7</v>
      </c>
    </row>
    <row r="10" spans="1:3" ht="16" thickBot="1" x14ac:dyDescent="0.4">
      <c r="A10" s="1">
        <v>1980</v>
      </c>
      <c r="B10" s="3">
        <v>33000</v>
      </c>
      <c r="C10" s="3">
        <v>22</v>
      </c>
    </row>
    <row r="11" spans="1:3" ht="16" thickBot="1" x14ac:dyDescent="0.4">
      <c r="A11" s="1">
        <v>1982</v>
      </c>
      <c r="B11" s="3">
        <v>3140</v>
      </c>
      <c r="C11" s="3">
        <v>2</v>
      </c>
    </row>
    <row r="12" spans="1:3" ht="16" thickBot="1" x14ac:dyDescent="0.4">
      <c r="A12" s="1">
        <v>1983</v>
      </c>
      <c r="B12" s="3">
        <v>11100</v>
      </c>
      <c r="C12" s="3">
        <v>7.5</v>
      </c>
    </row>
    <row r="13" spans="1:3" ht="16" thickBot="1" x14ac:dyDescent="0.4">
      <c r="A13" s="1">
        <v>1984</v>
      </c>
      <c r="B13" s="3">
        <v>28200</v>
      </c>
      <c r="C13" s="3">
        <v>19</v>
      </c>
    </row>
    <row r="14" spans="1:3" ht="16" thickBot="1" x14ac:dyDescent="0.4">
      <c r="A14" s="1">
        <v>1985</v>
      </c>
      <c r="B14" s="3">
        <v>11400</v>
      </c>
      <c r="C14" s="3">
        <v>8</v>
      </c>
    </row>
    <row r="15" spans="1:3" ht="16" thickBot="1" x14ac:dyDescent="0.4">
      <c r="A15" s="1">
        <v>1986</v>
      </c>
      <c r="B15" s="3">
        <v>6600</v>
      </c>
      <c r="C15" s="3">
        <v>4</v>
      </c>
    </row>
    <row r="16" spans="1:3" ht="16" thickBot="1" x14ac:dyDescent="0.4">
      <c r="A16" s="1">
        <v>1987</v>
      </c>
      <c r="B16" s="3">
        <v>57300</v>
      </c>
      <c r="C16" s="3">
        <v>39</v>
      </c>
    </row>
    <row r="17" spans="1:3" ht="16" thickBot="1" x14ac:dyDescent="0.4">
      <c r="A17" s="1">
        <v>1988</v>
      </c>
      <c r="B17" s="3">
        <v>89970</v>
      </c>
      <c r="C17" s="3">
        <v>61</v>
      </c>
    </row>
    <row r="18" spans="1:3" ht="16" thickBot="1" x14ac:dyDescent="0.4">
      <c r="A18" s="1">
        <v>1989</v>
      </c>
      <c r="B18" s="3">
        <v>6100</v>
      </c>
      <c r="C18" s="3">
        <v>4</v>
      </c>
    </row>
    <row r="19" spans="1:3" ht="16" thickBot="1" x14ac:dyDescent="0.4">
      <c r="A19" s="1">
        <v>1990</v>
      </c>
      <c r="B19" s="3">
        <v>3500</v>
      </c>
      <c r="C19" s="3">
        <v>2.4</v>
      </c>
    </row>
    <row r="20" spans="1:3" ht="16" thickBot="1" x14ac:dyDescent="0.4">
      <c r="A20" s="1">
        <v>1991</v>
      </c>
      <c r="B20" s="3">
        <v>28600</v>
      </c>
      <c r="C20" s="3">
        <v>19</v>
      </c>
    </row>
    <row r="21" spans="1:3" ht="16" thickBot="1" x14ac:dyDescent="0.4">
      <c r="A21" s="1">
        <v>1992</v>
      </c>
      <c r="B21" s="3">
        <v>2000</v>
      </c>
      <c r="C21" s="3">
        <v>1.4</v>
      </c>
    </row>
    <row r="22" spans="1:3" ht="16" thickBot="1" x14ac:dyDescent="0.4">
      <c r="A22" s="1">
        <v>1993</v>
      </c>
      <c r="B22" s="3">
        <v>28742</v>
      </c>
      <c r="C22" s="3">
        <v>20</v>
      </c>
    </row>
    <row r="23" spans="1:3" ht="16" thickBot="1" x14ac:dyDescent="0.4">
      <c r="A23" s="1">
        <v>1994</v>
      </c>
      <c r="B23" s="3">
        <v>419</v>
      </c>
      <c r="C23" s="3">
        <v>0.2</v>
      </c>
    </row>
    <row r="24" spans="1:3" ht="16" thickBot="1" x14ac:dyDescent="0.4">
      <c r="A24" s="1">
        <v>1995</v>
      </c>
      <c r="B24" s="3">
        <v>32000</v>
      </c>
      <c r="C24" s="3">
        <v>22</v>
      </c>
    </row>
    <row r="25" spans="1:3" ht="16" thickBot="1" x14ac:dyDescent="0.4">
      <c r="A25" s="1">
        <v>1996</v>
      </c>
      <c r="B25" s="3">
        <v>35800</v>
      </c>
      <c r="C25" s="3">
        <v>24</v>
      </c>
    </row>
    <row r="26" spans="1:3" ht="16" thickBot="1" x14ac:dyDescent="0.4">
      <c r="A26" s="1">
        <v>1998</v>
      </c>
      <c r="B26" s="3">
        <v>100250</v>
      </c>
      <c r="C26" s="3">
        <v>68</v>
      </c>
    </row>
    <row r="27" spans="1:3" ht="16" thickBot="1" x14ac:dyDescent="0.4">
      <c r="A27" s="1">
        <v>1999</v>
      </c>
      <c r="B27" s="3">
        <v>32000</v>
      </c>
      <c r="C27" s="3">
        <v>22</v>
      </c>
    </row>
    <row r="28" spans="1:3" ht="16" thickBot="1" x14ac:dyDescent="0.4">
      <c r="A28" s="1">
        <v>2000</v>
      </c>
      <c r="B28" s="3">
        <v>35700</v>
      </c>
      <c r="C28" s="3">
        <v>24</v>
      </c>
    </row>
    <row r="29" spans="1:3" ht="16" thickBot="1" x14ac:dyDescent="0.4">
      <c r="A29" s="1">
        <v>2001</v>
      </c>
      <c r="B29" s="3">
        <v>4000</v>
      </c>
      <c r="C29" s="3">
        <v>2.8</v>
      </c>
    </row>
    <row r="30" spans="1:3" ht="16" thickBot="1" x14ac:dyDescent="0.4">
      <c r="A30" s="1">
        <v>2002</v>
      </c>
      <c r="B30" s="3">
        <v>15000</v>
      </c>
      <c r="C30" s="3">
        <v>10</v>
      </c>
    </row>
    <row r="31" spans="1:3" ht="16" thickBot="1" x14ac:dyDescent="0.4">
      <c r="A31" s="1">
        <v>2003</v>
      </c>
      <c r="B31" s="3">
        <v>21500</v>
      </c>
      <c r="C31" s="3">
        <v>14</v>
      </c>
    </row>
    <row r="32" spans="1:3" ht="16" thickBot="1" x14ac:dyDescent="0.4">
      <c r="A32" s="1">
        <v>2004</v>
      </c>
      <c r="B32" s="3">
        <v>55000</v>
      </c>
      <c r="C32" s="3">
        <v>38</v>
      </c>
    </row>
    <row r="33" spans="1:3" ht="16" thickBot="1" x14ac:dyDescent="0.4">
      <c r="A33" s="1">
        <v>2005</v>
      </c>
      <c r="B33" s="3">
        <v>17850</v>
      </c>
      <c r="C33" s="3">
        <v>12</v>
      </c>
    </row>
    <row r="34" spans="1:3" ht="16" thickBot="1" x14ac:dyDescent="0.4">
      <c r="A34" s="1">
        <v>2006</v>
      </c>
      <c r="B34" s="3">
        <v>16175</v>
      </c>
      <c r="C34" s="3">
        <v>11</v>
      </c>
    </row>
    <row r="35" spans="1:3" ht="16" thickBot="1" x14ac:dyDescent="0.4">
      <c r="A35" s="1">
        <v>2007</v>
      </c>
      <c r="B35" s="3">
        <v>62300</v>
      </c>
      <c r="C35" s="3">
        <v>42</v>
      </c>
    </row>
    <row r="36" spans="1:3" ht="16" thickBot="1" x14ac:dyDescent="0.4">
      <c r="A36" s="1">
        <v>2008</v>
      </c>
      <c r="B36" s="3">
        <v>33655</v>
      </c>
      <c r="C36" s="3">
        <v>23</v>
      </c>
    </row>
    <row r="37" spans="1:3" ht="16" thickBot="1" x14ac:dyDescent="0.4">
      <c r="A37" s="1">
        <v>2009</v>
      </c>
      <c r="B37" s="3">
        <v>28593</v>
      </c>
      <c r="C37" s="3">
        <v>19</v>
      </c>
    </row>
    <row r="38" spans="1:3" ht="16" thickBot="1" x14ac:dyDescent="0.4">
      <c r="A38" s="1">
        <v>2010</v>
      </c>
      <c r="B38" s="3">
        <v>26530</v>
      </c>
      <c r="C38" s="3">
        <v>18</v>
      </c>
    </row>
    <row r="39" spans="1:3" ht="16" thickBot="1" x14ac:dyDescent="0.4">
      <c r="A39" s="1">
        <v>2011</v>
      </c>
      <c r="B39" s="3">
        <v>29800</v>
      </c>
      <c r="C39" s="3">
        <v>20</v>
      </c>
    </row>
    <row r="40" spans="1:3" ht="16" thickBot="1" x14ac:dyDescent="0.4">
      <c r="A40" s="1">
        <v>2012</v>
      </c>
      <c r="B40" s="3">
        <v>17700</v>
      </c>
      <c r="C40" s="3">
        <v>12</v>
      </c>
    </row>
    <row r="41" spans="1:3" ht="16" thickBot="1" x14ac:dyDescent="0.4">
      <c r="A41" s="1">
        <v>2013</v>
      </c>
      <c r="B41" s="3">
        <v>15650</v>
      </c>
      <c r="C41" s="3">
        <v>10.6</v>
      </c>
    </row>
    <row r="42" spans="1:3" ht="16" thickBot="1" x14ac:dyDescent="0.4">
      <c r="A42" s="1">
        <v>2014</v>
      </c>
      <c r="B42" s="3">
        <v>36895</v>
      </c>
      <c r="C42" s="3">
        <v>25</v>
      </c>
    </row>
    <row r="43" spans="1:3" ht="16" thickBot="1" x14ac:dyDescent="0.4">
      <c r="A43" s="1">
        <v>2015</v>
      </c>
      <c r="B43" s="3">
        <v>47200</v>
      </c>
      <c r="C43" s="3">
        <v>32</v>
      </c>
    </row>
    <row r="44" spans="1:3" ht="16" thickBot="1" x14ac:dyDescent="0.4">
      <c r="A44" s="1">
        <v>2016</v>
      </c>
      <c r="B44" s="3">
        <v>48675</v>
      </c>
      <c r="C44" s="3">
        <v>33</v>
      </c>
    </row>
    <row r="45" spans="1:3" ht="16" thickBot="1" x14ac:dyDescent="0.4">
      <c r="A45" s="1">
        <v>2017</v>
      </c>
      <c r="B45" s="3">
        <v>61979</v>
      </c>
      <c r="C45" s="3">
        <v>42</v>
      </c>
    </row>
    <row r="46" spans="1:3" ht="16" thickBot="1" x14ac:dyDescent="0.4">
      <c r="A46" s="1">
        <v>2018</v>
      </c>
      <c r="B46" s="3">
        <v>33941</v>
      </c>
      <c r="C46" s="3">
        <v>23</v>
      </c>
    </row>
    <row r="47" spans="1:3" ht="16" thickBot="1" x14ac:dyDescent="0.4">
      <c r="A47" s="1">
        <v>2019</v>
      </c>
      <c r="B47" s="3">
        <v>45747</v>
      </c>
      <c r="C47" s="3">
        <v>31</v>
      </c>
    </row>
    <row r="48" spans="1:3" ht="16" thickBot="1" x14ac:dyDescent="0.4">
      <c r="A48" s="1">
        <v>2020</v>
      </c>
      <c r="B48" s="3">
        <v>59028</v>
      </c>
      <c r="C48" s="3">
        <v>40</v>
      </c>
    </row>
    <row r="49" spans="1:3" ht="16" thickBot="1" x14ac:dyDescent="0.4">
      <c r="A49" s="1">
        <v>2021</v>
      </c>
      <c r="B49" s="3">
        <v>48698</v>
      </c>
      <c r="C49" s="3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7F3D-1D95-409C-AD54-C99593A15C70}">
  <dimension ref="A1:I13"/>
  <sheetViews>
    <sheetView topLeftCell="D1" workbookViewId="0">
      <selection activeCell="I18" sqref="I18"/>
    </sheetView>
  </sheetViews>
  <sheetFormatPr defaultRowHeight="14.5" x14ac:dyDescent="0.35"/>
  <cols>
    <col min="1" max="1" width="8.7265625" style="2"/>
    <col min="2" max="2" width="26.54296875" style="2" bestFit="1" customWidth="1"/>
    <col min="3" max="3" width="27.54296875" style="2" bestFit="1" customWidth="1"/>
    <col min="4" max="4" width="7.90625" bestFit="1" customWidth="1"/>
    <col min="6" max="6" width="8.6328125" bestFit="1" customWidth="1"/>
    <col min="7" max="7" width="11.1796875" bestFit="1" customWidth="1"/>
    <col min="8" max="8" width="11.81640625" bestFit="1" customWidth="1"/>
    <col min="9" max="9" width="14.6328125" bestFit="1" customWidth="1"/>
  </cols>
  <sheetData>
    <row r="1" spans="1:9" ht="15" thickBot="1" x14ac:dyDescent="0.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ht="16" thickBot="1" x14ac:dyDescent="0.4">
      <c r="A2" s="1">
        <v>2010</v>
      </c>
      <c r="B2" s="2">
        <v>2084</v>
      </c>
      <c r="C2" s="2">
        <v>2358</v>
      </c>
      <c r="D2">
        <f>MAX(B2,C2)</f>
        <v>2358</v>
      </c>
      <c r="E2">
        <f>D2</f>
        <v>2358</v>
      </c>
      <c r="F2" t="e">
        <f>IF(B2&gt;C2,B2-C2,NA())</f>
        <v>#N/A</v>
      </c>
      <c r="G2">
        <f>IF(B2&lt;C2,C2-B2,NA())</f>
        <v>274</v>
      </c>
      <c r="H2" t="str">
        <f>IF(ISERROR(F2),"",+TEXT(F2/C2,"0%"))</f>
        <v/>
      </c>
      <c r="I2" t="str">
        <f>IF(ISERROR(G2),"","-"&amp;TEXT(G2/C2,"0%"))</f>
        <v>-12%</v>
      </c>
    </row>
    <row r="3" spans="1:9" ht="16" thickBot="1" x14ac:dyDescent="0.4">
      <c r="A3" s="1">
        <v>2011</v>
      </c>
      <c r="B3" s="2">
        <v>2054.6</v>
      </c>
      <c r="C3" s="2">
        <v>2183.6999999999998</v>
      </c>
      <c r="D3">
        <f t="shared" ref="D3:D13" si="0">MAX(B3,C3)</f>
        <v>2183.6999999999998</v>
      </c>
      <c r="E3">
        <f t="shared" ref="E3:E13" si="1">D3</f>
        <v>2183.6999999999998</v>
      </c>
      <c r="F3" t="e">
        <f t="shared" ref="F3:F13" si="2">IF(B3&gt;C3,B3-C3,NA())</f>
        <v>#N/A</v>
      </c>
      <c r="G3">
        <f t="shared" ref="G3:G13" si="3">IF(B3&lt;C3,C3-B3,NA())</f>
        <v>129.09999999999991</v>
      </c>
      <c r="H3" t="str">
        <f t="shared" ref="H3:H13" si="4">IF(ISERROR(F3),"",+TEXT(F3/C3,"0%"))</f>
        <v/>
      </c>
      <c r="I3" t="str">
        <f t="shared" ref="I3:I13" si="5">IF(ISERROR(G3),"","-"&amp;TEXT(G3/C3,"0%"))</f>
        <v>-6%</v>
      </c>
    </row>
    <row r="4" spans="1:9" ht="16" thickBot="1" x14ac:dyDescent="0.4">
      <c r="A4" s="1">
        <v>2012</v>
      </c>
      <c r="B4" s="2">
        <v>1664</v>
      </c>
      <c r="C4" s="2">
        <v>2178.8000000000002</v>
      </c>
      <c r="D4">
        <f t="shared" si="0"/>
        <v>2178.8000000000002</v>
      </c>
      <c r="E4">
        <f t="shared" si="1"/>
        <v>2178.8000000000002</v>
      </c>
      <c r="F4" t="e">
        <f t="shared" si="2"/>
        <v>#N/A</v>
      </c>
      <c r="G4">
        <f t="shared" si="3"/>
        <v>514.80000000000018</v>
      </c>
      <c r="H4" t="str">
        <f t="shared" si="4"/>
        <v/>
      </c>
      <c r="I4" t="str">
        <f t="shared" si="5"/>
        <v>-24%</v>
      </c>
    </row>
    <row r="5" spans="1:9" ht="16" thickBot="1" x14ac:dyDescent="0.4">
      <c r="A5" s="1">
        <v>2013</v>
      </c>
      <c r="B5" s="2">
        <v>2010.9</v>
      </c>
      <c r="C5" s="2">
        <v>2656.9</v>
      </c>
      <c r="D5">
        <f t="shared" si="0"/>
        <v>2656.9</v>
      </c>
      <c r="E5">
        <f t="shared" si="1"/>
        <v>2656.9</v>
      </c>
      <c r="F5" t="e">
        <f t="shared" si="2"/>
        <v>#N/A</v>
      </c>
      <c r="G5">
        <f t="shared" si="3"/>
        <v>646</v>
      </c>
      <c r="H5" t="str">
        <f t="shared" si="4"/>
        <v/>
      </c>
      <c r="I5" t="str">
        <f t="shared" si="5"/>
        <v>-24%</v>
      </c>
    </row>
    <row r="6" spans="1:9" ht="16" thickBot="1" x14ac:dyDescent="0.4">
      <c r="A6" s="1">
        <v>2014</v>
      </c>
      <c r="B6" s="2">
        <v>1981.8</v>
      </c>
      <c r="C6" s="2">
        <v>2656.9</v>
      </c>
      <c r="D6">
        <f t="shared" si="0"/>
        <v>2656.9</v>
      </c>
      <c r="E6">
        <f t="shared" si="1"/>
        <v>2656.9</v>
      </c>
      <c r="F6" t="e">
        <f t="shared" si="2"/>
        <v>#N/A</v>
      </c>
      <c r="G6">
        <f t="shared" si="3"/>
        <v>675.10000000000014</v>
      </c>
      <c r="H6" t="str">
        <f t="shared" si="4"/>
        <v/>
      </c>
      <c r="I6" t="str">
        <f t="shared" si="5"/>
        <v>-25%</v>
      </c>
    </row>
    <row r="7" spans="1:9" ht="16" thickBot="1" x14ac:dyDescent="0.4">
      <c r="A7" s="1">
        <v>2015</v>
      </c>
      <c r="B7" s="2">
        <v>2317.1999999999998</v>
      </c>
      <c r="C7" s="2">
        <v>2656.9</v>
      </c>
      <c r="D7">
        <f t="shared" si="0"/>
        <v>2656.9</v>
      </c>
      <c r="E7">
        <f t="shared" si="1"/>
        <v>2656.9</v>
      </c>
      <c r="F7" t="e">
        <f t="shared" si="2"/>
        <v>#N/A</v>
      </c>
      <c r="G7">
        <f t="shared" si="3"/>
        <v>339.70000000000027</v>
      </c>
      <c r="H7" t="str">
        <f t="shared" si="4"/>
        <v/>
      </c>
      <c r="I7" t="str">
        <f t="shared" si="5"/>
        <v>-13%</v>
      </c>
    </row>
    <row r="8" spans="1:9" ht="16" thickBot="1" x14ac:dyDescent="0.4">
      <c r="A8" s="1">
        <v>2016</v>
      </c>
      <c r="B8" s="2">
        <v>1769.85</v>
      </c>
      <c r="C8" s="2">
        <v>2342</v>
      </c>
      <c r="D8">
        <f t="shared" si="0"/>
        <v>2342</v>
      </c>
      <c r="E8">
        <f t="shared" si="1"/>
        <v>2342</v>
      </c>
      <c r="F8" t="e">
        <f t="shared" si="2"/>
        <v>#N/A</v>
      </c>
      <c r="G8">
        <f t="shared" si="3"/>
        <v>572.15000000000009</v>
      </c>
      <c r="H8" t="str">
        <f t="shared" si="4"/>
        <v/>
      </c>
      <c r="I8" t="str">
        <f t="shared" si="5"/>
        <v>-24%</v>
      </c>
    </row>
    <row r="9" spans="1:9" ht="16" thickBot="1" x14ac:dyDescent="0.4">
      <c r="A9" s="1">
        <v>2017</v>
      </c>
      <c r="B9" s="2">
        <v>2289.8000000000002</v>
      </c>
      <c r="C9" s="2">
        <v>2317.0300000000002</v>
      </c>
      <c r="D9">
        <f t="shared" si="0"/>
        <v>2317.0300000000002</v>
      </c>
      <c r="E9">
        <f t="shared" si="1"/>
        <v>2317.0300000000002</v>
      </c>
      <c r="F9" t="e">
        <f t="shared" si="2"/>
        <v>#N/A</v>
      </c>
      <c r="G9">
        <f t="shared" si="3"/>
        <v>27.230000000000018</v>
      </c>
      <c r="H9" t="str">
        <f t="shared" si="4"/>
        <v/>
      </c>
      <c r="I9" t="str">
        <f t="shared" si="5"/>
        <v>-1%</v>
      </c>
    </row>
    <row r="10" spans="1:9" ht="16" thickBot="1" x14ac:dyDescent="0.4">
      <c r="A10" s="1">
        <v>2018</v>
      </c>
      <c r="B10" s="2">
        <v>1611.5</v>
      </c>
      <c r="C10" s="2">
        <v>2331</v>
      </c>
      <c r="D10">
        <f t="shared" si="0"/>
        <v>2331</v>
      </c>
      <c r="E10">
        <f t="shared" si="1"/>
        <v>2331</v>
      </c>
      <c r="F10" t="e">
        <f t="shared" si="2"/>
        <v>#N/A</v>
      </c>
      <c r="G10">
        <f t="shared" si="3"/>
        <v>719.5</v>
      </c>
      <c r="H10" t="str">
        <f t="shared" si="4"/>
        <v/>
      </c>
      <c r="I10" t="str">
        <f t="shared" si="5"/>
        <v>-31%</v>
      </c>
    </row>
    <row r="11" spans="1:9" ht="16" thickBot="1" x14ac:dyDescent="0.4">
      <c r="A11" s="1">
        <v>2019</v>
      </c>
      <c r="B11" s="2">
        <v>1840</v>
      </c>
      <c r="C11" s="2">
        <v>2253</v>
      </c>
      <c r="D11">
        <f t="shared" si="0"/>
        <v>2253</v>
      </c>
      <c r="E11">
        <f t="shared" si="1"/>
        <v>2253</v>
      </c>
      <c r="F11" t="e">
        <f t="shared" si="2"/>
        <v>#N/A</v>
      </c>
      <c r="G11">
        <f t="shared" si="3"/>
        <v>413</v>
      </c>
      <c r="H11" t="str">
        <f t="shared" si="4"/>
        <v/>
      </c>
      <c r="I11" t="str">
        <f t="shared" si="5"/>
        <v>-18%</v>
      </c>
    </row>
    <row r="12" spans="1:9" ht="16" thickBot="1" x14ac:dyDescent="0.4">
      <c r="A12" s="1">
        <v>2020</v>
      </c>
      <c r="B12" s="2">
        <v>2260.1999999999998</v>
      </c>
      <c r="C12" s="2">
        <v>2253</v>
      </c>
      <c r="D12">
        <f t="shared" si="0"/>
        <v>2260.1999999999998</v>
      </c>
      <c r="E12">
        <f t="shared" si="1"/>
        <v>2260.1999999999998</v>
      </c>
      <c r="F12">
        <f t="shared" si="2"/>
        <v>7.1999999999998181</v>
      </c>
      <c r="G12" t="e">
        <f t="shared" si="3"/>
        <v>#N/A</v>
      </c>
      <c r="H12" t="str">
        <f>IF(ISERROR(F12),"",+TEXT(F12/C12,"0.0%"))</f>
        <v>0.3%</v>
      </c>
      <c r="I12" t="str">
        <f t="shared" si="5"/>
        <v/>
      </c>
    </row>
    <row r="13" spans="1:9" ht="16" thickBot="1" x14ac:dyDescent="0.4">
      <c r="A13" s="1">
        <v>2021</v>
      </c>
      <c r="B13" s="2">
        <v>1976.1</v>
      </c>
      <c r="C13" s="2">
        <v>2261.9</v>
      </c>
      <c r="D13">
        <f t="shared" si="0"/>
        <v>2261.9</v>
      </c>
      <c r="E13">
        <f t="shared" si="1"/>
        <v>2261.9</v>
      </c>
      <c r="F13" t="e">
        <f t="shared" si="2"/>
        <v>#N/A</v>
      </c>
      <c r="G13">
        <f t="shared" si="3"/>
        <v>285.80000000000018</v>
      </c>
      <c r="H13" t="str">
        <f t="shared" si="4"/>
        <v/>
      </c>
      <c r="I13" t="str">
        <f t="shared" si="5"/>
        <v>-13%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8910-30CC-4D24-AB92-2DAD3EC0B595}">
  <dimension ref="A1:E13"/>
  <sheetViews>
    <sheetView topLeftCell="C1" workbookViewId="0">
      <selection activeCell="F12" sqref="F12"/>
    </sheetView>
  </sheetViews>
  <sheetFormatPr defaultRowHeight="14.5" x14ac:dyDescent="0.35"/>
  <cols>
    <col min="2" max="2" width="21.6328125" bestFit="1" customWidth="1"/>
    <col min="3" max="3" width="16.453125" bestFit="1" customWidth="1"/>
    <col min="4" max="4" width="17.26953125" bestFit="1" customWidth="1"/>
    <col min="5" max="5" width="25.26953125" bestFit="1" customWidth="1"/>
  </cols>
  <sheetData>
    <row r="1" spans="1:5" ht="15" thickBot="1" x14ac:dyDescent="0.4">
      <c r="A1" s="2" t="s">
        <v>2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ht="16" thickBot="1" x14ac:dyDescent="0.4">
      <c r="A2" s="1">
        <v>2010</v>
      </c>
      <c r="B2" s="2">
        <v>1718.96</v>
      </c>
      <c r="C2" s="2">
        <v>1281.0999999999999</v>
      </c>
      <c r="D2" s="2">
        <v>3127.9</v>
      </c>
      <c r="E2" s="2">
        <v>2208.6999999999998</v>
      </c>
    </row>
    <row r="3" spans="1:5" ht="16" thickBot="1" x14ac:dyDescent="0.4">
      <c r="A3" s="1">
        <v>2011</v>
      </c>
      <c r="B3" s="2">
        <v>1753.9</v>
      </c>
      <c r="C3" s="2">
        <v>1643.3</v>
      </c>
      <c r="D3" s="2">
        <v>2455.3000000000002</v>
      </c>
      <c r="E3" s="2">
        <v>2054.6</v>
      </c>
    </row>
    <row r="4" spans="1:5" ht="16" thickBot="1" x14ac:dyDescent="0.4">
      <c r="A4" s="1">
        <v>2012</v>
      </c>
      <c r="B4" s="2">
        <v>1278.5999999999999</v>
      </c>
      <c r="C4" s="2">
        <v>1067.0999999999999</v>
      </c>
      <c r="D4" s="2">
        <v>2092.4</v>
      </c>
      <c r="E4" s="2">
        <v>2217.8000000000002</v>
      </c>
    </row>
    <row r="5" spans="1:5" ht="16" thickBot="1" x14ac:dyDescent="0.4">
      <c r="A5" s="1">
        <v>2013</v>
      </c>
      <c r="B5" s="2">
        <v>1260.0999999999999</v>
      </c>
      <c r="C5" s="2">
        <v>1804.7</v>
      </c>
      <c r="D5" s="2">
        <v>2650.8</v>
      </c>
      <c r="E5" s="2">
        <v>2328.1999999999998</v>
      </c>
    </row>
    <row r="6" spans="1:5" ht="16" thickBot="1" x14ac:dyDescent="0.4">
      <c r="A6" s="1">
        <v>2014</v>
      </c>
      <c r="B6" s="2">
        <v>1568.6</v>
      </c>
      <c r="C6" s="2">
        <v>1589.1</v>
      </c>
      <c r="D6" s="2">
        <v>2616.6999999999998</v>
      </c>
      <c r="E6" s="2">
        <v>2131.1999999999998</v>
      </c>
    </row>
    <row r="7" spans="1:5" ht="16" thickBot="1" x14ac:dyDescent="0.4">
      <c r="A7" s="1">
        <v>2015</v>
      </c>
      <c r="B7" s="2">
        <v>1806.7</v>
      </c>
      <c r="C7" s="2">
        <v>1670.6</v>
      </c>
      <c r="D7" s="2">
        <v>2635.6</v>
      </c>
      <c r="E7" s="2">
        <v>3155.9</v>
      </c>
    </row>
    <row r="8" spans="1:5" ht="16" thickBot="1" x14ac:dyDescent="0.4">
      <c r="A8" s="1">
        <v>2016</v>
      </c>
      <c r="B8" s="2">
        <v>1420.93</v>
      </c>
      <c r="C8" s="2">
        <v>1557.62</v>
      </c>
      <c r="D8" s="2">
        <v>2076.3200000000002</v>
      </c>
      <c r="E8" s="2">
        <v>2024.54</v>
      </c>
    </row>
    <row r="9" spans="1:5" ht="16" thickBot="1" x14ac:dyDescent="0.4">
      <c r="A9" s="1">
        <v>2017</v>
      </c>
      <c r="B9" s="2">
        <v>1719</v>
      </c>
      <c r="C9" s="2">
        <v>1703.07</v>
      </c>
      <c r="D9" s="2">
        <v>2967.24</v>
      </c>
      <c r="E9" s="2">
        <v>2769.89</v>
      </c>
    </row>
    <row r="10" spans="1:5" ht="16" thickBot="1" x14ac:dyDescent="0.4">
      <c r="A10" s="1">
        <v>2018</v>
      </c>
      <c r="B10" s="2">
        <v>1077.4000000000001</v>
      </c>
      <c r="C10" s="2">
        <v>1168.3</v>
      </c>
      <c r="D10" s="2">
        <v>2002.7</v>
      </c>
      <c r="E10" s="2">
        <v>2197.5</v>
      </c>
    </row>
    <row r="11" spans="1:5" ht="16" thickBot="1" x14ac:dyDescent="0.4">
      <c r="A11" s="1">
        <v>2019</v>
      </c>
      <c r="B11" s="2">
        <v>1508.5</v>
      </c>
      <c r="C11" s="2">
        <v>1502.8</v>
      </c>
      <c r="D11" s="2">
        <v>2394.9</v>
      </c>
      <c r="E11" s="2">
        <v>1953.3</v>
      </c>
    </row>
    <row r="12" spans="1:5" ht="16" thickBot="1" x14ac:dyDescent="0.4">
      <c r="A12" s="1">
        <v>2020</v>
      </c>
      <c r="B12" s="2">
        <v>2189.6</v>
      </c>
      <c r="C12" s="2">
        <v>1766.4</v>
      </c>
      <c r="D12" s="2">
        <v>2841</v>
      </c>
      <c r="E12" s="2">
        <v>2243.9</v>
      </c>
    </row>
    <row r="13" spans="1:5" ht="16" thickBot="1" x14ac:dyDescent="0.4">
      <c r="A13" s="1">
        <v>2021</v>
      </c>
      <c r="B13" s="2">
        <v>1485.6</v>
      </c>
      <c r="C13" s="2">
        <v>1704.7</v>
      </c>
      <c r="D13" s="2">
        <v>2339.1999999999998</v>
      </c>
      <c r="E13" s="2">
        <v>2374.8000000000002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CE4C-0280-4801-8A48-AAB22C3CF416}">
  <dimension ref="A1:C58"/>
  <sheetViews>
    <sheetView topLeftCell="A28" zoomScaleNormal="100" workbookViewId="0">
      <selection activeCell="R53" sqref="R53"/>
    </sheetView>
  </sheetViews>
  <sheetFormatPr defaultRowHeight="14.5" x14ac:dyDescent="0.35"/>
  <cols>
    <col min="1" max="1" width="5" bestFit="1" customWidth="1"/>
    <col min="2" max="2" width="18.08984375" style="2" bestFit="1" customWidth="1"/>
    <col min="3" max="3" width="9.90625" style="2" bestFit="1" customWidth="1"/>
  </cols>
  <sheetData>
    <row r="1" spans="1:3" x14ac:dyDescent="0.35">
      <c r="A1" s="7" t="s">
        <v>17</v>
      </c>
      <c r="B1" s="7"/>
      <c r="C1" s="7"/>
    </row>
    <row r="2" spans="1:3" x14ac:dyDescent="0.35">
      <c r="A2" t="s">
        <v>2</v>
      </c>
      <c r="B2" s="2" t="s">
        <v>18</v>
      </c>
      <c r="C2" s="2" t="s">
        <v>21</v>
      </c>
    </row>
    <row r="3" spans="1:3" x14ac:dyDescent="0.35">
      <c r="A3">
        <f>Sheet2!A3</f>
        <v>2011</v>
      </c>
      <c r="B3" s="2">
        <v>52.5</v>
      </c>
      <c r="C3" s="2" t="s">
        <v>25</v>
      </c>
    </row>
    <row r="4" spans="1:3" x14ac:dyDescent="0.35">
      <c r="A4">
        <f>Sheet2!A4</f>
        <v>2012</v>
      </c>
      <c r="B4" s="2">
        <v>52.7</v>
      </c>
      <c r="C4" s="2" t="s">
        <v>26</v>
      </c>
    </row>
    <row r="5" spans="1:3" x14ac:dyDescent="0.35">
      <c r="A5">
        <f>Sheet2!A5</f>
        <v>2013</v>
      </c>
      <c r="B5" s="2">
        <v>52.7</v>
      </c>
      <c r="C5" s="2" t="s">
        <v>26</v>
      </c>
    </row>
    <row r="6" spans="1:3" ht="15" thickBot="1" x14ac:dyDescent="0.4">
      <c r="A6">
        <f>Sheet2!A6</f>
        <v>2014</v>
      </c>
      <c r="B6" s="2">
        <v>52.74</v>
      </c>
      <c r="C6" s="2" t="s">
        <v>23</v>
      </c>
    </row>
    <row r="7" spans="1:3" ht="15" thickBot="1" x14ac:dyDescent="0.4">
      <c r="A7">
        <f>Sheet2!A7</f>
        <v>2015</v>
      </c>
      <c r="B7" s="5">
        <v>52.85</v>
      </c>
      <c r="C7" s="2" t="s">
        <v>26</v>
      </c>
    </row>
    <row r="8" spans="1:3" ht="15" thickBot="1" x14ac:dyDescent="0.4">
      <c r="A8">
        <f>Sheet2!A8</f>
        <v>2016</v>
      </c>
      <c r="B8" s="5">
        <v>52.65</v>
      </c>
      <c r="C8" s="2" t="s">
        <v>27</v>
      </c>
    </row>
    <row r="9" spans="1:3" ht="15" thickBot="1" x14ac:dyDescent="0.4">
      <c r="A9">
        <f>Sheet2!A9</f>
        <v>2017</v>
      </c>
      <c r="B9" s="5">
        <v>53.05</v>
      </c>
      <c r="C9" s="2" t="s">
        <v>23</v>
      </c>
    </row>
    <row r="10" spans="1:3" ht="15" thickBot="1" x14ac:dyDescent="0.4">
      <c r="A10">
        <f>Sheet2!A10</f>
        <v>2018</v>
      </c>
      <c r="B10" s="5">
        <v>52.71</v>
      </c>
      <c r="C10" s="2" t="s">
        <v>26</v>
      </c>
    </row>
    <row r="11" spans="1:3" ht="15" thickBot="1" x14ac:dyDescent="0.4">
      <c r="A11">
        <f>Sheet2!A11</f>
        <v>2019</v>
      </c>
      <c r="B11" s="5">
        <v>53.1</v>
      </c>
      <c r="C11" s="2" t="s">
        <v>26</v>
      </c>
    </row>
    <row r="12" spans="1:3" x14ac:dyDescent="0.35">
      <c r="A12">
        <f>Sheet2!A12</f>
        <v>2020</v>
      </c>
      <c r="B12" s="6">
        <v>53.12</v>
      </c>
      <c r="C12" s="2" t="s">
        <v>26</v>
      </c>
    </row>
    <row r="13" spans="1:3" x14ac:dyDescent="0.35">
      <c r="A13">
        <f>Sheet2!A13</f>
        <v>2021</v>
      </c>
      <c r="B13" s="2">
        <v>53.3</v>
      </c>
      <c r="C13" s="2" t="s">
        <v>29</v>
      </c>
    </row>
    <row r="16" spans="1:3" x14ac:dyDescent="0.35">
      <c r="A16" s="7" t="s">
        <v>19</v>
      </c>
      <c r="B16" s="7"/>
      <c r="C16" s="7"/>
    </row>
    <row r="17" spans="1:3" x14ac:dyDescent="0.35">
      <c r="A17" t="s">
        <v>15</v>
      </c>
      <c r="B17" s="2" t="s">
        <v>18</v>
      </c>
      <c r="C17" s="2" t="s">
        <v>24</v>
      </c>
    </row>
    <row r="18" spans="1:3" x14ac:dyDescent="0.35">
      <c r="A18">
        <f t="shared" ref="A18:A28" si="0">A3</f>
        <v>2011</v>
      </c>
      <c r="B18" s="2">
        <v>69.900000000000006</v>
      </c>
      <c r="C18" s="2" t="s">
        <v>23</v>
      </c>
    </row>
    <row r="19" spans="1:3" x14ac:dyDescent="0.35">
      <c r="A19">
        <f t="shared" si="0"/>
        <v>2012</v>
      </c>
      <c r="B19" s="2">
        <v>70.2</v>
      </c>
      <c r="C19" s="2" t="s">
        <v>25</v>
      </c>
    </row>
    <row r="20" spans="1:3" x14ac:dyDescent="0.35">
      <c r="A20">
        <f t="shared" si="0"/>
        <v>2013</v>
      </c>
      <c r="B20" s="2">
        <v>70.8</v>
      </c>
      <c r="C20" s="2" t="s">
        <v>26</v>
      </c>
    </row>
    <row r="21" spans="1:3" x14ac:dyDescent="0.35">
      <c r="A21">
        <f t="shared" si="0"/>
        <v>2014</v>
      </c>
      <c r="B21" s="2">
        <v>69.599999999999994</v>
      </c>
      <c r="C21" s="2" t="s">
        <v>27</v>
      </c>
    </row>
    <row r="22" spans="1:3" x14ac:dyDescent="0.35">
      <c r="A22">
        <f t="shared" si="0"/>
        <v>2015</v>
      </c>
      <c r="B22" s="2">
        <v>69.849999999999994</v>
      </c>
      <c r="C22" s="2" t="s">
        <v>25</v>
      </c>
    </row>
    <row r="23" spans="1:3" x14ac:dyDescent="0.35">
      <c r="A23">
        <f t="shared" si="0"/>
        <v>2016</v>
      </c>
      <c r="B23" s="2">
        <v>69.81</v>
      </c>
      <c r="C23" s="2" t="s">
        <v>26</v>
      </c>
    </row>
    <row r="24" spans="1:3" x14ac:dyDescent="0.35">
      <c r="A24">
        <f t="shared" si="0"/>
        <v>2017</v>
      </c>
      <c r="B24" s="2">
        <v>70.81</v>
      </c>
      <c r="C24" s="2" t="s">
        <v>23</v>
      </c>
    </row>
    <row r="25" spans="1:3" x14ac:dyDescent="0.35">
      <c r="A25">
        <f t="shared" si="0"/>
        <v>2018</v>
      </c>
      <c r="B25" s="2">
        <v>69.95</v>
      </c>
      <c r="C25" s="2" t="s">
        <v>26</v>
      </c>
    </row>
    <row r="26" spans="1:3" x14ac:dyDescent="0.35">
      <c r="A26">
        <f t="shared" si="0"/>
        <v>2019</v>
      </c>
      <c r="B26" s="2">
        <v>69.989999999999995</v>
      </c>
      <c r="C26" s="2" t="s">
        <v>26</v>
      </c>
    </row>
    <row r="27" spans="1:3" x14ac:dyDescent="0.35">
      <c r="A27">
        <f t="shared" si="0"/>
        <v>2020</v>
      </c>
      <c r="B27" s="2">
        <v>70.25</v>
      </c>
      <c r="C27" s="2" t="s">
        <v>26</v>
      </c>
    </row>
    <row r="28" spans="1:3" x14ac:dyDescent="0.35">
      <c r="A28">
        <f t="shared" si="0"/>
        <v>2021</v>
      </c>
      <c r="B28" s="2">
        <v>68.8</v>
      </c>
      <c r="C28" s="2" t="s">
        <v>23</v>
      </c>
    </row>
    <row r="31" spans="1:3" x14ac:dyDescent="0.35">
      <c r="A31" s="7" t="s">
        <v>16</v>
      </c>
      <c r="B31" s="7"/>
      <c r="C31" s="7"/>
    </row>
    <row r="32" spans="1:3" x14ac:dyDescent="0.35">
      <c r="A32" t="s">
        <v>15</v>
      </c>
      <c r="B32" s="2" t="s">
        <v>18</v>
      </c>
      <c r="C32" s="2" t="s">
        <v>24</v>
      </c>
    </row>
    <row r="33" spans="1:3" x14ac:dyDescent="0.35">
      <c r="A33">
        <f t="shared" ref="A33:A43" si="1">A18</f>
        <v>2011</v>
      </c>
      <c r="B33" s="2">
        <v>25.5</v>
      </c>
      <c r="C33" s="2" t="s">
        <v>23</v>
      </c>
    </row>
    <row r="34" spans="1:3" x14ac:dyDescent="0.35">
      <c r="A34">
        <f t="shared" si="1"/>
        <v>2012</v>
      </c>
      <c r="B34" s="2">
        <v>24.45</v>
      </c>
      <c r="C34" s="2" t="s">
        <v>27</v>
      </c>
    </row>
    <row r="35" spans="1:3" x14ac:dyDescent="0.35">
      <c r="A35">
        <f t="shared" si="1"/>
        <v>2013</v>
      </c>
      <c r="B35" s="2">
        <v>23.39</v>
      </c>
      <c r="C35" s="2" t="s">
        <v>28</v>
      </c>
    </row>
    <row r="36" spans="1:3" x14ac:dyDescent="0.35">
      <c r="A36">
        <f t="shared" si="1"/>
        <v>2014</v>
      </c>
      <c r="B36" s="2">
        <v>24.91</v>
      </c>
      <c r="C36" s="2" t="s">
        <v>26</v>
      </c>
    </row>
    <row r="37" spans="1:3" x14ac:dyDescent="0.35">
      <c r="A37">
        <f t="shared" si="1"/>
        <v>2015</v>
      </c>
      <c r="B37" s="2">
        <v>23.84</v>
      </c>
      <c r="C37" s="2" t="s">
        <v>27</v>
      </c>
    </row>
    <row r="38" spans="1:3" x14ac:dyDescent="0.35">
      <c r="A38">
        <f t="shared" si="1"/>
        <v>2016</v>
      </c>
      <c r="B38" s="2">
        <v>22.48</v>
      </c>
      <c r="C38" s="2" t="s">
        <v>26</v>
      </c>
    </row>
    <row r="39" spans="1:3" x14ac:dyDescent="0.35">
      <c r="A39">
        <f t="shared" si="1"/>
        <v>2017</v>
      </c>
      <c r="B39" s="2">
        <v>24.86</v>
      </c>
      <c r="C39" s="2" t="s">
        <v>23</v>
      </c>
    </row>
    <row r="40" spans="1:3" x14ac:dyDescent="0.35">
      <c r="A40">
        <f t="shared" si="1"/>
        <v>2018</v>
      </c>
      <c r="B40" s="2">
        <v>24.31</v>
      </c>
      <c r="C40" s="2" t="s">
        <v>27</v>
      </c>
    </row>
    <row r="41" spans="1:3" x14ac:dyDescent="0.35">
      <c r="A41">
        <f t="shared" si="1"/>
        <v>2019</v>
      </c>
      <c r="B41" s="2">
        <v>23.76</v>
      </c>
      <c r="C41" s="2" t="s">
        <v>26</v>
      </c>
    </row>
    <row r="42" spans="1:3" x14ac:dyDescent="0.35">
      <c r="A42">
        <f t="shared" si="1"/>
        <v>2020</v>
      </c>
      <c r="B42" s="2">
        <v>22.85</v>
      </c>
      <c r="C42" s="2" t="s">
        <v>25</v>
      </c>
    </row>
    <row r="43" spans="1:3" x14ac:dyDescent="0.35">
      <c r="A43">
        <f t="shared" si="1"/>
        <v>2021</v>
      </c>
      <c r="B43" s="2">
        <v>23.09</v>
      </c>
      <c r="C43" s="2" t="s">
        <v>27</v>
      </c>
    </row>
    <row r="46" spans="1:3" x14ac:dyDescent="0.35">
      <c r="A46" s="7" t="s">
        <v>20</v>
      </c>
      <c r="B46" s="7"/>
      <c r="C46" s="7"/>
    </row>
    <row r="47" spans="1:3" x14ac:dyDescent="0.35">
      <c r="A47" t="s">
        <v>15</v>
      </c>
      <c r="B47" s="2" t="s">
        <v>18</v>
      </c>
      <c r="C47" s="2" t="s">
        <v>24</v>
      </c>
    </row>
    <row r="48" spans="1:3" x14ac:dyDescent="0.35">
      <c r="A48">
        <f t="shared" ref="A48:A58" si="2">A33</f>
        <v>2011</v>
      </c>
      <c r="B48" s="2">
        <v>16.5</v>
      </c>
      <c r="C48" s="2" t="s">
        <v>22</v>
      </c>
    </row>
    <row r="49" spans="1:3" x14ac:dyDescent="0.35">
      <c r="A49">
        <f t="shared" si="2"/>
        <v>2012</v>
      </c>
      <c r="B49" s="2">
        <v>17.05</v>
      </c>
      <c r="C49" s="2" t="s">
        <v>26</v>
      </c>
    </row>
    <row r="50" spans="1:3" x14ac:dyDescent="0.35">
      <c r="A50">
        <f t="shared" si="2"/>
        <v>2013</v>
      </c>
      <c r="B50" s="2">
        <v>16.32</v>
      </c>
      <c r="C50" s="2" t="s">
        <v>26</v>
      </c>
    </row>
    <row r="51" spans="1:3" x14ac:dyDescent="0.35">
      <c r="A51">
        <f t="shared" si="2"/>
        <v>2014</v>
      </c>
      <c r="B51" s="2">
        <v>16.93</v>
      </c>
      <c r="C51" s="2" t="s">
        <v>23</v>
      </c>
    </row>
    <row r="52" spans="1:3" x14ac:dyDescent="0.35">
      <c r="A52">
        <f t="shared" si="2"/>
        <v>2015</v>
      </c>
      <c r="B52" s="2">
        <v>17.45</v>
      </c>
      <c r="C52" s="2" t="s">
        <v>26</v>
      </c>
    </row>
    <row r="53" spans="1:3" x14ac:dyDescent="0.35">
      <c r="A53">
        <f t="shared" si="2"/>
        <v>2016</v>
      </c>
      <c r="B53" s="2">
        <v>16.32</v>
      </c>
      <c r="C53" s="2" t="s">
        <v>26</v>
      </c>
    </row>
    <row r="54" spans="1:3" x14ac:dyDescent="0.35">
      <c r="A54">
        <f t="shared" si="2"/>
        <v>2017</v>
      </c>
      <c r="B54" s="2">
        <v>16.850000000000001</v>
      </c>
      <c r="C54" s="2" t="s">
        <v>27</v>
      </c>
    </row>
    <row r="55" spans="1:3" x14ac:dyDescent="0.35">
      <c r="A55">
        <f t="shared" si="2"/>
        <v>2018</v>
      </c>
      <c r="B55" s="2">
        <v>18.36</v>
      </c>
      <c r="C55" s="2" t="s">
        <v>27</v>
      </c>
    </row>
    <row r="56" spans="1:3" x14ac:dyDescent="0.35">
      <c r="A56">
        <f t="shared" si="2"/>
        <v>2019</v>
      </c>
      <c r="B56" s="2">
        <v>18.5</v>
      </c>
      <c r="C56" s="2" t="s">
        <v>26</v>
      </c>
    </row>
    <row r="57" spans="1:3" x14ac:dyDescent="0.35">
      <c r="A57">
        <f t="shared" si="2"/>
        <v>2020</v>
      </c>
      <c r="B57" s="2">
        <v>15.08</v>
      </c>
      <c r="C57" s="2" t="s">
        <v>26</v>
      </c>
    </row>
    <row r="58" spans="1:3" x14ac:dyDescent="0.35">
      <c r="A58">
        <f t="shared" si="2"/>
        <v>2021</v>
      </c>
      <c r="B58" s="2">
        <v>16.309999999999999</v>
      </c>
      <c r="C58" s="2" t="s">
        <v>23</v>
      </c>
    </row>
  </sheetData>
  <mergeCells count="4">
    <mergeCell ref="A46:C46"/>
    <mergeCell ref="A1:C1"/>
    <mergeCell ref="A31:C31"/>
    <mergeCell ref="A16:C1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A06F-C826-4753-951F-6DC0315C6A20}">
  <dimension ref="A1:S143"/>
  <sheetViews>
    <sheetView tabSelected="1" topLeftCell="I96" zoomScale="77" zoomScaleNormal="77" workbookViewId="0">
      <selection activeCell="K177" sqref="K177"/>
    </sheetView>
  </sheetViews>
  <sheetFormatPr defaultRowHeight="14.5" x14ac:dyDescent="0.35"/>
  <cols>
    <col min="1" max="1" width="8.7265625" style="2"/>
    <col min="2" max="2" width="7.26953125" style="2" bestFit="1" customWidth="1"/>
    <col min="3" max="3" width="11" bestFit="1" customWidth="1"/>
    <col min="4" max="4" width="12.90625" bestFit="1" customWidth="1"/>
    <col min="5" max="5" width="11.26953125" bestFit="1" customWidth="1"/>
    <col min="6" max="6" width="10.453125" bestFit="1" customWidth="1"/>
    <col min="7" max="7" width="11.90625" bestFit="1" customWidth="1"/>
    <col min="8" max="8" width="11.7265625" bestFit="1" customWidth="1"/>
    <col min="9" max="9" width="5.90625" bestFit="1" customWidth="1"/>
    <col min="10" max="10" width="11.1796875" bestFit="1" customWidth="1"/>
    <col min="11" max="11" width="15.36328125" bestFit="1" customWidth="1"/>
    <col min="12" max="12" width="9.90625" bestFit="1" customWidth="1"/>
    <col min="13" max="13" width="8" bestFit="1" customWidth="1"/>
    <col min="14" max="14" width="12.453125" bestFit="1" customWidth="1"/>
    <col min="15" max="15" width="8.6328125" bestFit="1" customWidth="1"/>
    <col min="16" max="16" width="10.08984375" bestFit="1" customWidth="1"/>
    <col min="17" max="17" width="9.26953125" bestFit="1" customWidth="1"/>
    <col min="18" max="18" width="10.36328125" style="2" bestFit="1" customWidth="1"/>
    <col min="19" max="19" width="9.08984375" bestFit="1" customWidth="1"/>
  </cols>
  <sheetData>
    <row r="1" spans="1:19" x14ac:dyDescent="0.35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9" x14ac:dyDescent="0.35">
      <c r="A2" s="2" t="s">
        <v>2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83</v>
      </c>
    </row>
    <row r="3" spans="1:19" x14ac:dyDescent="0.35">
      <c r="A3" s="2">
        <f>Sheet2!A3</f>
        <v>2011</v>
      </c>
      <c r="B3" s="2">
        <v>26.04</v>
      </c>
      <c r="C3" s="2">
        <v>52.5</v>
      </c>
      <c r="D3" s="2">
        <v>31.83</v>
      </c>
      <c r="E3" s="2">
        <v>21.81</v>
      </c>
      <c r="F3" s="2">
        <v>20.07</v>
      </c>
      <c r="G3" s="2">
        <v>26.6</v>
      </c>
      <c r="H3" s="2">
        <v>19.649999999999999</v>
      </c>
      <c r="I3" s="2"/>
      <c r="J3" s="2"/>
      <c r="K3" s="2">
        <v>15.41</v>
      </c>
      <c r="L3" s="2">
        <v>5.39</v>
      </c>
      <c r="M3" s="2">
        <v>5.7</v>
      </c>
      <c r="N3" s="2">
        <v>6.38</v>
      </c>
      <c r="O3" s="2">
        <v>7.86</v>
      </c>
      <c r="P3" s="2">
        <v>7.15</v>
      </c>
      <c r="Q3" s="2">
        <v>5.91</v>
      </c>
    </row>
    <row r="4" spans="1:19" x14ac:dyDescent="0.35">
      <c r="A4" s="2">
        <f>Sheet2!A4</f>
        <v>2012</v>
      </c>
      <c r="B4" s="2">
        <v>26.74</v>
      </c>
      <c r="C4" s="2">
        <v>52.7</v>
      </c>
      <c r="D4" s="2">
        <v>32.85</v>
      </c>
      <c r="E4" s="2">
        <v>22.35</v>
      </c>
      <c r="F4" s="2">
        <v>20.329999999999998</v>
      </c>
      <c r="G4" s="2">
        <v>27.6</v>
      </c>
      <c r="H4" s="2">
        <v>20.56</v>
      </c>
      <c r="I4" s="2"/>
      <c r="J4" s="2"/>
      <c r="K4" s="2">
        <v>16.7</v>
      </c>
      <c r="L4" s="2">
        <v>5.66</v>
      </c>
      <c r="M4" s="2">
        <v>5.15</v>
      </c>
      <c r="N4" s="2">
        <v>5.88</v>
      </c>
      <c r="O4" s="2">
        <v>8.14</v>
      </c>
      <c r="P4" s="2">
        <v>7.6</v>
      </c>
      <c r="Q4" s="2">
        <v>17.05</v>
      </c>
    </row>
    <row r="5" spans="1:19" x14ac:dyDescent="0.35">
      <c r="A5" s="2">
        <f>Sheet2!A5</f>
        <v>2013</v>
      </c>
      <c r="B5" s="2">
        <v>26.68</v>
      </c>
      <c r="C5" s="2">
        <v>52.7</v>
      </c>
      <c r="D5" s="2">
        <v>30.85</v>
      </c>
      <c r="E5" s="2">
        <v>22.17</v>
      </c>
      <c r="F5" s="2">
        <v>19.329999999999998</v>
      </c>
      <c r="G5" s="2">
        <v>26.56</v>
      </c>
      <c r="H5" s="2">
        <v>19.91</v>
      </c>
      <c r="I5" s="2"/>
      <c r="J5" s="2"/>
      <c r="K5" s="2">
        <v>15.8</v>
      </c>
      <c r="L5" s="2">
        <v>5.27</v>
      </c>
      <c r="M5" s="2">
        <v>5.16</v>
      </c>
      <c r="N5" s="2">
        <v>5.32</v>
      </c>
      <c r="O5" s="2">
        <v>7.89</v>
      </c>
      <c r="P5" s="2">
        <v>7.16</v>
      </c>
      <c r="Q5" s="2">
        <v>5.26</v>
      </c>
      <c r="S5">
        <v>4.92</v>
      </c>
    </row>
    <row r="6" spans="1:19" x14ac:dyDescent="0.35">
      <c r="A6" s="2">
        <f>Sheet2!A6</f>
        <v>2014</v>
      </c>
      <c r="B6" s="2">
        <v>26.95</v>
      </c>
      <c r="C6" s="2">
        <v>52.74</v>
      </c>
      <c r="D6" s="2">
        <v>31.56</v>
      </c>
      <c r="E6" s="2">
        <v>22.36</v>
      </c>
      <c r="F6" s="2">
        <v>20.38</v>
      </c>
      <c r="G6" s="2">
        <v>27.25</v>
      </c>
      <c r="H6" s="2">
        <v>20.21</v>
      </c>
      <c r="I6" s="2">
        <v>11.53</v>
      </c>
      <c r="J6" s="2">
        <v>12.31</v>
      </c>
      <c r="K6" s="2">
        <v>16.329999999999998</v>
      </c>
      <c r="L6" s="2">
        <v>6.75</v>
      </c>
      <c r="M6" s="2">
        <v>6</v>
      </c>
      <c r="N6" s="2">
        <v>5.72</v>
      </c>
      <c r="O6" s="2">
        <v>8.81</v>
      </c>
      <c r="P6" s="2">
        <v>8.4</v>
      </c>
      <c r="Q6" s="2">
        <v>5.82</v>
      </c>
      <c r="R6" s="2">
        <v>12.27</v>
      </c>
    </row>
    <row r="7" spans="1:19" x14ac:dyDescent="0.35">
      <c r="A7" s="2">
        <f>Sheet2!A7</f>
        <v>2015</v>
      </c>
      <c r="B7" s="2">
        <v>26.99</v>
      </c>
      <c r="C7" s="2">
        <v>52.85</v>
      </c>
      <c r="D7" s="2">
        <v>32.44</v>
      </c>
      <c r="E7" s="2">
        <v>22.33</v>
      </c>
      <c r="F7" s="2">
        <v>20.69</v>
      </c>
      <c r="G7" s="2">
        <v>26.89</v>
      </c>
      <c r="H7" s="2">
        <v>20.190000000000001</v>
      </c>
      <c r="I7" s="2">
        <v>12.01</v>
      </c>
      <c r="J7" s="2">
        <v>12.33</v>
      </c>
      <c r="K7" s="2">
        <v>15.84</v>
      </c>
      <c r="L7" s="2">
        <v>5.6</v>
      </c>
      <c r="M7" s="2">
        <v>5.59</v>
      </c>
      <c r="N7" s="2">
        <v>5.61</v>
      </c>
      <c r="O7" s="2">
        <v>8.75</v>
      </c>
      <c r="P7" s="2">
        <v>8.35</v>
      </c>
      <c r="Q7" s="2">
        <v>5.84</v>
      </c>
      <c r="R7" s="2">
        <v>12.87</v>
      </c>
    </row>
    <row r="8" spans="1:19" x14ac:dyDescent="0.35">
      <c r="A8" s="2">
        <f>Sheet2!A8</f>
        <v>2016</v>
      </c>
      <c r="B8" s="2">
        <v>27.56</v>
      </c>
      <c r="C8" s="2">
        <v>52.65</v>
      </c>
      <c r="D8" s="2">
        <v>30.4</v>
      </c>
      <c r="E8" s="2">
        <v>22.61</v>
      </c>
      <c r="F8" s="2">
        <v>19.55</v>
      </c>
      <c r="G8" s="2">
        <v>27.31</v>
      </c>
      <c r="H8" s="2">
        <v>21.13</v>
      </c>
      <c r="I8" s="2">
        <v>11.49</v>
      </c>
      <c r="J8" s="2">
        <v>12.8</v>
      </c>
      <c r="K8" s="2">
        <v>16.760000000000002</v>
      </c>
      <c r="L8" s="2">
        <v>5.7</v>
      </c>
      <c r="M8" s="2">
        <v>5.89</v>
      </c>
      <c r="N8" s="2">
        <v>5.84</v>
      </c>
      <c r="O8" s="2">
        <v>9.44</v>
      </c>
      <c r="P8" s="2">
        <v>9.07</v>
      </c>
      <c r="Q8" s="2">
        <v>6.48</v>
      </c>
      <c r="R8" s="2">
        <v>12.83</v>
      </c>
    </row>
    <row r="9" spans="1:19" x14ac:dyDescent="0.35">
      <c r="A9" s="2">
        <f>Sheet2!A9</f>
        <v>2017</v>
      </c>
      <c r="B9" s="2">
        <v>27.84</v>
      </c>
      <c r="C9" s="2">
        <v>53.05</v>
      </c>
      <c r="D9" s="2">
        <v>33.61</v>
      </c>
      <c r="E9" s="2">
        <v>22.55</v>
      </c>
      <c r="F9" s="2">
        <v>20.399999999999999</v>
      </c>
      <c r="G9" s="2">
        <v>27.39</v>
      </c>
      <c r="H9" s="2">
        <v>20.84</v>
      </c>
      <c r="I9" s="2">
        <v>11.5</v>
      </c>
      <c r="J9" s="2">
        <v>12.52</v>
      </c>
      <c r="K9" s="2">
        <v>17.010000000000002</v>
      </c>
      <c r="L9" s="2">
        <v>5.74</v>
      </c>
      <c r="M9" s="2">
        <v>5.88</v>
      </c>
      <c r="N9" s="2">
        <v>6.1</v>
      </c>
      <c r="O9" s="2">
        <v>9.34</v>
      </c>
      <c r="P9" s="2">
        <v>9</v>
      </c>
      <c r="Q9" s="2">
        <v>5.93</v>
      </c>
      <c r="R9" s="2">
        <v>13.67</v>
      </c>
      <c r="S9" s="2">
        <v>5.22</v>
      </c>
    </row>
    <row r="10" spans="1:19" x14ac:dyDescent="0.35">
      <c r="A10" s="2">
        <f>Sheet2!A10</f>
        <v>2018</v>
      </c>
      <c r="B10" s="2">
        <v>26.81</v>
      </c>
      <c r="C10" s="2">
        <v>52.71</v>
      </c>
      <c r="D10" s="2">
        <v>30.35</v>
      </c>
      <c r="E10" s="2">
        <v>21.51</v>
      </c>
      <c r="F10" s="2">
        <v>19.46</v>
      </c>
      <c r="G10" s="2">
        <v>25.78</v>
      </c>
      <c r="H10" s="2">
        <v>19.91</v>
      </c>
      <c r="I10" s="2">
        <v>10.53</v>
      </c>
      <c r="J10" s="2">
        <v>11.73</v>
      </c>
      <c r="K10" s="2">
        <v>14.98</v>
      </c>
      <c r="L10" s="2">
        <v>4.95</v>
      </c>
      <c r="M10" s="2">
        <v>5.05</v>
      </c>
      <c r="N10" s="2">
        <v>5.13</v>
      </c>
      <c r="O10" s="2">
        <v>7.44</v>
      </c>
      <c r="P10" s="2">
        <v>6.77</v>
      </c>
      <c r="Q10" s="2">
        <v>5.23</v>
      </c>
      <c r="R10" s="2">
        <v>12.27</v>
      </c>
      <c r="S10" s="2">
        <v>4.6399999999999997</v>
      </c>
    </row>
    <row r="11" spans="1:19" x14ac:dyDescent="0.35">
      <c r="A11" s="2">
        <f>Sheet2!A11</f>
        <v>2019</v>
      </c>
      <c r="B11" s="2">
        <v>27.67</v>
      </c>
      <c r="C11" s="2">
        <v>53.1</v>
      </c>
      <c r="D11" s="2">
        <v>31.78</v>
      </c>
      <c r="E11" s="2">
        <v>22.64</v>
      </c>
      <c r="F11" s="2">
        <v>20.190000000000001</v>
      </c>
      <c r="G11" s="2">
        <v>27.53</v>
      </c>
      <c r="H11" s="2">
        <v>21.35</v>
      </c>
      <c r="I11" s="2">
        <v>11.23</v>
      </c>
      <c r="J11" s="2">
        <v>12.36</v>
      </c>
      <c r="K11" s="2">
        <v>17.170000000000002</v>
      </c>
      <c r="L11" s="2">
        <v>5.8</v>
      </c>
      <c r="M11" s="2">
        <v>5.27</v>
      </c>
      <c r="N11" s="2">
        <v>5.49</v>
      </c>
      <c r="O11" s="2">
        <v>8.33</v>
      </c>
      <c r="P11" s="2">
        <v>7.68</v>
      </c>
      <c r="Q11" s="2">
        <v>5.59</v>
      </c>
      <c r="R11" s="2">
        <v>12.51</v>
      </c>
      <c r="S11" s="2">
        <v>4.9000000000000004</v>
      </c>
    </row>
    <row r="12" spans="1:19" x14ac:dyDescent="0.35">
      <c r="A12" s="2">
        <f>Sheet2!A12</f>
        <v>2020</v>
      </c>
      <c r="B12" s="2">
        <v>27.53</v>
      </c>
      <c r="C12" s="2">
        <v>53.12</v>
      </c>
      <c r="D12" s="2">
        <v>32.92</v>
      </c>
      <c r="E12" s="2">
        <v>22.64</v>
      </c>
      <c r="F12" s="2">
        <v>21.31</v>
      </c>
      <c r="G12" s="2">
        <v>27.46</v>
      </c>
      <c r="H12" s="2">
        <v>21.06</v>
      </c>
      <c r="I12" s="2">
        <v>11.54</v>
      </c>
      <c r="J12" s="2">
        <v>12.62</v>
      </c>
      <c r="K12" s="2">
        <v>17.18</v>
      </c>
      <c r="L12" s="2">
        <v>5.79</v>
      </c>
      <c r="M12" s="2">
        <v>6.5</v>
      </c>
      <c r="N12" s="2">
        <v>6.5</v>
      </c>
      <c r="O12" s="2">
        <v>9.58</v>
      </c>
      <c r="P12" s="2">
        <v>9.2899999999999991</v>
      </c>
      <c r="Q12" s="2">
        <v>7.58</v>
      </c>
      <c r="R12" s="2">
        <v>13.76</v>
      </c>
      <c r="S12" s="2">
        <v>5.53</v>
      </c>
    </row>
    <row r="13" spans="1:19" x14ac:dyDescent="0.35">
      <c r="A13" s="2">
        <f>Sheet2!A13</f>
        <v>2021</v>
      </c>
      <c r="B13" s="2">
        <v>27.13</v>
      </c>
      <c r="C13" s="2">
        <v>53.3</v>
      </c>
      <c r="D13" s="2">
        <v>31.15</v>
      </c>
      <c r="E13" s="2">
        <v>21.9</v>
      </c>
      <c r="F13" s="2">
        <v>19.98</v>
      </c>
      <c r="G13" s="2">
        <v>26.5</v>
      </c>
      <c r="H13" s="2">
        <v>20.34</v>
      </c>
      <c r="I13" s="2">
        <v>11.11</v>
      </c>
      <c r="J13" s="2">
        <v>12.19</v>
      </c>
      <c r="K13" s="2">
        <v>15.62</v>
      </c>
      <c r="L13" s="2">
        <v>5.6</v>
      </c>
      <c r="M13" s="2">
        <v>5.75</v>
      </c>
      <c r="N13" s="2">
        <v>5.8</v>
      </c>
      <c r="O13" s="2">
        <v>8.7200000000000006</v>
      </c>
      <c r="P13" s="2">
        <v>8.3000000000000007</v>
      </c>
      <c r="Q13" s="2">
        <v>6.24</v>
      </c>
      <c r="R13" s="2">
        <v>12.62</v>
      </c>
      <c r="S13" s="2">
        <v>5.15</v>
      </c>
    </row>
    <row r="50" spans="1:19" x14ac:dyDescent="0.35">
      <c r="A50" s="7" t="s">
        <v>19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35">
      <c r="A51" s="2" t="str">
        <f>Sheet4!A17</f>
        <v xml:space="preserve">Year </v>
      </c>
      <c r="B51" s="2" t="s">
        <v>34</v>
      </c>
      <c r="C51" s="2" t="s">
        <v>47</v>
      </c>
      <c r="D51" s="2" t="s">
        <v>48</v>
      </c>
      <c r="E51" s="2" t="s">
        <v>49</v>
      </c>
      <c r="F51" s="2" t="s">
        <v>50</v>
      </c>
      <c r="G51" s="2" t="s">
        <v>51</v>
      </c>
      <c r="H51" s="2" t="s">
        <v>52</v>
      </c>
      <c r="I51" s="2" t="s">
        <v>37</v>
      </c>
      <c r="J51" s="2" t="s">
        <v>53</v>
      </c>
      <c r="K51" s="2" t="s">
        <v>54</v>
      </c>
      <c r="L51" s="2" t="s">
        <v>55</v>
      </c>
      <c r="M51" s="2" t="s">
        <v>56</v>
      </c>
      <c r="N51" s="2" t="s">
        <v>57</v>
      </c>
      <c r="O51" s="2" t="s">
        <v>58</v>
      </c>
      <c r="P51" s="2" t="s">
        <v>59</v>
      </c>
      <c r="Q51" s="2" t="s">
        <v>60</v>
      </c>
      <c r="R51" s="2" t="s">
        <v>61</v>
      </c>
      <c r="S51" s="2" t="s">
        <v>62</v>
      </c>
    </row>
    <row r="52" spans="1:19" x14ac:dyDescent="0.35">
      <c r="A52" s="2">
        <f>Sheet4!A18</f>
        <v>2011</v>
      </c>
      <c r="B52" s="2">
        <v>69.900000000000006</v>
      </c>
      <c r="C52" s="2">
        <v>35.549999999999997</v>
      </c>
      <c r="D52" s="2">
        <v>29.43</v>
      </c>
      <c r="E52" s="2">
        <v>50.33</v>
      </c>
      <c r="F52" s="2">
        <v>39.92</v>
      </c>
      <c r="G52" s="2">
        <v>21.65</v>
      </c>
      <c r="H52" s="2">
        <v>15.13</v>
      </c>
      <c r="I52" s="2">
        <v>18.75</v>
      </c>
      <c r="J52" s="2">
        <v>22.21</v>
      </c>
      <c r="K52" s="2">
        <v>8.86</v>
      </c>
      <c r="L52" s="2">
        <v>12.42</v>
      </c>
      <c r="M52" s="2">
        <v>3.7</v>
      </c>
      <c r="N52" s="2">
        <v>12.23</v>
      </c>
      <c r="O52" s="2">
        <v>4.99</v>
      </c>
      <c r="P52" s="2">
        <v>5.45</v>
      </c>
      <c r="Q52" s="2">
        <v>4.37</v>
      </c>
      <c r="S52" s="2"/>
    </row>
    <row r="53" spans="1:19" x14ac:dyDescent="0.35">
      <c r="A53" s="2">
        <f>Sheet4!A19</f>
        <v>2012</v>
      </c>
      <c r="B53" s="2">
        <v>70.2</v>
      </c>
      <c r="C53" s="2">
        <v>32.85</v>
      </c>
      <c r="D53" s="2">
        <v>28.01</v>
      </c>
      <c r="E53" s="2">
        <v>49.77</v>
      </c>
      <c r="F53" s="2">
        <v>38.9</v>
      </c>
      <c r="G53" s="2">
        <v>20.45</v>
      </c>
      <c r="H53" s="2">
        <v>14.45</v>
      </c>
      <c r="I53" s="2">
        <v>17.63</v>
      </c>
      <c r="J53" s="2">
        <v>21.59</v>
      </c>
      <c r="K53" s="2">
        <v>9.17</v>
      </c>
      <c r="L53" s="2">
        <v>12.09</v>
      </c>
      <c r="M53" s="2">
        <v>3.67</v>
      </c>
      <c r="N53" s="2">
        <v>11.36</v>
      </c>
      <c r="O53" s="2">
        <v>4.3899999999999997</v>
      </c>
      <c r="P53" s="2">
        <v>4.58</v>
      </c>
      <c r="Q53" s="2">
        <v>3.71</v>
      </c>
      <c r="S53" s="2"/>
    </row>
    <row r="54" spans="1:19" x14ac:dyDescent="0.35">
      <c r="A54" s="2">
        <f>Sheet4!A20</f>
        <v>2013</v>
      </c>
      <c r="B54" s="2">
        <v>70.8</v>
      </c>
      <c r="C54" s="2">
        <v>33.5</v>
      </c>
      <c r="D54" s="2">
        <v>28.48</v>
      </c>
      <c r="E54" s="2">
        <v>51.11</v>
      </c>
      <c r="F54" s="2">
        <v>39.19</v>
      </c>
      <c r="G54" s="2">
        <v>21.4</v>
      </c>
      <c r="H54" s="2">
        <v>14</v>
      </c>
      <c r="I54" s="2">
        <v>18.54</v>
      </c>
      <c r="J54" s="2">
        <v>22.66</v>
      </c>
      <c r="K54" s="2">
        <v>8.9700000000000006</v>
      </c>
      <c r="L54" s="2">
        <v>12.24</v>
      </c>
      <c r="M54" s="2">
        <v>3.55</v>
      </c>
      <c r="N54" s="2">
        <v>12.45</v>
      </c>
      <c r="O54" s="2">
        <v>4.92</v>
      </c>
      <c r="P54" s="2">
        <v>4.8899999999999997</v>
      </c>
      <c r="Q54" s="2">
        <v>3.61</v>
      </c>
      <c r="S54" s="2"/>
    </row>
    <row r="55" spans="1:19" x14ac:dyDescent="0.35">
      <c r="A55" s="2">
        <f>Sheet4!A21</f>
        <v>2014</v>
      </c>
      <c r="B55" s="2">
        <v>69.599999999999994</v>
      </c>
      <c r="C55" s="2">
        <v>31.47</v>
      </c>
      <c r="D55" s="2">
        <v>28.55</v>
      </c>
      <c r="E55" s="2">
        <v>49.49</v>
      </c>
      <c r="F55" s="2">
        <v>38.92</v>
      </c>
      <c r="G55" s="2">
        <v>20.09</v>
      </c>
      <c r="H55" s="2">
        <v>15.71</v>
      </c>
      <c r="I55" s="2">
        <v>17.07</v>
      </c>
      <c r="J55" s="2">
        <v>20.94</v>
      </c>
      <c r="K55" s="2">
        <v>8.92</v>
      </c>
      <c r="L55" s="2">
        <v>11.76</v>
      </c>
      <c r="M55" s="2">
        <v>3.25</v>
      </c>
      <c r="N55" s="2">
        <v>11.53</v>
      </c>
      <c r="O55" s="2">
        <v>4.09</v>
      </c>
      <c r="P55" s="2">
        <v>4.8899999999999997</v>
      </c>
      <c r="Q55" s="2">
        <v>3.76</v>
      </c>
      <c r="S55" s="2"/>
    </row>
    <row r="56" spans="1:19" x14ac:dyDescent="0.35">
      <c r="A56" s="2">
        <f>Sheet4!A22</f>
        <v>2015</v>
      </c>
      <c r="B56" s="2">
        <v>69.849999999999994</v>
      </c>
      <c r="C56" s="2">
        <v>32.47</v>
      </c>
      <c r="D56" s="2">
        <v>28.7</v>
      </c>
      <c r="E56" s="2">
        <v>50.12</v>
      </c>
      <c r="F56" s="2">
        <v>39.369999999999997</v>
      </c>
      <c r="G56" s="2">
        <v>20.55</v>
      </c>
      <c r="H56" s="2">
        <v>15.35</v>
      </c>
      <c r="I56" s="2">
        <v>18.22</v>
      </c>
      <c r="J56" s="2">
        <v>21.19</v>
      </c>
      <c r="K56" s="2">
        <v>9.09</v>
      </c>
      <c r="L56" s="2">
        <v>11.82</v>
      </c>
      <c r="M56" s="2">
        <v>3.52</v>
      </c>
      <c r="N56" s="2">
        <v>11.53</v>
      </c>
      <c r="O56" s="2">
        <v>4.8499999999999996</v>
      </c>
      <c r="P56" s="2">
        <v>5.15</v>
      </c>
      <c r="Q56" s="2">
        <v>3.73</v>
      </c>
      <c r="R56" s="2">
        <v>2.89</v>
      </c>
      <c r="S56" s="2"/>
    </row>
    <row r="57" spans="1:19" x14ac:dyDescent="0.35">
      <c r="A57" s="2">
        <f>Sheet4!A23</f>
        <v>2016</v>
      </c>
      <c r="B57" s="2">
        <v>69.81</v>
      </c>
      <c r="C57" s="2">
        <v>30.28</v>
      </c>
      <c r="D57" s="2">
        <v>28.37</v>
      </c>
      <c r="E57" s="2">
        <v>50.1</v>
      </c>
      <c r="F57" s="2">
        <v>38.67</v>
      </c>
      <c r="G57" s="2">
        <v>20.89</v>
      </c>
      <c r="H57" s="2">
        <v>14.63</v>
      </c>
      <c r="I57" s="2">
        <v>17.260000000000002</v>
      </c>
      <c r="J57" s="2">
        <v>22.44</v>
      </c>
      <c r="K57" s="2">
        <v>9.66</v>
      </c>
      <c r="L57" s="2">
        <v>12.37</v>
      </c>
      <c r="M57" s="2">
        <v>3.69</v>
      </c>
      <c r="N57" s="2">
        <v>9.36</v>
      </c>
      <c r="O57" s="2">
        <v>5.3</v>
      </c>
      <c r="P57" s="2">
        <v>4.75</v>
      </c>
      <c r="Q57" s="2">
        <v>3.87</v>
      </c>
      <c r="R57" s="2">
        <v>2.62</v>
      </c>
      <c r="S57" s="2"/>
    </row>
    <row r="58" spans="1:19" x14ac:dyDescent="0.35">
      <c r="A58" s="2">
        <f>Sheet4!A24</f>
        <v>2017</v>
      </c>
      <c r="B58" s="2">
        <v>70.81</v>
      </c>
      <c r="C58" s="2">
        <v>34.299999999999997</v>
      </c>
      <c r="D58" s="2">
        <v>30.12</v>
      </c>
      <c r="E58" s="2">
        <v>51.3</v>
      </c>
      <c r="F58" s="2">
        <v>40.35</v>
      </c>
      <c r="G58" s="2">
        <v>22.7</v>
      </c>
      <c r="H58" s="2">
        <v>16.059999999999999</v>
      </c>
      <c r="I58" s="2">
        <v>19.38</v>
      </c>
      <c r="J58" s="2">
        <v>21.48</v>
      </c>
      <c r="K58" s="2">
        <v>9.7100000000000009</v>
      </c>
      <c r="L58" s="2">
        <v>12.21</v>
      </c>
      <c r="M58" s="2">
        <v>3.67</v>
      </c>
      <c r="N58" s="2">
        <v>10.62</v>
      </c>
      <c r="O58" s="2">
        <v>4.6500000000000004</v>
      </c>
      <c r="P58" s="2">
        <v>5.22</v>
      </c>
      <c r="Q58" s="2">
        <v>3.89</v>
      </c>
      <c r="R58" s="2">
        <v>2.69</v>
      </c>
      <c r="S58" s="2"/>
    </row>
    <row r="59" spans="1:19" x14ac:dyDescent="0.35">
      <c r="A59" s="2">
        <f>Sheet4!A25</f>
        <v>2018</v>
      </c>
      <c r="B59" s="2">
        <v>69.95</v>
      </c>
      <c r="C59" s="2">
        <v>32.07</v>
      </c>
      <c r="D59" s="2">
        <v>27.59</v>
      </c>
      <c r="E59" s="2">
        <v>49.2</v>
      </c>
      <c r="F59" s="2">
        <v>38.97</v>
      </c>
      <c r="G59" s="2">
        <v>20.329999999999998</v>
      </c>
      <c r="H59" s="2">
        <v>13.64</v>
      </c>
      <c r="I59" s="2">
        <v>17.25</v>
      </c>
      <c r="J59" s="2">
        <v>21.65</v>
      </c>
      <c r="K59" s="2">
        <v>8.64</v>
      </c>
      <c r="L59" s="2">
        <v>11.81</v>
      </c>
      <c r="M59" s="2">
        <v>3.8</v>
      </c>
      <c r="N59" s="2">
        <v>10.42</v>
      </c>
      <c r="O59" s="2">
        <v>4.32</v>
      </c>
      <c r="P59" s="2">
        <v>4.5999999999999996</v>
      </c>
      <c r="Q59" s="2">
        <v>3.36</v>
      </c>
      <c r="S59" s="2">
        <v>3.45</v>
      </c>
    </row>
    <row r="60" spans="1:19" x14ac:dyDescent="0.35">
      <c r="A60" s="2">
        <f>Sheet4!A26</f>
        <v>2019</v>
      </c>
      <c r="B60" s="2">
        <v>69.989999999999995</v>
      </c>
      <c r="C60" s="2">
        <v>32.58</v>
      </c>
      <c r="D60" s="2">
        <v>28.7</v>
      </c>
      <c r="E60" s="2">
        <v>49.67</v>
      </c>
      <c r="F60" s="2">
        <v>39.450000000000003</v>
      </c>
      <c r="G60" s="2">
        <v>21.47</v>
      </c>
      <c r="H60" s="2">
        <v>15.06</v>
      </c>
      <c r="I60" s="2">
        <v>18.57</v>
      </c>
      <c r="J60" s="2">
        <v>22.23</v>
      </c>
      <c r="K60" s="2">
        <v>9.33</v>
      </c>
      <c r="L60" s="2">
        <v>12.47</v>
      </c>
      <c r="M60" s="2">
        <v>3.47</v>
      </c>
      <c r="N60" s="2">
        <v>11.12</v>
      </c>
      <c r="O60" s="2">
        <v>2.39</v>
      </c>
      <c r="P60" s="2">
        <v>4.95</v>
      </c>
      <c r="Q60" s="2">
        <v>3.55</v>
      </c>
      <c r="R60" s="2">
        <v>2.5</v>
      </c>
      <c r="S60" s="2">
        <v>3.47</v>
      </c>
    </row>
    <row r="61" spans="1:19" x14ac:dyDescent="0.35">
      <c r="A61" s="2">
        <f>Sheet4!A27</f>
        <v>2020</v>
      </c>
      <c r="B61" s="2">
        <v>70.25</v>
      </c>
      <c r="C61" s="2">
        <v>33.6</v>
      </c>
      <c r="D61" s="2">
        <v>29.36</v>
      </c>
      <c r="E61" s="2">
        <v>50.56</v>
      </c>
      <c r="F61" s="2">
        <v>39.979999999999997</v>
      </c>
      <c r="G61" s="2">
        <v>21.45</v>
      </c>
      <c r="H61" s="2">
        <v>15.43</v>
      </c>
      <c r="I61" s="2">
        <v>18.940000000000001</v>
      </c>
      <c r="J61" s="2">
        <v>20.87</v>
      </c>
      <c r="K61" s="2">
        <v>9.84</v>
      </c>
      <c r="L61" s="2">
        <v>12.13</v>
      </c>
      <c r="M61" s="2">
        <v>4.42</v>
      </c>
      <c r="N61" s="2">
        <v>10.96</v>
      </c>
      <c r="O61" s="2">
        <v>4.41</v>
      </c>
      <c r="P61" s="2">
        <v>5.55</v>
      </c>
      <c r="Q61" s="2">
        <v>4.37</v>
      </c>
      <c r="R61" s="2">
        <v>3.07</v>
      </c>
      <c r="S61" s="2">
        <v>3.16</v>
      </c>
    </row>
    <row r="62" spans="1:19" x14ac:dyDescent="0.35">
      <c r="A62" s="2">
        <f>Sheet4!A28</f>
        <v>2021</v>
      </c>
      <c r="B62" s="2">
        <v>68.8</v>
      </c>
      <c r="C62" s="2">
        <v>31.1</v>
      </c>
      <c r="D62" s="2">
        <v>28.48</v>
      </c>
      <c r="E62" s="2">
        <v>48.43</v>
      </c>
      <c r="F62" s="2">
        <v>38.630000000000003</v>
      </c>
      <c r="G62" s="2">
        <v>21</v>
      </c>
      <c r="H62" s="2">
        <v>14.32</v>
      </c>
      <c r="I62" s="2">
        <v>16.7</v>
      </c>
      <c r="J62" s="2">
        <v>22.32</v>
      </c>
      <c r="K62" s="2">
        <v>9.43</v>
      </c>
      <c r="L62" s="2">
        <v>12.52</v>
      </c>
      <c r="M62" s="2">
        <v>4.33</v>
      </c>
      <c r="N62" s="2">
        <v>20.2</v>
      </c>
      <c r="O62" s="2">
        <v>4.01</v>
      </c>
      <c r="P62" s="2">
        <v>5.04</v>
      </c>
      <c r="Q62" s="2">
        <v>4.05</v>
      </c>
      <c r="R62" s="2">
        <v>2.7</v>
      </c>
      <c r="S62" s="2">
        <v>3.36</v>
      </c>
    </row>
    <row r="90" spans="1:16" x14ac:dyDescent="0.35">
      <c r="A90" s="7" t="s">
        <v>16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35">
      <c r="A91" s="2" t="str">
        <f>A51</f>
        <v xml:space="preserve">Year </v>
      </c>
      <c r="B91" s="2" t="s">
        <v>63</v>
      </c>
      <c r="C91" s="2" t="s">
        <v>64</v>
      </c>
      <c r="D91" s="2" t="s">
        <v>65</v>
      </c>
      <c r="E91" s="2" t="s">
        <v>66</v>
      </c>
      <c r="F91" s="2" t="s">
        <v>67</v>
      </c>
      <c r="G91" s="2" t="s">
        <v>68</v>
      </c>
      <c r="H91" s="2" t="s">
        <v>69</v>
      </c>
      <c r="I91" s="2" t="s">
        <v>70</v>
      </c>
      <c r="J91" s="2" t="s">
        <v>71</v>
      </c>
      <c r="K91" s="2" t="s">
        <v>72</v>
      </c>
      <c r="L91" s="2" t="s">
        <v>73</v>
      </c>
      <c r="M91" s="2" t="s">
        <v>74</v>
      </c>
      <c r="N91" s="2" t="s">
        <v>75</v>
      </c>
      <c r="O91" s="2" t="s">
        <v>76</v>
      </c>
      <c r="P91" s="2" t="s">
        <v>77</v>
      </c>
    </row>
    <row r="92" spans="1:16" x14ac:dyDescent="0.35">
      <c r="A92" s="2">
        <f t="shared" ref="A92:A102" si="0">A52</f>
        <v>2011</v>
      </c>
      <c r="B92" s="2">
        <v>13.94</v>
      </c>
      <c r="C92" s="2">
        <v>16.75</v>
      </c>
      <c r="D92" s="2">
        <v>12.78</v>
      </c>
      <c r="E92" s="2">
        <v>18.25</v>
      </c>
      <c r="F92" s="2">
        <v>21.93</v>
      </c>
      <c r="G92" s="2">
        <v>11.5</v>
      </c>
      <c r="H92" s="2"/>
      <c r="I92" s="2"/>
      <c r="J92" s="2">
        <v>25.5</v>
      </c>
      <c r="K92" s="2">
        <v>9.5399999999999991</v>
      </c>
      <c r="L92" s="2">
        <v>14.71</v>
      </c>
      <c r="M92" s="2">
        <v>11.8</v>
      </c>
      <c r="N92" s="2"/>
      <c r="O92" s="2">
        <v>6.08</v>
      </c>
      <c r="P92" s="2">
        <v>10.81</v>
      </c>
    </row>
    <row r="93" spans="1:16" x14ac:dyDescent="0.35">
      <c r="A93" s="2">
        <f t="shared" si="0"/>
        <v>2012</v>
      </c>
      <c r="B93" s="2">
        <v>15.58</v>
      </c>
      <c r="C93" s="2">
        <v>17.89</v>
      </c>
      <c r="D93" s="2">
        <v>14.22</v>
      </c>
      <c r="E93" s="2">
        <v>18.2</v>
      </c>
      <c r="F93" s="2">
        <v>24.45</v>
      </c>
      <c r="G93" s="2">
        <v>20.65</v>
      </c>
      <c r="H93" s="2"/>
      <c r="I93" s="2"/>
      <c r="J93" s="2">
        <v>24.2</v>
      </c>
      <c r="K93" s="2">
        <v>10.19</v>
      </c>
      <c r="L93" s="2">
        <v>14.36</v>
      </c>
      <c r="M93" s="2">
        <v>10.94</v>
      </c>
      <c r="N93" s="2"/>
      <c r="O93" s="2">
        <v>5.96</v>
      </c>
      <c r="P93" s="2">
        <v>10.6</v>
      </c>
    </row>
    <row r="94" spans="1:16" x14ac:dyDescent="0.35">
      <c r="A94" s="2">
        <f t="shared" si="0"/>
        <v>2013</v>
      </c>
      <c r="B94" s="2">
        <v>13.67</v>
      </c>
      <c r="C94" s="2">
        <v>16.940000000000001</v>
      </c>
      <c r="D94" s="2">
        <v>12.56</v>
      </c>
      <c r="E94" s="2">
        <v>17.84</v>
      </c>
      <c r="F94" s="2">
        <v>23.39</v>
      </c>
      <c r="G94" s="2">
        <v>20.5</v>
      </c>
      <c r="H94" s="2"/>
      <c r="I94" s="2"/>
      <c r="J94" s="2">
        <v>22.66</v>
      </c>
      <c r="K94" s="2">
        <v>8.94</v>
      </c>
      <c r="L94" s="2">
        <v>12.38</v>
      </c>
      <c r="M94" s="2">
        <v>9.3000000000000007</v>
      </c>
      <c r="N94" s="2"/>
      <c r="O94" s="2">
        <v>5.52</v>
      </c>
      <c r="P94" s="2">
        <v>10.86</v>
      </c>
    </row>
    <row r="95" spans="1:16" x14ac:dyDescent="0.35">
      <c r="A95" s="2">
        <f t="shared" si="0"/>
        <v>2014</v>
      </c>
      <c r="B95" s="2">
        <v>13.99</v>
      </c>
      <c r="C95" s="2">
        <v>15.74</v>
      </c>
      <c r="D95" s="2">
        <v>13.3</v>
      </c>
      <c r="E95" s="2">
        <v>17.850000000000001</v>
      </c>
      <c r="F95" s="2">
        <v>24.57</v>
      </c>
      <c r="G95" s="2">
        <v>20.25</v>
      </c>
      <c r="H95" s="2">
        <v>7.3</v>
      </c>
      <c r="I95" s="2">
        <v>8.82</v>
      </c>
      <c r="J95" s="2">
        <v>24.91</v>
      </c>
      <c r="K95" s="2">
        <v>10.74</v>
      </c>
      <c r="L95" s="2">
        <v>15.5</v>
      </c>
      <c r="M95" s="2">
        <v>12.15</v>
      </c>
      <c r="N95" s="2">
        <v>5.96</v>
      </c>
      <c r="O95" s="2">
        <v>6.05</v>
      </c>
      <c r="P95" s="2">
        <v>11.27</v>
      </c>
    </row>
    <row r="96" spans="1:16" x14ac:dyDescent="0.35">
      <c r="A96" s="2">
        <f t="shared" si="0"/>
        <v>2015</v>
      </c>
      <c r="B96" s="2">
        <v>14.85</v>
      </c>
      <c r="C96" s="2">
        <v>17.489999999999998</v>
      </c>
      <c r="D96" s="2">
        <v>13.55</v>
      </c>
      <c r="E96" s="2">
        <v>17.559999999999999</v>
      </c>
      <c r="F96" s="2">
        <v>23.81</v>
      </c>
      <c r="G96" s="2">
        <v>19.5</v>
      </c>
      <c r="H96" s="2">
        <v>7.57</v>
      </c>
      <c r="I96" s="2">
        <v>7.21</v>
      </c>
      <c r="J96" s="2">
        <v>23.84</v>
      </c>
      <c r="K96" s="2">
        <v>10.32</v>
      </c>
      <c r="L96" s="2">
        <v>14.16</v>
      </c>
      <c r="M96" s="2">
        <v>11.1</v>
      </c>
      <c r="N96" s="2">
        <v>6.11</v>
      </c>
      <c r="O96" s="2">
        <v>6.14</v>
      </c>
      <c r="P96" s="2">
        <v>11.02</v>
      </c>
    </row>
    <row r="97" spans="1:16" x14ac:dyDescent="0.35">
      <c r="A97" s="2">
        <f t="shared" si="0"/>
        <v>2016</v>
      </c>
      <c r="B97" s="2">
        <v>14.45</v>
      </c>
      <c r="C97" s="2">
        <v>17.52</v>
      </c>
      <c r="D97" s="2">
        <v>13.7</v>
      </c>
      <c r="E97" s="2">
        <v>18.760000000000002</v>
      </c>
      <c r="F97" s="2">
        <v>22.37</v>
      </c>
      <c r="G97" s="2">
        <v>20.149999999999999</v>
      </c>
      <c r="H97" s="2"/>
      <c r="I97" s="2">
        <v>8.8699999999999992</v>
      </c>
      <c r="J97" s="2">
        <v>22.48</v>
      </c>
      <c r="K97" s="2">
        <v>9.7100000000000009</v>
      </c>
      <c r="L97" s="2">
        <v>13.28</v>
      </c>
      <c r="M97" s="2">
        <v>10.95</v>
      </c>
      <c r="N97" s="2">
        <v>5.93</v>
      </c>
      <c r="O97" s="2">
        <v>5.36</v>
      </c>
      <c r="P97" s="2">
        <v>9.69</v>
      </c>
    </row>
    <row r="98" spans="1:16" x14ac:dyDescent="0.35">
      <c r="A98" s="2">
        <f t="shared" si="0"/>
        <v>2017</v>
      </c>
      <c r="B98" s="2">
        <v>14.51</v>
      </c>
      <c r="C98" s="2">
        <v>17.34</v>
      </c>
      <c r="D98" s="2">
        <v>13.6</v>
      </c>
      <c r="E98" s="2">
        <v>19.05</v>
      </c>
      <c r="F98" s="2">
        <v>24.02</v>
      </c>
      <c r="G98" s="2">
        <v>20.45</v>
      </c>
      <c r="H98" s="2">
        <v>7.48</v>
      </c>
      <c r="I98" s="2">
        <v>7.39</v>
      </c>
      <c r="J98" s="2">
        <v>24.86</v>
      </c>
      <c r="K98" s="2">
        <v>10.57</v>
      </c>
      <c r="L98" s="2">
        <v>14.45</v>
      </c>
      <c r="M98" s="2">
        <v>11.59</v>
      </c>
      <c r="N98" s="2">
        <v>6.01</v>
      </c>
      <c r="O98" s="2">
        <v>6.05</v>
      </c>
      <c r="P98" s="2">
        <v>11.78</v>
      </c>
    </row>
    <row r="99" spans="1:16" x14ac:dyDescent="0.35">
      <c r="A99" s="2">
        <f t="shared" si="0"/>
        <v>2018</v>
      </c>
      <c r="B99" s="2">
        <v>14.77</v>
      </c>
      <c r="C99" s="2">
        <v>17.399999999999999</v>
      </c>
      <c r="D99" s="2">
        <v>13.04</v>
      </c>
      <c r="E99" s="2">
        <v>19.41</v>
      </c>
      <c r="F99" s="2">
        <v>24.31</v>
      </c>
      <c r="G99" s="2">
        <v>20.03</v>
      </c>
      <c r="H99" s="2">
        <v>6.92</v>
      </c>
      <c r="I99" s="2">
        <v>5.96</v>
      </c>
      <c r="J99" s="2">
        <v>23.31</v>
      </c>
      <c r="K99" s="2">
        <v>8.73</v>
      </c>
      <c r="L99" s="2">
        <v>12.8</v>
      </c>
      <c r="M99" s="2">
        <v>9.51</v>
      </c>
      <c r="N99" s="2">
        <v>4.03</v>
      </c>
      <c r="O99" s="2">
        <v>4.4800000000000004</v>
      </c>
      <c r="P99" s="2">
        <v>10.53</v>
      </c>
    </row>
    <row r="100" spans="1:16" x14ac:dyDescent="0.35">
      <c r="A100" s="2">
        <f t="shared" si="0"/>
        <v>2019</v>
      </c>
      <c r="B100" s="2">
        <v>14.3</v>
      </c>
      <c r="C100" s="2">
        <v>17.02</v>
      </c>
      <c r="D100" s="2">
        <v>12.76</v>
      </c>
      <c r="E100" s="2">
        <v>18.190000000000001</v>
      </c>
      <c r="F100" s="2">
        <v>23.76</v>
      </c>
      <c r="G100" s="2">
        <v>20.73</v>
      </c>
      <c r="H100" s="2">
        <v>7.06</v>
      </c>
      <c r="I100" s="2">
        <v>6.89</v>
      </c>
      <c r="J100" s="2">
        <v>22.79</v>
      </c>
      <c r="K100" s="2">
        <v>9.24</v>
      </c>
      <c r="L100" s="2">
        <v>13.63</v>
      </c>
      <c r="M100" s="2">
        <v>10.87</v>
      </c>
      <c r="N100" s="2">
        <v>5.18</v>
      </c>
      <c r="O100" s="2">
        <v>4.57</v>
      </c>
      <c r="P100" s="2">
        <v>10.15</v>
      </c>
    </row>
    <row r="101" spans="1:16" x14ac:dyDescent="0.35">
      <c r="A101" s="2">
        <f t="shared" si="0"/>
        <v>2020</v>
      </c>
      <c r="B101" s="2">
        <v>14.04</v>
      </c>
      <c r="C101" s="2">
        <v>16.649999999999999</v>
      </c>
      <c r="D101" s="2">
        <v>13.26</v>
      </c>
      <c r="E101" s="2">
        <v>17.61</v>
      </c>
      <c r="F101" s="2">
        <v>22.04</v>
      </c>
      <c r="G101" s="2">
        <v>19.45</v>
      </c>
      <c r="H101" s="2">
        <v>7.41</v>
      </c>
      <c r="I101" s="2">
        <v>7.28</v>
      </c>
      <c r="J101" s="2">
        <v>22.85</v>
      </c>
      <c r="K101" s="2">
        <v>10.5</v>
      </c>
      <c r="L101" s="2">
        <v>13.34</v>
      </c>
      <c r="M101" s="2">
        <v>10.61</v>
      </c>
      <c r="N101" s="2">
        <v>5.85</v>
      </c>
      <c r="O101" s="2">
        <v>5.73</v>
      </c>
      <c r="P101" s="2">
        <v>9.98</v>
      </c>
    </row>
    <row r="102" spans="1:16" x14ac:dyDescent="0.35">
      <c r="A102" s="2">
        <f t="shared" si="0"/>
        <v>2021</v>
      </c>
      <c r="B102" s="2">
        <v>13.49</v>
      </c>
      <c r="C102" s="2">
        <v>14.92</v>
      </c>
      <c r="D102" s="2">
        <v>13.06</v>
      </c>
      <c r="E102" s="2">
        <v>17.059999999999999</v>
      </c>
      <c r="F102" s="2">
        <v>22.62</v>
      </c>
      <c r="G102" s="2">
        <v>18.8</v>
      </c>
      <c r="H102" s="2">
        <v>6.54</v>
      </c>
      <c r="I102" s="2">
        <v>6.31</v>
      </c>
      <c r="J102" s="2">
        <v>23.09</v>
      </c>
      <c r="K102" s="2">
        <v>9.07</v>
      </c>
      <c r="L102" s="2">
        <v>13.11</v>
      </c>
      <c r="M102" s="2">
        <v>11.03</v>
      </c>
      <c r="N102" s="2">
        <v>4.82</v>
      </c>
      <c r="O102" s="2">
        <v>4.91</v>
      </c>
      <c r="P102" s="2">
        <v>6.36</v>
      </c>
    </row>
    <row r="131" spans="1:7" x14ac:dyDescent="0.35">
      <c r="A131" s="7" t="s">
        <v>20</v>
      </c>
      <c r="B131" s="7"/>
      <c r="C131" s="7"/>
      <c r="D131" s="7"/>
      <c r="E131" s="7"/>
      <c r="F131" s="7"/>
      <c r="G131" s="7"/>
    </row>
    <row r="132" spans="1:7" x14ac:dyDescent="0.35">
      <c r="A132" s="2" t="str">
        <f>A91</f>
        <v xml:space="preserve">Year </v>
      </c>
      <c r="C132" s="2" t="s">
        <v>78</v>
      </c>
      <c r="D132" s="2" t="s">
        <v>79</v>
      </c>
      <c r="E132" s="2" t="s">
        <v>80</v>
      </c>
      <c r="F132" s="2" t="s">
        <v>81</v>
      </c>
      <c r="G132" s="2" t="s">
        <v>82</v>
      </c>
    </row>
    <row r="133" spans="1:7" x14ac:dyDescent="0.35">
      <c r="A133" s="2">
        <f t="shared" ref="A133:A143" si="1">A92</f>
        <v>2011</v>
      </c>
      <c r="C133" s="2">
        <v>15.95</v>
      </c>
      <c r="D133" s="2">
        <v>16.5</v>
      </c>
      <c r="E133" s="2">
        <v>14.06</v>
      </c>
      <c r="F133" s="2">
        <v>15.38</v>
      </c>
      <c r="G133" s="2"/>
    </row>
    <row r="134" spans="1:7" x14ac:dyDescent="0.35">
      <c r="A134" s="2">
        <f t="shared" si="1"/>
        <v>2012</v>
      </c>
      <c r="C134" s="2">
        <v>17.05</v>
      </c>
      <c r="D134" s="2">
        <v>16.399999999999999</v>
      </c>
      <c r="E134" s="2">
        <v>14.65</v>
      </c>
      <c r="F134" s="2">
        <v>15.72</v>
      </c>
      <c r="G134" s="2"/>
    </row>
    <row r="135" spans="1:7" x14ac:dyDescent="0.35">
      <c r="A135" s="2">
        <f t="shared" si="1"/>
        <v>2013</v>
      </c>
      <c r="C135" s="2">
        <v>16.32</v>
      </c>
      <c r="D135" s="2">
        <v>11.8</v>
      </c>
      <c r="E135" s="2">
        <v>12.16</v>
      </c>
      <c r="F135" s="2">
        <v>14.78</v>
      </c>
      <c r="G135" s="2"/>
    </row>
    <row r="136" spans="1:7" x14ac:dyDescent="0.35">
      <c r="A136" s="2">
        <f t="shared" si="1"/>
        <v>2014</v>
      </c>
      <c r="C136" s="2">
        <v>16.7</v>
      </c>
      <c r="D136" s="2">
        <v>11</v>
      </c>
      <c r="E136" s="2">
        <v>11.36</v>
      </c>
      <c r="F136" s="2">
        <v>16.93</v>
      </c>
      <c r="G136" s="2"/>
    </row>
    <row r="137" spans="1:7" x14ac:dyDescent="0.35">
      <c r="A137" s="2">
        <f t="shared" si="1"/>
        <v>2015</v>
      </c>
      <c r="C137" s="2">
        <v>16.5</v>
      </c>
      <c r="D137" s="2">
        <v>17.45</v>
      </c>
      <c r="E137" s="2">
        <v>14.11</v>
      </c>
      <c r="F137" s="2">
        <v>16.43</v>
      </c>
      <c r="G137" s="2"/>
    </row>
    <row r="138" spans="1:7" x14ac:dyDescent="0.35">
      <c r="A138" s="2">
        <f t="shared" si="1"/>
        <v>2016</v>
      </c>
      <c r="C138" s="2">
        <v>7.61</v>
      </c>
      <c r="D138" s="2">
        <v>15.3</v>
      </c>
      <c r="E138" s="2">
        <v>12.24</v>
      </c>
      <c r="F138" s="2">
        <v>16.32</v>
      </c>
      <c r="G138" s="2"/>
    </row>
    <row r="139" spans="1:7" x14ac:dyDescent="0.35">
      <c r="A139" s="2">
        <f t="shared" si="1"/>
        <v>2017</v>
      </c>
      <c r="C139" s="2">
        <v>16.850000000000001</v>
      </c>
      <c r="D139" s="2">
        <v>16.600000000000001</v>
      </c>
      <c r="E139" s="2">
        <v>13.79</v>
      </c>
      <c r="F139" s="2">
        <v>16.2</v>
      </c>
      <c r="G139" s="2"/>
    </row>
    <row r="140" spans="1:7" x14ac:dyDescent="0.35">
      <c r="A140" s="2">
        <f t="shared" si="1"/>
        <v>2018</v>
      </c>
      <c r="C140" s="2">
        <v>16.920000000000002</v>
      </c>
      <c r="D140" s="2">
        <v>15.85</v>
      </c>
      <c r="E140" s="2">
        <v>13.29</v>
      </c>
      <c r="F140" s="2">
        <v>18.36</v>
      </c>
      <c r="G140" s="2"/>
    </row>
    <row r="141" spans="1:7" x14ac:dyDescent="0.35">
      <c r="A141" s="2">
        <f t="shared" si="1"/>
        <v>2019</v>
      </c>
      <c r="C141" s="2">
        <v>15.6</v>
      </c>
      <c r="D141" s="2">
        <v>18.5</v>
      </c>
      <c r="E141" s="2">
        <v>13.84</v>
      </c>
      <c r="F141" s="2">
        <v>16.600000000000001</v>
      </c>
      <c r="G141" s="2">
        <v>4.8499999999999996</v>
      </c>
    </row>
    <row r="142" spans="1:7" x14ac:dyDescent="0.35">
      <c r="A142" s="2">
        <f t="shared" si="1"/>
        <v>2020</v>
      </c>
      <c r="C142" s="2">
        <v>14.47</v>
      </c>
      <c r="D142" s="2">
        <v>12.4</v>
      </c>
      <c r="E142" s="2">
        <v>12.44</v>
      </c>
      <c r="F142" s="2">
        <v>15.08</v>
      </c>
      <c r="G142" s="2">
        <v>4.45</v>
      </c>
    </row>
    <row r="143" spans="1:7" x14ac:dyDescent="0.35">
      <c r="A143" s="2">
        <f t="shared" si="1"/>
        <v>2021</v>
      </c>
      <c r="C143" s="2">
        <v>13.85</v>
      </c>
      <c r="D143" s="2">
        <v>15.26</v>
      </c>
      <c r="E143" s="2">
        <v>13.87</v>
      </c>
      <c r="F143" s="2">
        <v>16.309999999999999</v>
      </c>
      <c r="G143" s="2">
        <v>3.6</v>
      </c>
    </row>
  </sheetData>
  <mergeCells count="4">
    <mergeCell ref="A1:Q1"/>
    <mergeCell ref="A50:S50"/>
    <mergeCell ref="A90:P90"/>
    <mergeCell ref="A131:G1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shahariar ifti</dc:creator>
  <cp:lastModifiedBy>shahariar ifti</cp:lastModifiedBy>
  <dcterms:created xsi:type="dcterms:W3CDTF">2023-10-03T17:04:33Z</dcterms:created>
  <dcterms:modified xsi:type="dcterms:W3CDTF">2023-11-16T17:25:19Z</dcterms:modified>
</cp:coreProperties>
</file>