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отя2\YandexDisk\MPEI\DIP\part 2\split\API\"/>
    </mc:Choice>
  </mc:AlternateContent>
  <bookViews>
    <workbookView xWindow="0" yWindow="0" windowWidth="18636" windowHeight="1227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B35" i="1" l="1"/>
  <c r="AB34" i="1"/>
  <c r="AB33" i="1"/>
  <c r="AB31" i="1"/>
  <c r="AB29" i="1"/>
  <c r="AB28" i="1"/>
  <c r="AB27" i="1"/>
  <c r="AB20" i="1"/>
  <c r="AB19" i="1"/>
  <c r="AB18" i="1"/>
  <c r="AB12" i="1"/>
  <c r="AB13" i="1"/>
  <c r="AB14" i="1"/>
  <c r="AB15" i="1"/>
  <c r="AB16" i="1"/>
  <c r="AB11" i="1"/>
  <c r="AB10" i="1"/>
  <c r="AB8" i="1"/>
  <c r="AB7" i="1"/>
  <c r="AA30" i="1"/>
  <c r="Z30" i="1"/>
  <c r="X30" i="1"/>
  <c r="W30" i="1"/>
  <c r="F35" i="1" l="1"/>
  <c r="F34" i="1"/>
  <c r="F33" i="1"/>
  <c r="F29" i="1"/>
  <c r="F30" i="1"/>
  <c r="F31" i="1"/>
  <c r="F28" i="1"/>
  <c r="F19" i="1"/>
  <c r="F18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<sst xmlns="http://schemas.openxmlformats.org/spreadsheetml/2006/main" count="77" uniqueCount="77">
  <si>
    <t>Name</t>
  </si>
  <si>
    <t>b</t>
  </si>
  <si>
    <t>B</t>
  </si>
  <si>
    <t>a</t>
  </si>
  <si>
    <t>rel_t</t>
  </si>
  <si>
    <t>ins_angle</t>
  </si>
  <si>
    <t>Delta_in</t>
  </si>
  <si>
    <t>Delta_out</t>
  </si>
  <si>
    <t>center_X</t>
  </si>
  <si>
    <t>center_Y</t>
  </si>
  <si>
    <t>F</t>
  </si>
  <si>
    <t>Ixx</t>
  </si>
  <si>
    <t>Iyy</t>
  </si>
  <si>
    <t>Wxx_back</t>
  </si>
  <si>
    <t>Wxx_edge</t>
  </si>
  <si>
    <t>Wyy_in_edge</t>
  </si>
  <si>
    <t>Wyy_out_edge</t>
  </si>
  <si>
    <t>С-90-09А</t>
  </si>
  <si>
    <t>С-90-12А</t>
  </si>
  <si>
    <t>С-90-15А</t>
  </si>
  <si>
    <t>С-90-18А</t>
  </si>
  <si>
    <t>С-90-22А</t>
  </si>
  <si>
    <t>С-90-27А</t>
  </si>
  <si>
    <t>С-90-33А</t>
  </si>
  <si>
    <t>С-90-38А</t>
  </si>
  <si>
    <t>Р-20-10А</t>
  </si>
  <si>
    <t>Р-23-14А</t>
  </si>
  <si>
    <t>Р-26-17А</t>
  </si>
  <si>
    <t>Р-30-21А</t>
  </si>
  <si>
    <t>Р-35-25А</t>
  </si>
  <si>
    <t>Р-46-29А</t>
  </si>
  <si>
    <t>Р-60-38А</t>
  </si>
  <si>
    <t>С-90-15Б</t>
  </si>
  <si>
    <t>t_opt_b</t>
  </si>
  <si>
    <t>t_opt_e</t>
  </si>
  <si>
    <t>С-55-15А</t>
  </si>
  <si>
    <t>С-55-20А</t>
  </si>
  <si>
    <t>С-45-25А</t>
  </si>
  <si>
    <t>С-60-30А</t>
  </si>
  <si>
    <t>С-65-20А</t>
  </si>
  <si>
    <t>С-70-25А</t>
  </si>
  <si>
    <t>С-90-12Р</t>
  </si>
  <si>
    <t>С-90-15Р</t>
  </si>
  <si>
    <t>Р-23-14Ак</t>
  </si>
  <si>
    <t>Р-26-17Ак</t>
  </si>
  <si>
    <t>Р-27-17Бк</t>
  </si>
  <si>
    <t>Р-30-21Б</t>
  </si>
  <si>
    <t>Р-35-25Б</t>
  </si>
  <si>
    <t>Р-21-18Р</t>
  </si>
  <si>
    <t>Р-25-22Р</t>
  </si>
  <si>
    <t>С-90-12Б</t>
  </si>
  <si>
    <t>out_angle_b</t>
  </si>
  <si>
    <t>out_angle_e</t>
  </si>
  <si>
    <t>in_angle_b</t>
  </si>
  <si>
    <t>in_angle_e</t>
  </si>
  <si>
    <t>M_b</t>
  </si>
  <si>
    <t>M_e</t>
  </si>
  <si>
    <t>type</t>
  </si>
  <si>
    <t>isOn</t>
  </si>
  <si>
    <t>ins_angle_expression</t>
  </si>
  <si>
    <t>Р-50-33А</t>
  </si>
  <si>
    <t>Р-26-17Б</t>
  </si>
  <si>
    <t>{angle} - 12.5 * ({t_rel} - 0.75) + 20.2</t>
  </si>
  <si>
    <t>{angle} - 10.0 * ({t_rel} - 0.75) + 21.2</t>
  </si>
  <si>
    <t>{angle} - 16.0 * ({t_rel} - 0.75) + 23.1</t>
  </si>
  <si>
    <t>{angle} - 17.7 * ({t_rel} - 0.75) + 24.2</t>
  </si>
  <si>
    <t>{angle} - 11.0 * ({t_rel} - 0.75) + 23.8</t>
  </si>
  <si>
    <t>{angle} - 13.5 * ({t_rel} - 0.75) + 23.6</t>
  </si>
  <si>
    <t>{angle} - 14.0 * ({t_rel} - 0.75) + 22.6</t>
  </si>
  <si>
    <t>{angle} - 3.25 * ({t_rel} - 0.75) + 63.8</t>
  </si>
  <si>
    <t>{angle} - 19.3 * ({t_rel} - 0.75) + 60.0</t>
  </si>
  <si>
    <t>{angle} - 12.8 * ({t_rel} - 0.75) + 58.0</t>
  </si>
  <si>
    <t>{angle} - 16.6 * ({t_rel} - 0.75) + 54.3</t>
  </si>
  <si>
    <t>{angle} - 20.5 * ({t_rel} - 0.75) + 47.1</t>
  </si>
  <si>
    <t>{angle} - 20.8 * ({t_rel} - 0.60) + 43.7</t>
  </si>
  <si>
    <t>{angle} - 25.0 * ({t_rel} - 0.60) + 62.6</t>
  </si>
  <si>
    <t>{angle} - 21.2 * ({t_rel} - 0.625) + 61.2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</si>
</sst>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3" borderId="0" xfId="0" applyFill="1"/>
    <xf numFmtId="49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4" borderId="0" xfId="0" applyFill="1"/>
    <xf numFmtId="0" fontId="0" fillId="4" borderId="0" xfId="0" applyNumberFormat="1" applyFill="1"/>
    <xf numFmtId="0" fontId="0" fillId="2" borderId="2" xfId="0" applyFill="1" applyBorder="1"/>
    <xf numFmtId="0" fontId="0" fillId="0" borderId="2" xfId="0" applyFill="1" applyBorder="1"/>
    <xf numFmtId="0" fontId="0" fillId="0" borderId="2" xfId="0" applyBorder="1"/>
    <xf numFmtId="0" fontId="0" fillId="0" borderId="2" xfId="0" applyNumberFormat="1" applyBorder="1"/>
    <xf numFmtId="0" fontId="0" fillId="4" borderId="2" xfId="0" applyFill="1" applyBorder="1"/>
    <xf numFmtId="0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Normal="100" workbookViewId="0">
      <selection activeCell="H9" sqref="H9"/>
    </sheetView>
  </sheetViews>
  <sheetFormatPr defaultRowHeight="14.4" x14ac:dyDescent="0.3"/>
  <cols>
    <col min="2" max="3" width="9.109375" style="3"/>
    <col min="7" max="8" width="13.6640625" customWidth="1"/>
    <col min="9" max="9" width="12.6640625" customWidth="1"/>
    <col min="10" max="12" width="13.33203125" customWidth="1"/>
    <col min="15" max="15" width="12" bestFit="1" customWidth="1"/>
    <col min="21" max="21" width="10.33203125" customWidth="1"/>
    <col min="22" max="22" width="11" bestFit="1" customWidth="1"/>
    <col min="24" max="24" width="11.33203125" customWidth="1"/>
    <col min="25" max="25" width="13.88671875" customWidth="1"/>
    <col min="26" max="26" width="12.6640625" customWidth="1"/>
    <col min="27" max="27" width="14.6640625" customWidth="1"/>
    <col min="28" max="28" width="19.33203125" style="6" customWidth="1"/>
  </cols>
  <sheetData>
    <row r="1" spans="1:28" x14ac:dyDescent="0.3">
      <c r="A1" s="1" t="s">
        <v>0</v>
      </c>
      <c r="B1" s="4" t="s">
        <v>58</v>
      </c>
      <c r="C1" s="4" t="s">
        <v>57</v>
      </c>
      <c r="D1" s="1" t="s">
        <v>33</v>
      </c>
      <c r="E1" s="1" t="s">
        <v>34</v>
      </c>
      <c r="F1" s="1" t="s">
        <v>4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1</v>
      </c>
      <c r="N1" s="1" t="s">
        <v>2</v>
      </c>
      <c r="O1" s="1" t="s">
        <v>3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7" t="s">
        <v>59</v>
      </c>
    </row>
    <row r="2" spans="1:28" x14ac:dyDescent="0.3">
      <c r="A2" s="2" t="s">
        <v>17</v>
      </c>
      <c r="B2" s="3">
        <v>1</v>
      </c>
      <c r="C2" s="3">
        <v>0</v>
      </c>
      <c r="D2">
        <v>0.72</v>
      </c>
      <c r="E2">
        <v>0.85</v>
      </c>
      <c r="F2">
        <v>0.75</v>
      </c>
      <c r="G2">
        <v>8</v>
      </c>
      <c r="H2">
        <v>11</v>
      </c>
      <c r="I2">
        <v>70</v>
      </c>
      <c r="J2">
        <v>120</v>
      </c>
      <c r="K2">
        <v>0</v>
      </c>
      <c r="L2">
        <v>0.9</v>
      </c>
      <c r="M2">
        <v>6.0600000000000001E-2</v>
      </c>
      <c r="N2">
        <v>2.8639999999999999E-2</v>
      </c>
      <c r="O2">
        <v>6.8899999999999994E-3</v>
      </c>
      <c r="P2">
        <v>29.1</v>
      </c>
      <c r="Q2">
        <v>2.7000000000000001E-3</v>
      </c>
      <c r="R2">
        <v>2.7999999999999998E-4</v>
      </c>
      <c r="S2">
        <v>1.865E-2</v>
      </c>
      <c r="T2">
        <v>8.8400000000000006E-3</v>
      </c>
      <c r="U2">
        <v>3.4500000000000004E-4</v>
      </c>
      <c r="V2">
        <v>4.1599999999999997E-9</v>
      </c>
      <c r="W2">
        <v>6.2200000000000001E-8</v>
      </c>
      <c r="X2">
        <v>5.7799999999999991E-7</v>
      </c>
      <c r="Y2">
        <v>4.7100000000000002E-7</v>
      </c>
      <c r="Z2">
        <v>3.3299999999999999E-6</v>
      </c>
      <c r="AA2">
        <v>1.4750000000000001E-6</v>
      </c>
      <c r="AB2" s="6" t="s">
        <v>62</v>
      </c>
    </row>
    <row r="3" spans="1:28" x14ac:dyDescent="0.3">
      <c r="A3" s="2" t="s">
        <v>18</v>
      </c>
      <c r="B3" s="3">
        <v>1</v>
      </c>
      <c r="C3" s="3">
        <v>0</v>
      </c>
      <c r="D3">
        <v>0.72</v>
      </c>
      <c r="E3">
        <v>0.87</v>
      </c>
      <c r="F3">
        <v>0.75</v>
      </c>
      <c r="G3">
        <v>10</v>
      </c>
      <c r="H3">
        <v>14</v>
      </c>
      <c r="I3">
        <v>70</v>
      </c>
      <c r="J3">
        <v>120</v>
      </c>
      <c r="K3">
        <v>0</v>
      </c>
      <c r="L3">
        <v>0.85</v>
      </c>
      <c r="M3">
        <v>6.25E-2</v>
      </c>
      <c r="N3">
        <v>3.32E-2</v>
      </c>
      <c r="O3">
        <v>9.5600000000000008E-3</v>
      </c>
      <c r="P3">
        <v>33.200000000000003</v>
      </c>
      <c r="Q3">
        <v>3.7000000000000002E-3</v>
      </c>
      <c r="R3">
        <v>3.1E-4</v>
      </c>
      <c r="S3">
        <v>1.9300000000000001E-2</v>
      </c>
      <c r="T3">
        <v>1.027E-2</v>
      </c>
      <c r="U3">
        <v>4.0899999999999997E-4</v>
      </c>
      <c r="V3">
        <v>5.9099999999999997E-9</v>
      </c>
      <c r="W3">
        <v>7.5100000000000004E-8</v>
      </c>
      <c r="X3">
        <v>8.5000000000000001E-7</v>
      </c>
      <c r="Y3">
        <v>5.75E-7</v>
      </c>
      <c r="Z3">
        <v>3.89E-6</v>
      </c>
      <c r="AA3">
        <v>1.7400000000000001E-6</v>
      </c>
      <c r="AB3" s="6" t="s">
        <v>63</v>
      </c>
    </row>
    <row r="4" spans="1:28" x14ac:dyDescent="0.3">
      <c r="A4" s="2" t="s">
        <v>19</v>
      </c>
      <c r="B4" s="3">
        <v>1</v>
      </c>
      <c r="C4" s="3">
        <v>0</v>
      </c>
      <c r="D4">
        <v>0.7</v>
      </c>
      <c r="E4">
        <v>0.85</v>
      </c>
      <c r="F4">
        <v>0.75</v>
      </c>
      <c r="G4">
        <v>13</v>
      </c>
      <c r="H4">
        <v>17</v>
      </c>
      <c r="I4">
        <v>70</v>
      </c>
      <c r="J4">
        <v>120</v>
      </c>
      <c r="K4">
        <v>0</v>
      </c>
      <c r="L4">
        <v>0.85</v>
      </c>
      <c r="M4">
        <v>5.1459999999999999E-2</v>
      </c>
      <c r="N4">
        <v>3.0800000000000001E-2</v>
      </c>
      <c r="O4">
        <v>9.9000000000000008E-3</v>
      </c>
      <c r="P4">
        <v>38</v>
      </c>
      <c r="Q4">
        <v>3.3500000000000001E-3</v>
      </c>
      <c r="R4">
        <v>4.0000000000000002E-4</v>
      </c>
      <c r="S4">
        <v>1.7469999999999999E-2</v>
      </c>
      <c r="T4">
        <v>7.9600000000000001E-3</v>
      </c>
      <c r="U4">
        <v>3.3E-4</v>
      </c>
      <c r="V4">
        <v>3.6E-9</v>
      </c>
      <c r="W4">
        <v>4.6299999999999998E-8</v>
      </c>
      <c r="X4">
        <v>5.1000000000000009E-7</v>
      </c>
      <c r="Y4">
        <v>4.4999999999999998E-7</v>
      </c>
      <c r="Z4">
        <v>2.5799999999999999E-6</v>
      </c>
      <c r="AA4">
        <v>1.39E-6</v>
      </c>
      <c r="AB4" s="6" t="s">
        <v>64</v>
      </c>
    </row>
    <row r="5" spans="1:28" x14ac:dyDescent="0.3">
      <c r="A5" s="2" t="s">
        <v>20</v>
      </c>
      <c r="B5" s="3">
        <v>1</v>
      </c>
      <c r="C5" s="3">
        <v>0</v>
      </c>
      <c r="D5">
        <v>0.7</v>
      </c>
      <c r="E5">
        <v>0.8</v>
      </c>
      <c r="F5">
        <v>0.75</v>
      </c>
      <c r="G5">
        <v>16</v>
      </c>
      <c r="H5">
        <v>20</v>
      </c>
      <c r="I5">
        <v>70</v>
      </c>
      <c r="J5">
        <v>120</v>
      </c>
      <c r="K5">
        <v>0</v>
      </c>
      <c r="L5">
        <v>0.85</v>
      </c>
      <c r="M5">
        <v>4.7149999999999997E-2</v>
      </c>
      <c r="N5">
        <v>3.0669999999999999E-2</v>
      </c>
      <c r="O5">
        <v>1.124E-2</v>
      </c>
      <c r="P5">
        <v>42.3</v>
      </c>
      <c r="Q5">
        <v>3.3500000000000001E-3</v>
      </c>
      <c r="R5">
        <v>2.9999999999999997E-4</v>
      </c>
      <c r="S5">
        <v>1.6500000000000001E-2</v>
      </c>
      <c r="T5">
        <v>7.2899999999999996E-3</v>
      </c>
      <c r="U5">
        <v>2.72E-4</v>
      </c>
      <c r="V5">
        <v>2.4300000000000001E-9</v>
      </c>
      <c r="W5">
        <v>3.2199999999999997E-8</v>
      </c>
      <c r="X5">
        <v>3.8799999999999998E-7</v>
      </c>
      <c r="Y5">
        <v>3.3299999999999998E-7</v>
      </c>
      <c r="Z5">
        <v>1.95E-6</v>
      </c>
      <c r="AA5">
        <v>1.0449999999999999E-6</v>
      </c>
      <c r="AB5" s="6" t="s">
        <v>65</v>
      </c>
    </row>
    <row r="6" spans="1:28" x14ac:dyDescent="0.3">
      <c r="A6" s="2" t="s">
        <v>21</v>
      </c>
      <c r="B6" s="3">
        <v>1</v>
      </c>
      <c r="C6" s="3">
        <v>0</v>
      </c>
      <c r="D6">
        <v>0.7</v>
      </c>
      <c r="E6">
        <v>0.8</v>
      </c>
      <c r="F6">
        <v>0.75</v>
      </c>
      <c r="G6">
        <v>20</v>
      </c>
      <c r="H6">
        <v>24</v>
      </c>
      <c r="I6">
        <v>70</v>
      </c>
      <c r="J6">
        <v>120</v>
      </c>
      <c r="K6">
        <v>0</v>
      </c>
      <c r="L6">
        <v>0.9</v>
      </c>
      <c r="M6">
        <v>4.4999999999999998E-2</v>
      </c>
      <c r="N6">
        <v>3.1469999999999998E-2</v>
      </c>
      <c r="O6">
        <v>1.2670000000000001E-2</v>
      </c>
      <c r="P6">
        <v>45.7</v>
      </c>
      <c r="Q6">
        <v>2.5400000000000002E-3</v>
      </c>
      <c r="R6">
        <v>3.2000000000000003E-4</v>
      </c>
      <c r="S6">
        <v>1.7250000000000001E-2</v>
      </c>
      <c r="T6">
        <v>6.3200000000000001E-3</v>
      </c>
      <c r="U6">
        <v>2.3499999999999999E-4</v>
      </c>
      <c r="V6">
        <v>1.67E-9</v>
      </c>
      <c r="W6">
        <v>2.48E-8</v>
      </c>
      <c r="X6">
        <v>2.6899999999999999E-7</v>
      </c>
      <c r="Y6">
        <v>2.65E-7</v>
      </c>
      <c r="Z6">
        <v>1.44E-6</v>
      </c>
      <c r="AA6">
        <v>6.8999999999999996E-7</v>
      </c>
      <c r="AB6" s="6" t="s">
        <v>66</v>
      </c>
    </row>
    <row r="7" spans="1:28" x14ac:dyDescent="0.3">
      <c r="A7" s="2" t="s">
        <v>22</v>
      </c>
      <c r="B7" s="3">
        <v>1</v>
      </c>
      <c r="C7" s="3">
        <v>0</v>
      </c>
      <c r="D7">
        <v>0.65</v>
      </c>
      <c r="E7">
        <v>0.75</v>
      </c>
      <c r="F7">
        <v>0.75</v>
      </c>
      <c r="G7">
        <v>24</v>
      </c>
      <c r="H7">
        <v>30</v>
      </c>
      <c r="I7">
        <v>70</v>
      </c>
      <c r="J7">
        <v>120</v>
      </c>
      <c r="K7">
        <v>0</v>
      </c>
      <c r="L7">
        <v>0.9</v>
      </c>
      <c r="M7">
        <v>4.4999999999999998E-2</v>
      </c>
      <c r="N7">
        <v>3.261E-2</v>
      </c>
      <c r="O7">
        <v>1.43E-2</v>
      </c>
      <c r="P7">
        <v>48.3</v>
      </c>
      <c r="Q7">
        <v>3.0000000000000001E-3</v>
      </c>
      <c r="R7">
        <v>2.7E-4</v>
      </c>
      <c r="S7">
        <v>1.5299999999999999E-2</v>
      </c>
      <c r="T7">
        <v>5.96E-3</v>
      </c>
      <c r="U7">
        <v>2.0299999999999997E-4</v>
      </c>
      <c r="V7">
        <v>1.1599999999999999E-9</v>
      </c>
      <c r="W7">
        <v>2.2350000000000002E-8</v>
      </c>
      <c r="X7">
        <v>2.3699999999999999E-7</v>
      </c>
      <c r="Y7">
        <v>1.9500000000000001E-7</v>
      </c>
      <c r="Z7">
        <v>1.46E-6</v>
      </c>
      <c r="AA7">
        <v>7.5300000000000003E-7</v>
      </c>
      <c r="AB7" s="8">
        <f>P7</f>
        <v>48.3</v>
      </c>
    </row>
    <row r="8" spans="1:28" x14ac:dyDescent="0.3">
      <c r="A8" s="2" t="s">
        <v>23</v>
      </c>
      <c r="B8" s="3">
        <v>1</v>
      </c>
      <c r="C8" s="3">
        <v>0</v>
      </c>
      <c r="D8">
        <v>0.62</v>
      </c>
      <c r="E8">
        <v>0.75</v>
      </c>
      <c r="F8">
        <v>0.75</v>
      </c>
      <c r="G8">
        <v>30</v>
      </c>
      <c r="H8">
        <v>36</v>
      </c>
      <c r="I8">
        <v>70</v>
      </c>
      <c r="J8">
        <v>120</v>
      </c>
      <c r="K8">
        <v>0</v>
      </c>
      <c r="L8">
        <v>0.9</v>
      </c>
      <c r="M8">
        <v>4.4999999999999998E-2</v>
      </c>
      <c r="N8">
        <v>3.5700000000000003E-2</v>
      </c>
      <c r="O8">
        <v>1.7309999999999999E-2</v>
      </c>
      <c r="P8">
        <v>54</v>
      </c>
      <c r="Q8">
        <v>2.3E-3</v>
      </c>
      <c r="R8">
        <v>2.7E-4</v>
      </c>
      <c r="S8">
        <v>1.61E-2</v>
      </c>
      <c r="T8">
        <v>5.5399999999999998E-3</v>
      </c>
      <c r="U8">
        <v>1.84E-4</v>
      </c>
      <c r="V8">
        <v>8.9999999999999999E-10</v>
      </c>
      <c r="W8">
        <v>2.0800000000000001E-8</v>
      </c>
      <c r="X8">
        <v>1.97E-7</v>
      </c>
      <c r="Y8">
        <v>1.6299999999999999E-7</v>
      </c>
      <c r="Z8">
        <v>1.2920000000000001E-6</v>
      </c>
      <c r="AA8">
        <v>7.1900000000000002E-7</v>
      </c>
      <c r="AB8" s="8">
        <f>P8</f>
        <v>54</v>
      </c>
    </row>
    <row r="9" spans="1:28" x14ac:dyDescent="0.3">
      <c r="A9" s="2" t="s">
        <v>24</v>
      </c>
      <c r="B9" s="3">
        <v>1</v>
      </c>
      <c r="C9" s="3">
        <v>0</v>
      </c>
      <c r="D9">
        <v>0.6</v>
      </c>
      <c r="E9">
        <v>0.73</v>
      </c>
      <c r="F9">
        <v>0.65</v>
      </c>
      <c r="G9">
        <v>35</v>
      </c>
      <c r="H9">
        <v>42</v>
      </c>
      <c r="I9">
        <v>70</v>
      </c>
      <c r="J9">
        <v>120</v>
      </c>
      <c r="K9">
        <v>0</v>
      </c>
      <c r="L9">
        <v>0.9</v>
      </c>
      <c r="M9">
        <v>4.4999999999999998E-2</v>
      </c>
      <c r="N9">
        <v>3.9170000000000003E-2</v>
      </c>
      <c r="O9">
        <v>1.805E-2</v>
      </c>
      <c r="P9">
        <v>61.7</v>
      </c>
      <c r="Q9">
        <v>1.8E-3</v>
      </c>
      <c r="R9">
        <v>3.1E-4</v>
      </c>
      <c r="S9">
        <v>1.7149999999999999E-2</v>
      </c>
      <c r="T9">
        <v>5.7000000000000002E-3</v>
      </c>
      <c r="U9">
        <v>1.7500000000000003E-4</v>
      </c>
      <c r="V9">
        <v>8.0999999999999999E-10</v>
      </c>
      <c r="W9">
        <v>1.99E-8</v>
      </c>
      <c r="X9">
        <v>1.97E-7</v>
      </c>
      <c r="Y9">
        <v>1.4100000000000001E-7</v>
      </c>
      <c r="Z9">
        <v>1.1599999999999999E-6</v>
      </c>
      <c r="AA9">
        <v>7.1099999999999995E-7</v>
      </c>
      <c r="AB9" s="6" t="s">
        <v>67</v>
      </c>
    </row>
    <row r="10" spans="1:28" x14ac:dyDescent="0.3">
      <c r="A10" s="2" t="s">
        <v>35</v>
      </c>
      <c r="B10" s="3">
        <v>1</v>
      </c>
      <c r="C10" s="3">
        <v>0</v>
      </c>
      <c r="D10">
        <v>0.72</v>
      </c>
      <c r="E10">
        <v>0.87</v>
      </c>
      <c r="F10">
        <f>AVERAGE(D10:E10)</f>
        <v>0.79499999999999993</v>
      </c>
      <c r="G10">
        <v>12</v>
      </c>
      <c r="H10">
        <v>18</v>
      </c>
      <c r="I10">
        <v>45</v>
      </c>
      <c r="J10">
        <v>75</v>
      </c>
      <c r="K10">
        <v>0</v>
      </c>
      <c r="L10">
        <v>0.9</v>
      </c>
      <c r="M10">
        <v>4.4999999999999998E-2</v>
      </c>
      <c r="N10">
        <v>-1</v>
      </c>
      <c r="O10">
        <v>-1</v>
      </c>
      <c r="P10">
        <v>52</v>
      </c>
      <c r="Q10">
        <v>-1</v>
      </c>
      <c r="R10">
        <v>-1</v>
      </c>
      <c r="S10">
        <v>-1</v>
      </c>
      <c r="T10">
        <v>-1</v>
      </c>
      <c r="U10">
        <v>4.4099999999999999E-4</v>
      </c>
      <c r="V10">
        <v>1.1949999999999999E-8</v>
      </c>
      <c r="W10">
        <v>-1</v>
      </c>
      <c r="X10">
        <v>-1</v>
      </c>
      <c r="Y10">
        <v>9.1199999999999991E-7</v>
      </c>
      <c r="Z10">
        <v>-1</v>
      </c>
      <c r="AA10">
        <v>-1</v>
      </c>
      <c r="AB10" s="8">
        <f>P10</f>
        <v>52</v>
      </c>
    </row>
    <row r="11" spans="1:28" x14ac:dyDescent="0.3">
      <c r="A11" s="2" t="s">
        <v>36</v>
      </c>
      <c r="B11" s="3">
        <v>1</v>
      </c>
      <c r="C11" s="3">
        <v>0</v>
      </c>
      <c r="D11">
        <v>0.7</v>
      </c>
      <c r="E11">
        <v>0.85</v>
      </c>
      <c r="F11">
        <f t="shared" ref="F11:F19" si="0">AVERAGE(D11:E11)</f>
        <v>0.77499999999999991</v>
      </c>
      <c r="G11">
        <v>17</v>
      </c>
      <c r="H11">
        <v>23</v>
      </c>
      <c r="I11">
        <v>45</v>
      </c>
      <c r="J11">
        <v>75</v>
      </c>
      <c r="K11">
        <v>0</v>
      </c>
      <c r="L11">
        <v>0.9</v>
      </c>
      <c r="M11">
        <v>4.1500000000000002E-2</v>
      </c>
      <c r="N11">
        <v>-1</v>
      </c>
      <c r="O11">
        <v>-1</v>
      </c>
      <c r="P11">
        <v>64.5</v>
      </c>
      <c r="Q11">
        <v>-1</v>
      </c>
      <c r="R11">
        <v>-1</v>
      </c>
      <c r="S11">
        <v>-1</v>
      </c>
      <c r="T11">
        <v>-1</v>
      </c>
      <c r="U11">
        <v>2.1499999999999999E-4</v>
      </c>
      <c r="V11">
        <v>2.7300000000000003E-9</v>
      </c>
      <c r="W11">
        <v>-1</v>
      </c>
      <c r="X11">
        <v>-1</v>
      </c>
      <c r="Y11">
        <v>2.7500000000000007E-7</v>
      </c>
      <c r="Z11">
        <v>-1</v>
      </c>
      <c r="AA11">
        <v>-1</v>
      </c>
      <c r="AB11" s="8">
        <f>P11</f>
        <v>64.5</v>
      </c>
    </row>
    <row r="12" spans="1:28" x14ac:dyDescent="0.3">
      <c r="A12" s="2" t="s">
        <v>37</v>
      </c>
      <c r="B12" s="3">
        <v>1</v>
      </c>
      <c r="C12" s="3">
        <v>0</v>
      </c>
      <c r="D12">
        <v>0.6</v>
      </c>
      <c r="E12">
        <v>0.75</v>
      </c>
      <c r="F12">
        <f t="shared" si="0"/>
        <v>0.67500000000000004</v>
      </c>
      <c r="G12">
        <v>21</v>
      </c>
      <c r="H12">
        <v>28</v>
      </c>
      <c r="I12">
        <v>35</v>
      </c>
      <c r="J12">
        <v>65</v>
      </c>
      <c r="K12">
        <v>0</v>
      </c>
      <c r="L12">
        <v>0.9</v>
      </c>
      <c r="M12">
        <v>4.58E-2</v>
      </c>
      <c r="N12">
        <v>-1</v>
      </c>
      <c r="O12">
        <v>-1</v>
      </c>
      <c r="P12">
        <v>64</v>
      </c>
      <c r="Q12">
        <v>-1</v>
      </c>
      <c r="R12">
        <v>-1</v>
      </c>
      <c r="S12">
        <v>-1</v>
      </c>
      <c r="T12">
        <v>-1</v>
      </c>
      <c r="U12">
        <v>3.3E-4</v>
      </c>
      <c r="V12">
        <v>7.0299999999999999E-9</v>
      </c>
      <c r="W12">
        <v>-1</v>
      </c>
      <c r="X12">
        <v>-1</v>
      </c>
      <c r="Y12">
        <v>5.3600000000000004E-7</v>
      </c>
      <c r="Z12">
        <v>-1</v>
      </c>
      <c r="AA12">
        <v>-1</v>
      </c>
      <c r="AB12" s="8">
        <f t="shared" ref="AB12:AB20" si="1">P12</f>
        <v>64</v>
      </c>
    </row>
    <row r="13" spans="1:28" x14ac:dyDescent="0.3">
      <c r="A13" s="2" t="s">
        <v>38</v>
      </c>
      <c r="B13" s="3">
        <v>1</v>
      </c>
      <c r="C13" s="3">
        <v>0</v>
      </c>
      <c r="D13">
        <v>0.52</v>
      </c>
      <c r="E13">
        <v>0.7</v>
      </c>
      <c r="F13">
        <f t="shared" si="0"/>
        <v>0.61</v>
      </c>
      <c r="G13">
        <v>27</v>
      </c>
      <c r="H13">
        <v>34</v>
      </c>
      <c r="I13">
        <v>45</v>
      </c>
      <c r="J13">
        <v>85</v>
      </c>
      <c r="K13">
        <v>0</v>
      </c>
      <c r="L13">
        <v>0.9</v>
      </c>
      <c r="M13">
        <v>3.4599999999999999E-2</v>
      </c>
      <c r="N13">
        <v>-1</v>
      </c>
      <c r="O13">
        <v>-1</v>
      </c>
      <c r="P13">
        <v>70</v>
      </c>
      <c r="Q13">
        <v>-1</v>
      </c>
      <c r="R13">
        <v>-1</v>
      </c>
      <c r="S13">
        <v>-1</v>
      </c>
      <c r="T13">
        <v>-1</v>
      </c>
      <c r="U13">
        <v>1.4899999999999999E-4</v>
      </c>
      <c r="V13">
        <v>1.1799999999999999E-9</v>
      </c>
      <c r="W13">
        <v>-1</v>
      </c>
      <c r="X13">
        <v>-1</v>
      </c>
      <c r="Y13">
        <v>1.5399999999999998E-7</v>
      </c>
      <c r="Z13">
        <v>-1</v>
      </c>
      <c r="AA13">
        <v>-1</v>
      </c>
      <c r="AB13" s="8">
        <f t="shared" si="1"/>
        <v>70</v>
      </c>
    </row>
    <row r="14" spans="1:28" x14ac:dyDescent="0.3">
      <c r="A14" s="2" t="s">
        <v>39</v>
      </c>
      <c r="B14" s="3">
        <v>1</v>
      </c>
      <c r="C14" s="3">
        <v>0</v>
      </c>
      <c r="D14">
        <v>0.6</v>
      </c>
      <c r="E14">
        <v>0.7</v>
      </c>
      <c r="F14">
        <f t="shared" si="0"/>
        <v>0.64999999999999991</v>
      </c>
      <c r="G14">
        <v>17</v>
      </c>
      <c r="H14">
        <v>23</v>
      </c>
      <c r="I14">
        <v>45</v>
      </c>
      <c r="J14">
        <v>85</v>
      </c>
      <c r="K14">
        <v>0</v>
      </c>
      <c r="L14">
        <v>0.9</v>
      </c>
      <c r="M14">
        <v>4.4999999999999998E-2</v>
      </c>
      <c r="N14">
        <v>-1</v>
      </c>
      <c r="O14">
        <v>-1</v>
      </c>
      <c r="P14">
        <v>52</v>
      </c>
      <c r="Q14">
        <v>-1</v>
      </c>
      <c r="R14">
        <v>-1</v>
      </c>
      <c r="S14">
        <v>-1</v>
      </c>
      <c r="T14">
        <v>-1</v>
      </c>
      <c r="U14">
        <v>2.2599999999999999E-4</v>
      </c>
      <c r="V14">
        <v>3.3800000000000003E-9</v>
      </c>
      <c r="W14">
        <v>-1</v>
      </c>
      <c r="X14">
        <v>-1</v>
      </c>
      <c r="Y14">
        <v>3.4799999999999999E-7</v>
      </c>
      <c r="Z14">
        <v>-1</v>
      </c>
      <c r="AA14">
        <v>-1</v>
      </c>
      <c r="AB14" s="8">
        <f t="shared" si="1"/>
        <v>52</v>
      </c>
    </row>
    <row r="15" spans="1:28" s="13" customFormat="1" x14ac:dyDescent="0.3">
      <c r="A15" s="11" t="s">
        <v>40</v>
      </c>
      <c r="B15" s="12">
        <v>1</v>
      </c>
      <c r="C15" s="12">
        <v>0</v>
      </c>
      <c r="D15" s="13">
        <v>0.5</v>
      </c>
      <c r="E15" s="13">
        <v>0.67</v>
      </c>
      <c r="F15" s="13">
        <f t="shared" si="0"/>
        <v>0.58499999999999996</v>
      </c>
      <c r="G15" s="13">
        <v>22</v>
      </c>
      <c r="H15" s="13">
        <v>28</v>
      </c>
      <c r="I15" s="13">
        <v>55</v>
      </c>
      <c r="J15" s="13">
        <v>90</v>
      </c>
      <c r="K15" s="13">
        <v>0</v>
      </c>
      <c r="L15" s="13">
        <v>0.9</v>
      </c>
      <c r="M15" s="13">
        <v>4.4999999999999998E-2</v>
      </c>
      <c r="N15" s="13">
        <v>-1</v>
      </c>
      <c r="O15" s="13">
        <v>-1</v>
      </c>
      <c r="P15" s="13">
        <v>56</v>
      </c>
      <c r="Q15" s="13">
        <v>-1</v>
      </c>
      <c r="R15" s="13">
        <v>-1</v>
      </c>
      <c r="S15" s="13">
        <v>-1</v>
      </c>
      <c r="T15" s="13">
        <v>-1</v>
      </c>
      <c r="U15" s="13">
        <v>1.8900000000000001E-4</v>
      </c>
      <c r="V15" s="13">
        <v>2.4199999999999995E-9</v>
      </c>
      <c r="W15" s="13">
        <v>-1</v>
      </c>
      <c r="X15" s="13">
        <v>-1</v>
      </c>
      <c r="Y15" s="13">
        <v>2.3499999999999995E-7</v>
      </c>
      <c r="Z15" s="13">
        <v>-1</v>
      </c>
      <c r="AA15" s="13">
        <v>-1</v>
      </c>
      <c r="AB15" s="14">
        <f t="shared" si="1"/>
        <v>56</v>
      </c>
    </row>
    <row r="16" spans="1:28" x14ac:dyDescent="0.3">
      <c r="A16" s="2" t="s">
        <v>50</v>
      </c>
      <c r="B16" s="3">
        <v>1</v>
      </c>
      <c r="C16" s="3">
        <v>0</v>
      </c>
      <c r="D16">
        <v>0.72</v>
      </c>
      <c r="E16">
        <v>0.87</v>
      </c>
      <c r="F16">
        <f t="shared" si="0"/>
        <v>0.79499999999999993</v>
      </c>
      <c r="G16">
        <v>10</v>
      </c>
      <c r="H16">
        <v>14</v>
      </c>
      <c r="I16">
        <v>70</v>
      </c>
      <c r="J16">
        <v>120</v>
      </c>
      <c r="K16">
        <v>0.85</v>
      </c>
      <c r="L16">
        <v>1.1499999999999999</v>
      </c>
      <c r="M16">
        <v>5.6599999999999998E-2</v>
      </c>
      <c r="N16">
        <v>-1</v>
      </c>
      <c r="O16">
        <v>-1</v>
      </c>
      <c r="P16">
        <v>37</v>
      </c>
      <c r="Q16">
        <v>-1</v>
      </c>
      <c r="R16">
        <v>-1</v>
      </c>
      <c r="S16">
        <v>-1</v>
      </c>
      <c r="T16">
        <v>-1</v>
      </c>
      <c r="U16">
        <v>3.3099999999999997E-4</v>
      </c>
      <c r="V16">
        <v>3.8800000000000007E-9</v>
      </c>
      <c r="W16">
        <v>-1</v>
      </c>
      <c r="X16">
        <v>-1</v>
      </c>
      <c r="Y16">
        <v>4.2E-7</v>
      </c>
      <c r="Z16">
        <v>-1</v>
      </c>
      <c r="AA16">
        <v>-1</v>
      </c>
      <c r="AB16" s="8">
        <f t="shared" si="1"/>
        <v>37</v>
      </c>
    </row>
    <row r="17" spans="1:31" x14ac:dyDescent="0.3">
      <c r="A17" s="2" t="s">
        <v>32</v>
      </c>
      <c r="B17" s="3">
        <v>1</v>
      </c>
      <c r="C17" s="3">
        <v>0</v>
      </c>
      <c r="D17">
        <v>0.7</v>
      </c>
      <c r="E17">
        <v>0.85</v>
      </c>
      <c r="F17">
        <v>0.75</v>
      </c>
      <c r="G17">
        <v>13</v>
      </c>
      <c r="H17">
        <v>17</v>
      </c>
      <c r="I17">
        <v>70</v>
      </c>
      <c r="J17">
        <v>120</v>
      </c>
      <c r="K17">
        <v>0.85</v>
      </c>
      <c r="L17">
        <v>1.1499999999999999</v>
      </c>
      <c r="M17">
        <v>5.1950000000000003E-2</v>
      </c>
      <c r="N17">
        <v>3.0700000000000002E-2</v>
      </c>
      <c r="O17">
        <v>1.414E-2</v>
      </c>
      <c r="P17">
        <v>37.6</v>
      </c>
      <c r="Q17">
        <v>3.3500000000000001E-3</v>
      </c>
      <c r="R17">
        <v>2.9999999999999997E-4</v>
      </c>
      <c r="S17">
        <v>1.627E-2</v>
      </c>
      <c r="T17">
        <v>7.8399999999999997E-3</v>
      </c>
      <c r="U17">
        <v>3.2099999999999994E-4</v>
      </c>
      <c r="V17">
        <v>2.2599999999999996E-9</v>
      </c>
      <c r="W17">
        <v>4.6000000000000002E-8</v>
      </c>
      <c r="X17">
        <v>4.82E-7</v>
      </c>
      <c r="Y17">
        <v>4.1300000000000001E-7</v>
      </c>
      <c r="Z17">
        <v>2.83E-6</v>
      </c>
      <c r="AA17">
        <v>1.291E-6</v>
      </c>
      <c r="AB17" s="6" t="s">
        <v>68</v>
      </c>
    </row>
    <row r="18" spans="1:31" s="9" customFormat="1" x14ac:dyDescent="0.3">
      <c r="A18" s="9" t="s">
        <v>41</v>
      </c>
      <c r="B18" s="9">
        <v>0</v>
      </c>
      <c r="C18" s="9">
        <v>0</v>
      </c>
      <c r="D18" s="9">
        <v>0.57999999999999996</v>
      </c>
      <c r="E18" s="9">
        <v>0.68</v>
      </c>
      <c r="F18" s="9">
        <f t="shared" si="0"/>
        <v>0.63</v>
      </c>
      <c r="G18" s="9">
        <v>10</v>
      </c>
      <c r="H18" s="9">
        <v>14</v>
      </c>
      <c r="I18" s="9">
        <v>70</v>
      </c>
      <c r="J18" s="9">
        <v>120</v>
      </c>
      <c r="K18" s="9">
        <v>1.4</v>
      </c>
      <c r="L18" s="9">
        <v>1.8</v>
      </c>
      <c r="M18" s="9">
        <v>4.0899999999999999E-2</v>
      </c>
      <c r="N18" s="9">
        <v>-1</v>
      </c>
      <c r="O18" s="9">
        <v>-1</v>
      </c>
      <c r="P18" s="9">
        <v>-1</v>
      </c>
      <c r="Q18" s="9">
        <v>-1</v>
      </c>
      <c r="R18" s="9">
        <v>-1</v>
      </c>
      <c r="S18" s="9">
        <v>-1</v>
      </c>
      <c r="T18" s="9">
        <v>-1</v>
      </c>
      <c r="U18" s="9">
        <v>2.3000000000000001E-4</v>
      </c>
      <c r="V18" s="9">
        <v>2.3699999999999995E-9</v>
      </c>
      <c r="W18" s="9">
        <v>-1</v>
      </c>
      <c r="X18" s="9">
        <v>-1</v>
      </c>
      <c r="Y18" s="9">
        <v>3.2399999999999999E-7</v>
      </c>
      <c r="Z18" s="9">
        <v>-1</v>
      </c>
      <c r="AA18" s="9">
        <v>-1</v>
      </c>
      <c r="AB18" s="10">
        <f t="shared" si="1"/>
        <v>-1</v>
      </c>
    </row>
    <row r="19" spans="1:31" s="15" customFormat="1" x14ac:dyDescent="0.3">
      <c r="A19" s="15" t="s">
        <v>42</v>
      </c>
      <c r="B19" s="15">
        <v>0</v>
      </c>
      <c r="C19" s="15">
        <v>0</v>
      </c>
      <c r="D19" s="15">
        <v>0.55000000000000004</v>
      </c>
      <c r="E19" s="15">
        <v>0.65</v>
      </c>
      <c r="F19" s="15">
        <f t="shared" si="0"/>
        <v>0.60000000000000009</v>
      </c>
      <c r="G19" s="15">
        <v>13</v>
      </c>
      <c r="H19" s="15">
        <v>17</v>
      </c>
      <c r="I19" s="15">
        <v>70</v>
      </c>
      <c r="J19" s="15">
        <v>120</v>
      </c>
      <c r="K19" s="15">
        <v>1.4</v>
      </c>
      <c r="L19" s="15">
        <v>1.7</v>
      </c>
      <c r="M19" s="15">
        <v>4.2000000000000003E-2</v>
      </c>
      <c r="N19" s="15">
        <v>-1</v>
      </c>
      <c r="O19" s="15">
        <v>-1</v>
      </c>
      <c r="P19" s="15">
        <v>-1</v>
      </c>
      <c r="Q19" s="15">
        <v>-1</v>
      </c>
      <c r="R19" s="15">
        <v>-1</v>
      </c>
      <c r="S19" s="15">
        <v>-1</v>
      </c>
      <c r="T19" s="15">
        <v>-1</v>
      </c>
      <c r="U19" s="15">
        <v>2.0000000000000001E-4</v>
      </c>
      <c r="V19" s="15">
        <v>1.5299999999999999E-9</v>
      </c>
      <c r="W19" s="15">
        <v>-1</v>
      </c>
      <c r="X19" s="15">
        <v>-1</v>
      </c>
      <c r="Y19" s="15">
        <v>2.3799999999999996E-7</v>
      </c>
      <c r="Z19" s="15">
        <v>-1</v>
      </c>
      <c r="AA19" s="15">
        <v>-1</v>
      </c>
      <c r="AB19" s="16">
        <f t="shared" si="1"/>
        <v>-1</v>
      </c>
    </row>
    <row r="20" spans="1:31" s="3" customFormat="1" x14ac:dyDescent="0.3">
      <c r="A20" s="5" t="s">
        <v>25</v>
      </c>
      <c r="B20" s="3">
        <v>1</v>
      </c>
      <c r="C20" s="3">
        <v>1</v>
      </c>
      <c r="D20" s="3">
        <v>0.65</v>
      </c>
      <c r="E20" s="3">
        <v>0.75</v>
      </c>
      <c r="F20" s="3">
        <v>0.7</v>
      </c>
      <c r="G20" s="3">
        <v>12</v>
      </c>
      <c r="H20" s="3">
        <v>14</v>
      </c>
      <c r="I20" s="3">
        <v>17</v>
      </c>
      <c r="J20" s="3">
        <v>25</v>
      </c>
      <c r="K20" s="3">
        <v>0</v>
      </c>
      <c r="L20" s="3">
        <v>0.85</v>
      </c>
      <c r="M20" s="3">
        <v>2.5000000000000001E-2</v>
      </c>
      <c r="N20" s="3">
        <v>2.1930000000000002E-2</v>
      </c>
      <c r="O20" s="3">
        <v>3.0100000000000001E-3</v>
      </c>
      <c r="P20" s="3">
        <v>66</v>
      </c>
      <c r="Q20" s="3">
        <v>9.2000000000000003E-4</v>
      </c>
      <c r="R20" s="3">
        <v>2.9999999999999997E-4</v>
      </c>
      <c r="S20" s="3">
        <v>9.8300000000000002E-3</v>
      </c>
      <c r="T20" s="3">
        <v>1.1129999999999999E-2</v>
      </c>
      <c r="U20" s="3">
        <v>2.4399999999999999E-4</v>
      </c>
      <c r="V20" s="3">
        <v>4.2999999999999996E-9</v>
      </c>
      <c r="W20" s="3">
        <v>1.0099999999999999E-8</v>
      </c>
      <c r="X20" s="3">
        <v>4.9999999999999998E-7</v>
      </c>
      <c r="Y20" s="3">
        <v>3.9000000000000002E-7</v>
      </c>
      <c r="Z20" s="3">
        <v>9.64E-7</v>
      </c>
      <c r="AA20" s="3">
        <v>6.6000000000000003E-7</v>
      </c>
      <c r="AB20" s="8">
        <f t="shared" si="1"/>
        <v>66</v>
      </c>
      <c r="AE20"/>
    </row>
    <row r="21" spans="1:31" x14ac:dyDescent="0.3">
      <c r="A21" s="2" t="s">
        <v>26</v>
      </c>
      <c r="B21" s="3">
        <v>1</v>
      </c>
      <c r="C21" s="3">
        <v>1</v>
      </c>
      <c r="D21">
        <v>0.6</v>
      </c>
      <c r="E21">
        <v>0.75</v>
      </c>
      <c r="F21">
        <v>0.7</v>
      </c>
      <c r="G21">
        <v>12</v>
      </c>
      <c r="H21">
        <v>16</v>
      </c>
      <c r="I21">
        <v>20</v>
      </c>
      <c r="J21">
        <v>30</v>
      </c>
      <c r="K21">
        <v>0</v>
      </c>
      <c r="L21">
        <v>0.9</v>
      </c>
      <c r="M21">
        <v>2.5950000000000001E-2</v>
      </c>
      <c r="N21">
        <v>2.529E-2</v>
      </c>
      <c r="O21">
        <v>4.5599999999999998E-3</v>
      </c>
      <c r="P21">
        <v>77.8</v>
      </c>
      <c r="Q21">
        <v>4.0000000000000002E-4</v>
      </c>
      <c r="R21">
        <v>2.0000000000000001E-4</v>
      </c>
      <c r="S21">
        <v>1.047E-2</v>
      </c>
      <c r="T21">
        <v>1.1129999999999999E-2</v>
      </c>
      <c r="U21">
        <v>2.4399999999999997E-4</v>
      </c>
      <c r="V21">
        <v>4.2999999999999996E-9</v>
      </c>
      <c r="W21">
        <v>1.0099999999999999E-8</v>
      </c>
      <c r="X21">
        <v>4.9999999999999998E-7</v>
      </c>
      <c r="Y21">
        <v>3.9000000000000002E-7</v>
      </c>
      <c r="Z21">
        <v>9.64E-7</v>
      </c>
      <c r="AA21">
        <v>6.6000000000000003E-7</v>
      </c>
      <c r="AB21" s="6" t="s">
        <v>69</v>
      </c>
    </row>
    <row r="22" spans="1:31" x14ac:dyDescent="0.3">
      <c r="A22" s="2" t="s">
        <v>27</v>
      </c>
      <c r="B22" s="3">
        <v>1</v>
      </c>
      <c r="C22" s="3">
        <v>1</v>
      </c>
      <c r="D22">
        <v>0.6</v>
      </c>
      <c r="E22">
        <v>0.7</v>
      </c>
      <c r="F22">
        <v>0.65</v>
      </c>
      <c r="G22">
        <v>15</v>
      </c>
      <c r="H22">
        <v>19</v>
      </c>
      <c r="I22">
        <v>23</v>
      </c>
      <c r="J22">
        <v>35</v>
      </c>
      <c r="K22">
        <v>0</v>
      </c>
      <c r="L22">
        <v>0.9</v>
      </c>
      <c r="M22">
        <v>2.572E-2</v>
      </c>
      <c r="N22">
        <v>2.5020000000000001E-2</v>
      </c>
      <c r="O22">
        <v>5.1700000000000001E-3</v>
      </c>
      <c r="P22">
        <v>75.8</v>
      </c>
      <c r="Q22">
        <v>3.8000000000000002E-4</v>
      </c>
      <c r="R22">
        <v>2.0000000000000001E-4</v>
      </c>
      <c r="S22">
        <v>1.0460000000000001E-2</v>
      </c>
      <c r="T22">
        <v>9.5399999999999999E-3</v>
      </c>
      <c r="U22">
        <v>2.0699999999999999E-4</v>
      </c>
      <c r="V22">
        <v>2.1499999999999998E-9</v>
      </c>
      <c r="W22">
        <v>7.3499999999999996E-9</v>
      </c>
      <c r="X22">
        <v>3.1699999999999999E-7</v>
      </c>
      <c r="Y22">
        <v>2.2499999999999999E-7</v>
      </c>
      <c r="Z22">
        <v>6.8400000000000014E-7</v>
      </c>
      <c r="AA22">
        <v>4.82E-7</v>
      </c>
      <c r="AB22" s="6" t="s">
        <v>70</v>
      </c>
    </row>
    <row r="23" spans="1:31" x14ac:dyDescent="0.3">
      <c r="A23" s="2" t="s">
        <v>28</v>
      </c>
      <c r="B23" s="3">
        <v>1</v>
      </c>
      <c r="C23" s="3">
        <v>1</v>
      </c>
      <c r="D23">
        <v>0.57999999999999996</v>
      </c>
      <c r="E23">
        <v>0.68</v>
      </c>
      <c r="F23">
        <v>0.6</v>
      </c>
      <c r="G23">
        <v>19</v>
      </c>
      <c r="H23">
        <v>24</v>
      </c>
      <c r="I23">
        <v>25</v>
      </c>
      <c r="J23">
        <v>40</v>
      </c>
      <c r="K23">
        <v>0</v>
      </c>
      <c r="L23">
        <v>0.9</v>
      </c>
      <c r="M23">
        <v>2.5950000000000001E-2</v>
      </c>
      <c r="N23">
        <v>2.547E-2</v>
      </c>
      <c r="O23">
        <v>5.9300000000000004E-3</v>
      </c>
      <c r="P23">
        <v>79.5</v>
      </c>
      <c r="Q23">
        <v>5.2999999999999998E-4</v>
      </c>
      <c r="R23">
        <v>2.0000000000000001E-4</v>
      </c>
      <c r="S23">
        <v>1.0529999999999999E-2</v>
      </c>
      <c r="T23">
        <v>8.6300000000000005E-3</v>
      </c>
      <c r="U23">
        <v>1.8500000000000002E-4</v>
      </c>
      <c r="V23">
        <v>2.0500000000000002E-9</v>
      </c>
      <c r="W23">
        <v>7.2500000000000004E-9</v>
      </c>
      <c r="X23">
        <v>2.9999999999999999E-7</v>
      </c>
      <c r="Y23">
        <v>2.34E-7</v>
      </c>
      <c r="Z23">
        <v>6.68E-7</v>
      </c>
      <c r="AA23">
        <v>4.3300000000000003E-7</v>
      </c>
      <c r="AB23" s="6" t="s">
        <v>71</v>
      </c>
    </row>
    <row r="24" spans="1:31" x14ac:dyDescent="0.3">
      <c r="A24" s="2" t="s">
        <v>29</v>
      </c>
      <c r="B24" s="3">
        <v>1</v>
      </c>
      <c r="C24" s="3">
        <v>1</v>
      </c>
      <c r="D24">
        <v>0.55000000000000004</v>
      </c>
      <c r="E24">
        <v>0.65</v>
      </c>
      <c r="F24">
        <v>0.6</v>
      </c>
      <c r="G24">
        <v>22</v>
      </c>
      <c r="H24">
        <v>28</v>
      </c>
      <c r="I24">
        <v>30</v>
      </c>
      <c r="J24">
        <v>50</v>
      </c>
      <c r="K24">
        <v>0</v>
      </c>
      <c r="L24">
        <v>0.85</v>
      </c>
      <c r="M24">
        <v>2.5409999999999999E-2</v>
      </c>
      <c r="N24">
        <v>2.4979999999999999E-2</v>
      </c>
      <c r="O24">
        <v>6.2500000000000003E-3</v>
      </c>
      <c r="P24">
        <v>80.3</v>
      </c>
      <c r="Q24">
        <v>6.8000000000000005E-4</v>
      </c>
      <c r="R24">
        <v>2.0000000000000001E-4</v>
      </c>
      <c r="S24">
        <v>1.0919999999999999E-2</v>
      </c>
      <c r="T24">
        <v>7.7999999999999996E-3</v>
      </c>
      <c r="U24">
        <v>1.6200000000000003E-4</v>
      </c>
      <c r="V24">
        <v>1.31E-9</v>
      </c>
      <c r="W24">
        <v>6.5400000000000002E-9</v>
      </c>
      <c r="X24">
        <v>2.2700000000000001E-7</v>
      </c>
      <c r="Y24">
        <v>1.68E-7</v>
      </c>
      <c r="Z24">
        <v>4.5299999999999999E-7</v>
      </c>
      <c r="AA24">
        <v>6.06E-7</v>
      </c>
      <c r="AB24" s="6" t="s">
        <v>72</v>
      </c>
    </row>
    <row r="25" spans="1:31" x14ac:dyDescent="0.3">
      <c r="A25" s="2" t="s">
        <v>30</v>
      </c>
      <c r="B25" s="3">
        <v>1</v>
      </c>
      <c r="C25" s="3">
        <v>1</v>
      </c>
      <c r="D25">
        <v>0.45</v>
      </c>
      <c r="E25">
        <v>0.57999999999999996</v>
      </c>
      <c r="F25">
        <v>0.55000000000000004</v>
      </c>
      <c r="G25">
        <v>25</v>
      </c>
      <c r="H25">
        <v>32</v>
      </c>
      <c r="I25">
        <v>44</v>
      </c>
      <c r="J25">
        <v>60</v>
      </c>
      <c r="K25">
        <v>0</v>
      </c>
      <c r="L25">
        <v>0.85</v>
      </c>
      <c r="M25">
        <v>2.5600000000000001E-2</v>
      </c>
      <c r="N25">
        <v>2.487E-2</v>
      </c>
      <c r="O25">
        <v>6.7400000000000003E-3</v>
      </c>
      <c r="P25">
        <v>77</v>
      </c>
      <c r="Q25">
        <v>5.9999999999999995E-4</v>
      </c>
      <c r="R25">
        <v>2.0000000000000001E-4</v>
      </c>
      <c r="S25">
        <v>1.0659999999999999E-2</v>
      </c>
      <c r="T25">
        <v>6.2700000000000004E-3</v>
      </c>
      <c r="U25">
        <v>1.2199999999999998E-4</v>
      </c>
      <c r="V25">
        <v>7.0999999999999982E-10</v>
      </c>
      <c r="W25">
        <v>4.4600000000000007E-9</v>
      </c>
      <c r="X25">
        <v>1.54E-7</v>
      </c>
      <c r="Y25">
        <v>1.12E-7</v>
      </c>
      <c r="Z25">
        <v>4.1600000000000002E-7</v>
      </c>
      <c r="AA25">
        <v>3.0100000000000001E-7</v>
      </c>
      <c r="AB25" s="6" t="s">
        <v>73</v>
      </c>
    </row>
    <row r="26" spans="1:31" x14ac:dyDescent="0.3">
      <c r="A26" s="2" t="s">
        <v>60</v>
      </c>
      <c r="B26" s="3">
        <v>1</v>
      </c>
      <c r="C26" s="3">
        <v>1</v>
      </c>
      <c r="D26">
        <v>0.43</v>
      </c>
      <c r="E26">
        <v>0.55000000000000004</v>
      </c>
      <c r="F26">
        <v>0.5</v>
      </c>
      <c r="G26">
        <v>30</v>
      </c>
      <c r="H26">
        <v>36</v>
      </c>
      <c r="I26">
        <v>47</v>
      </c>
      <c r="J26">
        <v>65</v>
      </c>
      <c r="K26">
        <v>0</v>
      </c>
      <c r="L26">
        <v>0.85</v>
      </c>
      <c r="M26">
        <v>2.5610000000000001E-2</v>
      </c>
      <c r="N26">
        <v>2.494E-2</v>
      </c>
      <c r="O26">
        <v>6.2399999999999999E-3</v>
      </c>
      <c r="P26">
        <v>77.5</v>
      </c>
      <c r="Q26">
        <v>5.4000000000000001E-4</v>
      </c>
      <c r="R26">
        <v>1.7000000000000001E-4</v>
      </c>
      <c r="S26">
        <v>1.064E-2</v>
      </c>
      <c r="T26">
        <v>5.64E-3</v>
      </c>
      <c r="U26">
        <v>1.0200000000000001E-4</v>
      </c>
      <c r="V26">
        <v>4.3999999999999998E-10</v>
      </c>
      <c r="W26">
        <v>3.94E-9</v>
      </c>
      <c r="X26">
        <v>1.03E-7</v>
      </c>
      <c r="Y26">
        <v>7.9000000000000006E-8</v>
      </c>
      <c r="Z26">
        <v>3.7300000000000002E-7</v>
      </c>
      <c r="AA26">
        <v>2.6199999999999999E-7</v>
      </c>
      <c r="AB26" s="6" t="s">
        <v>74</v>
      </c>
    </row>
    <row r="27" spans="1:31" x14ac:dyDescent="0.3">
      <c r="A27" s="2" t="s">
        <v>31</v>
      </c>
      <c r="B27" s="3">
        <v>1</v>
      </c>
      <c r="C27" s="3">
        <v>1</v>
      </c>
      <c r="D27">
        <v>0.41</v>
      </c>
      <c r="E27">
        <v>0.51</v>
      </c>
      <c r="F27">
        <v>0.5</v>
      </c>
      <c r="G27">
        <v>35</v>
      </c>
      <c r="H27">
        <v>42</v>
      </c>
      <c r="I27">
        <v>55</v>
      </c>
      <c r="J27">
        <v>75</v>
      </c>
      <c r="K27">
        <v>0</v>
      </c>
      <c r="L27">
        <v>0.85</v>
      </c>
      <c r="M27">
        <v>2.6069999999999999E-2</v>
      </c>
      <c r="N27">
        <v>2.5090000000000001E-2</v>
      </c>
      <c r="O27">
        <v>7.3099999999999997E-3</v>
      </c>
      <c r="P27">
        <v>75.5</v>
      </c>
      <c r="Q27">
        <v>5.2000000000000006E-4</v>
      </c>
      <c r="R27">
        <v>2.0000000000000001E-4</v>
      </c>
      <c r="S27">
        <v>1.01E-2</v>
      </c>
      <c r="T27">
        <v>5.1999999999999998E-3</v>
      </c>
      <c r="U27">
        <v>7.6000000000000004E-5</v>
      </c>
      <c r="V27">
        <v>1.8E-10</v>
      </c>
      <c r="W27">
        <v>3.1599999999999998E-9</v>
      </c>
      <c r="X27">
        <v>5.8000000000000003E-8</v>
      </c>
      <c r="Y27">
        <v>3.5000000000000002E-8</v>
      </c>
      <c r="Z27">
        <v>3.1300000000000001E-7</v>
      </c>
      <c r="AA27">
        <v>1.98E-7</v>
      </c>
      <c r="AB27" s="8">
        <f t="shared" ref="AB27:AB29" si="2">P27</f>
        <v>75.5</v>
      </c>
    </row>
    <row r="28" spans="1:31" s="9" customFormat="1" x14ac:dyDescent="0.3">
      <c r="A28" s="9" t="s">
        <v>43</v>
      </c>
      <c r="B28" s="9">
        <v>0</v>
      </c>
      <c r="C28" s="9">
        <v>1</v>
      </c>
      <c r="D28" s="9">
        <v>0.6</v>
      </c>
      <c r="E28" s="9">
        <v>0.75</v>
      </c>
      <c r="F28" s="9">
        <f t="shared" ref="F28:F35" si="3">AVERAGE(D28:E28)</f>
        <v>0.67500000000000004</v>
      </c>
      <c r="G28" s="9">
        <v>12</v>
      </c>
      <c r="H28" s="9">
        <v>16</v>
      </c>
      <c r="I28" s="9">
        <v>20</v>
      </c>
      <c r="J28" s="9">
        <v>30</v>
      </c>
      <c r="K28" s="9">
        <v>0</v>
      </c>
      <c r="L28" s="9">
        <v>0.9</v>
      </c>
      <c r="M28" s="9">
        <v>2.5899999999999999E-2</v>
      </c>
      <c r="N28" s="9">
        <v>-1</v>
      </c>
      <c r="O28" s="9">
        <v>-1</v>
      </c>
      <c r="P28" s="9">
        <v>-1</v>
      </c>
      <c r="Q28" s="9">
        <v>-1</v>
      </c>
      <c r="R28" s="9">
        <v>-1</v>
      </c>
      <c r="S28" s="9">
        <v>-1</v>
      </c>
      <c r="T28" s="9">
        <v>-1</v>
      </c>
      <c r="U28" s="9">
        <v>2.3499999999999999E-4</v>
      </c>
      <c r="V28" s="9">
        <v>3.8700000000000001E-9</v>
      </c>
      <c r="W28" s="9">
        <v>-1</v>
      </c>
      <c r="X28" s="9">
        <v>-1</v>
      </c>
      <c r="Y28" s="9">
        <v>3.3099999999999999E-7</v>
      </c>
      <c r="Z28" s="9">
        <v>-1</v>
      </c>
      <c r="AA28" s="9">
        <v>-1</v>
      </c>
      <c r="AB28" s="10">
        <f t="shared" si="2"/>
        <v>-1</v>
      </c>
    </row>
    <row r="29" spans="1:31" s="9" customFormat="1" x14ac:dyDescent="0.3">
      <c r="A29" s="9" t="s">
        <v>44</v>
      </c>
      <c r="B29" s="9">
        <v>0</v>
      </c>
      <c r="C29" s="9">
        <v>1</v>
      </c>
      <c r="D29" s="9">
        <v>0.6</v>
      </c>
      <c r="E29" s="9">
        <v>0.7</v>
      </c>
      <c r="F29" s="9">
        <f t="shared" si="3"/>
        <v>0.64999999999999991</v>
      </c>
      <c r="G29" s="9">
        <v>15</v>
      </c>
      <c r="H29" s="9">
        <v>19</v>
      </c>
      <c r="I29" s="9">
        <v>23</v>
      </c>
      <c r="J29" s="9">
        <v>45</v>
      </c>
      <c r="K29" s="9">
        <v>0</v>
      </c>
      <c r="L29" s="9">
        <v>0.9</v>
      </c>
      <c r="M29" s="9">
        <v>2.5700000000000001E-2</v>
      </c>
      <c r="N29" s="9">
        <v>-1</v>
      </c>
      <c r="O29" s="9">
        <v>-1</v>
      </c>
      <c r="P29" s="9">
        <v>-1</v>
      </c>
      <c r="Q29" s="9">
        <v>-1</v>
      </c>
      <c r="R29" s="9">
        <v>-1</v>
      </c>
      <c r="S29" s="9">
        <v>-1</v>
      </c>
      <c r="T29" s="9">
        <v>-1</v>
      </c>
      <c r="U29" s="9">
        <v>1.8100000000000001E-4</v>
      </c>
      <c r="V29" s="9">
        <v>1.5199999999999999E-9</v>
      </c>
      <c r="W29" s="9">
        <v>-1</v>
      </c>
      <c r="X29" s="9">
        <v>-1</v>
      </c>
      <c r="Y29" s="9">
        <v>1.6500000000000001E-7</v>
      </c>
      <c r="Z29" s="9">
        <v>-1</v>
      </c>
      <c r="AA29" s="9">
        <v>-1</v>
      </c>
      <c r="AB29" s="10">
        <f t="shared" si="2"/>
        <v>-1</v>
      </c>
    </row>
    <row r="30" spans="1:31" x14ac:dyDescent="0.3">
      <c r="A30" s="2" t="s">
        <v>61</v>
      </c>
      <c r="B30" s="3">
        <v>1</v>
      </c>
      <c r="C30" s="3">
        <v>1</v>
      </c>
      <c r="D30">
        <v>0.56999999999999995</v>
      </c>
      <c r="E30">
        <v>0.65</v>
      </c>
      <c r="F30">
        <f t="shared" si="3"/>
        <v>0.61</v>
      </c>
      <c r="G30">
        <v>15</v>
      </c>
      <c r="H30">
        <v>19</v>
      </c>
      <c r="I30">
        <v>23</v>
      </c>
      <c r="J30">
        <v>45</v>
      </c>
      <c r="K30">
        <v>0.8</v>
      </c>
      <c r="L30">
        <v>1.1499999999999999</v>
      </c>
      <c r="M30">
        <v>0.254</v>
      </c>
      <c r="N30">
        <v>2.5020000000000001E-2</v>
      </c>
      <c r="O30">
        <v>4.6100000000000004E-3</v>
      </c>
      <c r="P30">
        <v>78.7</v>
      </c>
      <c r="Q30">
        <v>2.0000000000000001E-4</v>
      </c>
      <c r="R30">
        <v>2.0000000000000001E-4</v>
      </c>
      <c r="S30">
        <v>1.0370000000000001E-2</v>
      </c>
      <c r="T30">
        <v>0.01</v>
      </c>
      <c r="U30">
        <v>2.0599999999999999E-4</v>
      </c>
      <c r="V30">
        <v>2.9600000000000001E-9</v>
      </c>
      <c r="W30">
        <f>0.89/100/100/100/100</f>
        <v>8.9000000000000003E-9</v>
      </c>
      <c r="X30">
        <f>0.42/100/100/100</f>
        <v>4.2E-7</v>
      </c>
      <c r="Y30">
        <v>2.96E-7</v>
      </c>
      <c r="Z30">
        <f>6.86/100/100/100</f>
        <v>6.8600000000000012E-6</v>
      </c>
      <c r="AA30">
        <f>0.592/100/100/100</f>
        <v>5.9200000000000001E-7</v>
      </c>
      <c r="AB30" s="6" t="s">
        <v>75</v>
      </c>
    </row>
    <row r="31" spans="1:31" s="9" customFormat="1" x14ac:dyDescent="0.3">
      <c r="A31" s="9" t="s">
        <v>45</v>
      </c>
      <c r="B31" s="9">
        <v>0</v>
      </c>
      <c r="C31" s="9">
        <v>1</v>
      </c>
      <c r="D31" s="9">
        <v>0.56999999999999995</v>
      </c>
      <c r="E31" s="9">
        <v>0.68</v>
      </c>
      <c r="F31" s="9">
        <f t="shared" si="3"/>
        <v>0.625</v>
      </c>
      <c r="G31" s="9">
        <v>15</v>
      </c>
      <c r="H31" s="9">
        <v>19</v>
      </c>
      <c r="I31" s="9">
        <v>23</v>
      </c>
      <c r="J31" s="9">
        <v>45</v>
      </c>
      <c r="K31" s="9">
        <v>0.85</v>
      </c>
      <c r="L31" s="9">
        <v>1.1499999999999999</v>
      </c>
      <c r="M31" s="9">
        <v>2.54</v>
      </c>
      <c r="N31" s="9">
        <v>-1</v>
      </c>
      <c r="O31" s="9">
        <v>-1</v>
      </c>
      <c r="P31" s="9">
        <v>-1</v>
      </c>
      <c r="Q31" s="9">
        <v>-1</v>
      </c>
      <c r="R31" s="9">
        <v>-1</v>
      </c>
      <c r="S31" s="9">
        <v>-1</v>
      </c>
      <c r="T31" s="9">
        <v>-1</v>
      </c>
      <c r="U31" s="9">
        <v>1.7899999999999999E-4</v>
      </c>
      <c r="V31" s="9">
        <v>2.16E-9</v>
      </c>
      <c r="W31" s="9">
        <v>-1</v>
      </c>
      <c r="X31" s="9">
        <v>-1</v>
      </c>
      <c r="Y31" s="9">
        <v>2.16E-7</v>
      </c>
      <c r="Z31" s="9">
        <v>-1</v>
      </c>
      <c r="AA31" s="9">
        <v>-1</v>
      </c>
      <c r="AB31" s="10">
        <f t="shared" ref="AB31" si="4">P31</f>
        <v>-1</v>
      </c>
    </row>
    <row r="32" spans="1:31" x14ac:dyDescent="0.3">
      <c r="A32" s="2" t="s">
        <v>46</v>
      </c>
      <c r="B32" s="3">
        <v>1</v>
      </c>
      <c r="C32" s="3">
        <v>1</v>
      </c>
      <c r="D32">
        <v>0.55000000000000004</v>
      </c>
      <c r="E32">
        <v>0.65</v>
      </c>
      <c r="F32">
        <v>0.6</v>
      </c>
      <c r="G32">
        <v>19</v>
      </c>
      <c r="H32">
        <v>24</v>
      </c>
      <c r="I32">
        <v>25</v>
      </c>
      <c r="J32">
        <v>40</v>
      </c>
      <c r="K32">
        <v>0.85</v>
      </c>
      <c r="L32">
        <v>1.1000000000000001</v>
      </c>
      <c r="M32">
        <v>2.01E-2</v>
      </c>
      <c r="N32">
        <v>1.993E-2</v>
      </c>
      <c r="O32">
        <v>4.2900000000000004E-3</v>
      </c>
      <c r="P32">
        <v>82.5</v>
      </c>
      <c r="Q32">
        <v>1.6000000000000001E-4</v>
      </c>
      <c r="R32">
        <v>1.6000000000000001E-4</v>
      </c>
      <c r="S32">
        <v>9.2300000000000004E-3</v>
      </c>
      <c r="T32">
        <v>7.3000000000000001E-3</v>
      </c>
      <c r="U32">
        <v>1.11E-4</v>
      </c>
      <c r="V32">
        <v>7.2999999999999996E-10</v>
      </c>
      <c r="W32">
        <v>2.6099999999999999E-9</v>
      </c>
      <c r="X32">
        <v>1.4700000000000001E-7</v>
      </c>
      <c r="Y32">
        <v>1.01E-7</v>
      </c>
      <c r="Z32">
        <v>2.8700000000000002E-7</v>
      </c>
      <c r="AA32">
        <v>2.3900000000000001E-7</v>
      </c>
      <c r="AB32" s="6" t="s">
        <v>76</v>
      </c>
    </row>
    <row r="33" spans="1:28" x14ac:dyDescent="0.3">
      <c r="A33" s="2" t="s">
        <v>47</v>
      </c>
      <c r="B33" s="3">
        <v>1</v>
      </c>
      <c r="C33" s="3">
        <v>1</v>
      </c>
      <c r="D33">
        <v>0.55000000000000004</v>
      </c>
      <c r="E33">
        <v>0.65</v>
      </c>
      <c r="F33">
        <f t="shared" si="3"/>
        <v>0.60000000000000009</v>
      </c>
      <c r="G33">
        <v>22</v>
      </c>
      <c r="H33">
        <v>28</v>
      </c>
      <c r="I33">
        <v>30</v>
      </c>
      <c r="J33">
        <v>50</v>
      </c>
      <c r="K33">
        <v>0.85</v>
      </c>
      <c r="L33">
        <v>1.1000000000000001</v>
      </c>
      <c r="M33">
        <v>2.5000000000000001E-2</v>
      </c>
      <c r="N33">
        <v>-1</v>
      </c>
      <c r="O33">
        <v>-1</v>
      </c>
      <c r="P33">
        <v>78</v>
      </c>
      <c r="Q33">
        <v>-1</v>
      </c>
      <c r="R33">
        <v>-1</v>
      </c>
      <c r="S33">
        <v>-1</v>
      </c>
      <c r="T33">
        <v>-1</v>
      </c>
      <c r="U33">
        <v>1.5100000000000001E-4</v>
      </c>
      <c r="V33">
        <v>1.2600000000000002E-9</v>
      </c>
      <c r="W33">
        <v>-1</v>
      </c>
      <c r="X33">
        <v>-1</v>
      </c>
      <c r="Y33">
        <v>1.5900000000000001E-7</v>
      </c>
      <c r="Z33">
        <v>-1</v>
      </c>
      <c r="AA33">
        <v>-1</v>
      </c>
      <c r="AB33" s="8">
        <f t="shared" ref="AB33:AB35" si="5">P33</f>
        <v>78</v>
      </c>
    </row>
    <row r="34" spans="1:28" s="9" customFormat="1" x14ac:dyDescent="0.3">
      <c r="A34" s="9" t="s">
        <v>48</v>
      </c>
      <c r="B34" s="9">
        <v>0</v>
      </c>
      <c r="C34" s="9">
        <v>1</v>
      </c>
      <c r="D34" s="9">
        <v>0.6</v>
      </c>
      <c r="E34" s="9">
        <v>0.7</v>
      </c>
      <c r="F34" s="9">
        <f t="shared" si="3"/>
        <v>0.64999999999999991</v>
      </c>
      <c r="G34" s="9">
        <v>16</v>
      </c>
      <c r="H34" s="9">
        <v>20</v>
      </c>
      <c r="I34" s="9">
        <v>19</v>
      </c>
      <c r="J34" s="9">
        <v>24</v>
      </c>
      <c r="K34" s="9">
        <v>1.3</v>
      </c>
      <c r="L34" s="9">
        <v>1.6</v>
      </c>
      <c r="M34" s="9">
        <v>0.02</v>
      </c>
      <c r="N34" s="9">
        <v>-1</v>
      </c>
      <c r="O34" s="9">
        <v>-1</v>
      </c>
      <c r="P34" s="9">
        <v>-1</v>
      </c>
      <c r="Q34" s="9">
        <v>-1</v>
      </c>
      <c r="R34" s="9">
        <v>-1</v>
      </c>
      <c r="S34" s="9">
        <v>-1</v>
      </c>
      <c r="T34" s="9">
        <v>-1</v>
      </c>
      <c r="U34" s="9">
        <v>1.1599999999999999E-4</v>
      </c>
      <c r="V34" s="9">
        <v>1.1799999999999999E-9</v>
      </c>
      <c r="W34" s="9">
        <v>-1</v>
      </c>
      <c r="X34" s="9">
        <v>-1</v>
      </c>
      <c r="Y34" s="9">
        <v>1.4199999999999997E-7</v>
      </c>
      <c r="Z34" s="9">
        <v>-1</v>
      </c>
      <c r="AA34" s="9">
        <v>-1</v>
      </c>
      <c r="AB34" s="10">
        <f t="shared" si="5"/>
        <v>-1</v>
      </c>
    </row>
    <row r="35" spans="1:28" s="9" customFormat="1" x14ac:dyDescent="0.3">
      <c r="A35" s="9" t="s">
        <v>49</v>
      </c>
      <c r="B35" s="9">
        <v>0</v>
      </c>
      <c r="C35" s="9">
        <v>1</v>
      </c>
      <c r="D35" s="9">
        <v>0.54</v>
      </c>
      <c r="E35" s="9">
        <v>0.67</v>
      </c>
      <c r="F35" s="9">
        <f t="shared" si="3"/>
        <v>0.60499999999999998</v>
      </c>
      <c r="G35" s="9">
        <v>20</v>
      </c>
      <c r="H35" s="9">
        <v>24</v>
      </c>
      <c r="I35" s="9">
        <v>23</v>
      </c>
      <c r="J35" s="9">
        <v>27</v>
      </c>
      <c r="K35" s="9">
        <v>1.35</v>
      </c>
      <c r="L35" s="9">
        <v>1.6</v>
      </c>
      <c r="M35" s="9">
        <v>0.02</v>
      </c>
      <c r="N35" s="9">
        <v>-1</v>
      </c>
      <c r="O35" s="9">
        <v>-1</v>
      </c>
      <c r="P35" s="9">
        <v>-1</v>
      </c>
      <c r="Q35" s="9">
        <v>-1</v>
      </c>
      <c r="R35" s="9">
        <v>-1</v>
      </c>
      <c r="S35" s="9">
        <v>-1</v>
      </c>
      <c r="T35" s="9">
        <v>-1</v>
      </c>
      <c r="U35" s="9">
        <v>9.8999999999999994E-5</v>
      </c>
      <c r="V35" s="9">
        <v>8.400000000000001E-10</v>
      </c>
      <c r="W35" s="9">
        <v>-1</v>
      </c>
      <c r="X35" s="9">
        <v>-1</v>
      </c>
      <c r="Y35" s="9">
        <v>1.0000000000000001E-7</v>
      </c>
      <c r="Z35" s="9">
        <v>-1</v>
      </c>
      <c r="AA35" s="9">
        <v>-1</v>
      </c>
      <c r="AB35" s="10">
        <f t="shared" si="5"/>
        <v>-1</v>
      </c>
    </row>
    <row r="36" spans="1:28" x14ac:dyDescent="0.3">
      <c r="B36"/>
      <c r="C36"/>
      <c r="AB36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Sh1nJiTEITA</cp:lastModifiedBy>
  <dcterms:created xsi:type="dcterms:W3CDTF">2023-03-22T15:41:30Z</dcterms:created>
  <dcterms:modified xsi:type="dcterms:W3CDTF">2023-05-10T07:23:27Z</dcterms:modified>
</cp:coreProperties>
</file>