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tor Selection Calculation" sheetId="1" r:id="rId4"/>
    <sheet state="visible" name="Selected motor Specification" sheetId="2" r:id="rId5"/>
  </sheets>
  <definedNames/>
  <calcPr/>
</workbook>
</file>

<file path=xl/sharedStrings.xml><?xml version="1.0" encoding="utf-8"?>
<sst xmlns="http://schemas.openxmlformats.org/spreadsheetml/2006/main" count="138" uniqueCount="119">
  <si>
    <t>Inputs</t>
  </si>
  <si>
    <t>Value</t>
  </si>
  <si>
    <t>Units</t>
  </si>
  <si>
    <t>Description</t>
  </si>
  <si>
    <t>Total Weight</t>
  </si>
  <si>
    <t>Kgs</t>
  </si>
  <si>
    <t>Weight of the robot including payload</t>
  </si>
  <si>
    <t>No. of drive motors</t>
  </si>
  <si>
    <t>No.</t>
  </si>
  <si>
    <t>Total no. of active drive wheels</t>
  </si>
  <si>
    <t>Max Velocity</t>
  </si>
  <si>
    <t>m/s</t>
  </si>
  <si>
    <t>max expected velocity of trajectory</t>
  </si>
  <si>
    <t>Wheel radius</t>
  </si>
  <si>
    <t>m</t>
  </si>
  <si>
    <t>Radius of the active drive wheels</t>
  </si>
  <si>
    <t>Desired Acceleration</t>
  </si>
  <si>
    <t>m/s^2</t>
  </si>
  <si>
    <t>maximum acceleration on the trajectory</t>
  </si>
  <si>
    <t>Controllability factor</t>
  </si>
  <si>
    <t>%</t>
  </si>
  <si>
    <t>extra torque required for controlling at max acceleration</t>
  </si>
  <si>
    <t>Static friction (Traction)</t>
  </si>
  <si>
    <t>coefficient</t>
  </si>
  <si>
    <t>Traction friction between wheel and floor(rubber &amp; concrete considered)</t>
  </si>
  <si>
    <t>Rolling friction(Castors)</t>
  </si>
  <si>
    <t>Coefficient of rolling friction for supporting castor wheels</t>
  </si>
  <si>
    <t>Inclination</t>
  </si>
  <si>
    <t>degree</t>
  </si>
  <si>
    <t>Max inclination expected on the floor</t>
  </si>
  <si>
    <t>Max Reaction Shift</t>
  </si>
  <si>
    <t>Max reduction of normal reaction on drive wheel due to shift in COG and lateral forces</t>
  </si>
  <si>
    <t>Motor Efficiency</t>
  </si>
  <si>
    <t>Gearbox efficiency</t>
  </si>
  <si>
    <t>angle</t>
  </si>
  <si>
    <t>Angular movement of leg</t>
  </si>
  <si>
    <t>speed</t>
  </si>
  <si>
    <t>s/60°</t>
  </si>
  <si>
    <t>speed of motor is 0.1s/60°</t>
  </si>
  <si>
    <t>Output</t>
  </si>
  <si>
    <t>Torque</t>
  </si>
  <si>
    <t>N-m</t>
  </si>
  <si>
    <t>Torque required at max velocity</t>
  </si>
  <si>
    <t>Traction Force</t>
  </si>
  <si>
    <t>N</t>
  </si>
  <si>
    <t>Traction force applied by the wheel on floor</t>
  </si>
  <si>
    <t>Max Traction Force</t>
  </si>
  <si>
    <t>Maximum traction force that can be applied without slipping</t>
  </si>
  <si>
    <t>Power</t>
  </si>
  <si>
    <t>W</t>
  </si>
  <si>
    <t>Minimum power required for motor</t>
  </si>
  <si>
    <t>Result</t>
  </si>
  <si>
    <t>distance</t>
  </si>
  <si>
    <t>movement covered in 1 oscillation</t>
  </si>
  <si>
    <t>velocity</t>
  </si>
  <si>
    <t>Note</t>
  </si>
  <si>
    <t xml:space="preserve">Selection of this mechanism is done purely based on the problem statement, if it were a circular or axial traction mechanism both conditions would have satisfied </t>
  </si>
  <si>
    <t>Also we can try more complex mechanisms if size and self weight constraints are removed</t>
  </si>
  <si>
    <t>HS-35HD Servo Specifications</t>
  </si>
  <si>
    <t>Performance Specifications</t>
  </si>
  <si>
    <t>Nominal Operating Voltage Range (Volts DC)</t>
  </si>
  <si>
    <t>4.8V ~ 6.0V</t>
  </si>
  <si>
    <t>Speed (Second @ 60°)</t>
  </si>
  <si>
    <t>0.10 ~ N / A</t>
  </si>
  <si>
    <t>Maximum Torque Range oz. / in.</t>
  </si>
  <si>
    <t>11.0 ~ N / A</t>
  </si>
  <si>
    <t>Maximum Torque Range kg. / cm.</t>
  </si>
  <si>
    <t>0.08 ~ N / A</t>
  </si>
  <si>
    <t>Current Draw at Idle</t>
  </si>
  <si>
    <t>8 mA</t>
  </si>
  <si>
    <t>No Load Operating Current Draw</t>
  </si>
  <si>
    <t>60 mA</t>
  </si>
  <si>
    <t>Stall Current Draw</t>
  </si>
  <si>
    <t>360 mA</t>
  </si>
  <si>
    <t>Dead Band Width</t>
  </si>
  <si>
    <t>5 µs</t>
  </si>
  <si>
    <t>Physical Specifications</t>
  </si>
  <si>
    <t>Dimensions (Inches)</t>
  </si>
  <si>
    <t>0.73 x 0.30 x 0.59</t>
  </si>
  <si>
    <t>Dimensions (Metric)</t>
  </si>
  <si>
    <t>18.6 x 7.6 x 15.5</t>
  </si>
  <si>
    <t>Weight (Ounces)</t>
  </si>
  <si>
    <t>Weight (Gram)</t>
  </si>
  <si>
    <t>Circuit Type</t>
  </si>
  <si>
    <t>HT7003 Analog SMT</t>
  </si>
  <si>
    <t>Motor Type</t>
  </si>
  <si>
    <t>Coreless Metal Brush</t>
  </si>
  <si>
    <t>Gear Material</t>
  </si>
  <si>
    <t>HM / P</t>
  </si>
  <si>
    <t>Bearing Type</t>
  </si>
  <si>
    <t>None</t>
  </si>
  <si>
    <t>Output Shaft (type / Ømm)</t>
  </si>
  <si>
    <t>15 / 5.76</t>
  </si>
  <si>
    <t>Case Material</t>
  </si>
  <si>
    <t>Plastic</t>
  </si>
  <si>
    <t>Dust / Water Resistance</t>
  </si>
  <si>
    <t>N / A</t>
  </si>
  <si>
    <t>Connector Gauge (AWG) / Strand Count</t>
  </si>
  <si>
    <t>28 / 20</t>
  </si>
  <si>
    <t>Radio Control Applications</t>
  </si>
  <si>
    <t>Parkflyer</t>
  </si>
  <si>
    <t>Sport Plane</t>
  </si>
  <si>
    <t>&lt; 20 oz</t>
  </si>
  <si>
    <t>Sailplane</t>
  </si>
  <si>
    <t>Mini/Park Flyer</t>
  </si>
  <si>
    <t>3D Performance</t>
  </si>
  <si>
    <t>Foamie</t>
  </si>
  <si>
    <t>Scale</t>
  </si>
  <si>
    <t>Electric Helicopter</t>
  </si>
  <si>
    <t>125mm</t>
  </si>
  <si>
    <t>Gas Helicopter</t>
  </si>
  <si>
    <t>On Road</t>
  </si>
  <si>
    <t>Monster Truck</t>
  </si>
  <si>
    <t>Buggies</t>
  </si>
  <si>
    <t>Truggies</t>
  </si>
  <si>
    <t>Short Course / Truck</t>
  </si>
  <si>
    <t>Crawlers</t>
  </si>
  <si>
    <t>Sail Boat</t>
  </si>
  <si>
    <t>Power Boat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</si>
</sst>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rgb="FF000000"/>
      <name val="Arial"/>
    </font>
    <font>
      <b/>
      <color rgb="FF000000"/>
      <name val="Arial"/>
    </font>
    <font>
      <color theme="1"/>
      <name val="Arial"/>
      <scheme val="minor"/>
    </font>
    <font>
      <b/>
      <u/>
      <sz val="14.0"/>
      <color rgb="FF0000FF"/>
      <name val="Arial"/>
    </font>
    <font>
      <sz val="11.0"/>
      <color rgb="FFFFFFFF"/>
      <name val="Arial"/>
    </font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BBBBBB"/>
        <bgColor rgb="FFBBBBBB"/>
      </patternFill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3" fontId="1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2" fontId="4" numFmtId="0" xfId="0" applyAlignment="1" applyFont="1">
      <alignment horizontal="left" readingOrder="0"/>
    </xf>
    <xf borderId="0" fillId="4" fontId="5" numFmtId="0" xfId="0" applyAlignment="1" applyFill="1" applyFont="1">
      <alignment horizontal="left" readingOrder="0"/>
    </xf>
    <xf borderId="0" fillId="5" fontId="6" numFmtId="0" xfId="0" applyAlignment="1" applyFill="1" applyFont="1">
      <alignment horizontal="left" readingOrder="0"/>
    </xf>
    <xf borderId="0" fillId="5" fontId="6" numFmtId="0" xfId="0" applyAlignment="1" applyFont="1">
      <alignment horizontal="center" readingOrder="0"/>
    </xf>
    <xf borderId="0" fillId="6" fontId="6" numFmtId="0" xfId="0" applyAlignment="1" applyFill="1" applyFont="1">
      <alignment horizontal="left" readingOrder="0"/>
    </xf>
    <xf borderId="0" fillId="6" fontId="6" numFmtId="0" xfId="0" applyAlignment="1" applyFon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hitecrcd.com/products/servos/micro-and-mini-servos/analog-micro-and-mini-servos/hs-35hd-ultra-nano-servo/product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2"/>
      <c r="F1" s="2"/>
      <c r="G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1"/>
      <c r="F2" s="1"/>
      <c r="G2" s="2"/>
    </row>
    <row r="3">
      <c r="A3" s="4" t="s">
        <v>4</v>
      </c>
      <c r="B3" s="5">
        <v>1.6</v>
      </c>
      <c r="C3" s="4" t="s">
        <v>5</v>
      </c>
      <c r="D3" s="4" t="s">
        <v>6</v>
      </c>
      <c r="G3" s="2"/>
    </row>
    <row r="4">
      <c r="A4" s="4" t="s">
        <v>7</v>
      </c>
      <c r="B4" s="6">
        <v>4.0</v>
      </c>
      <c r="C4" s="4" t="s">
        <v>8</v>
      </c>
      <c r="D4" s="4" t="s">
        <v>9</v>
      </c>
      <c r="F4" s="2"/>
      <c r="G4" s="2"/>
    </row>
    <row r="5">
      <c r="A5" s="4" t="s">
        <v>10</v>
      </c>
      <c r="B5" s="6">
        <v>3.0</v>
      </c>
      <c r="C5" s="4" t="s">
        <v>11</v>
      </c>
      <c r="D5" s="4" t="s">
        <v>12</v>
      </c>
      <c r="F5" s="2"/>
      <c r="G5" s="2"/>
    </row>
    <row r="6">
      <c r="A6" s="4" t="s">
        <v>13</v>
      </c>
      <c r="B6" s="6">
        <v>0.02</v>
      </c>
      <c r="C6" s="4" t="s">
        <v>14</v>
      </c>
      <c r="D6" s="4" t="s">
        <v>15</v>
      </c>
      <c r="F6" s="2"/>
      <c r="G6" s="2"/>
    </row>
    <row r="7">
      <c r="A7" s="4" t="s">
        <v>16</v>
      </c>
      <c r="B7" s="6">
        <v>0.5</v>
      </c>
      <c r="C7" s="4" t="s">
        <v>17</v>
      </c>
      <c r="D7" s="4" t="s">
        <v>18</v>
      </c>
      <c r="G7" s="2"/>
    </row>
    <row r="8">
      <c r="A8" s="4" t="s">
        <v>19</v>
      </c>
      <c r="B8" s="6">
        <v>10.0</v>
      </c>
      <c r="C8" s="4" t="s">
        <v>20</v>
      </c>
      <c r="D8" s="4" t="s">
        <v>21</v>
      </c>
      <c r="G8" s="2"/>
    </row>
    <row r="9">
      <c r="A9" s="4" t="s">
        <v>22</v>
      </c>
      <c r="B9" s="6">
        <v>0.725</v>
      </c>
      <c r="C9" s="4" t="s">
        <v>23</v>
      </c>
      <c r="D9" s="4" t="s">
        <v>24</v>
      </c>
    </row>
    <row r="10">
      <c r="A10" s="4" t="s">
        <v>25</v>
      </c>
      <c r="B10" s="6">
        <v>0.012</v>
      </c>
      <c r="C10" s="4" t="s">
        <v>23</v>
      </c>
      <c r="D10" s="4" t="s">
        <v>26</v>
      </c>
      <c r="G10" s="2"/>
    </row>
    <row r="11">
      <c r="A11" s="4" t="s">
        <v>27</v>
      </c>
      <c r="B11" s="6">
        <v>1.0</v>
      </c>
      <c r="C11" s="4" t="s">
        <v>28</v>
      </c>
      <c r="D11" s="4" t="s">
        <v>29</v>
      </c>
      <c r="G11" s="2"/>
    </row>
    <row r="12">
      <c r="A12" s="4" t="s">
        <v>30</v>
      </c>
      <c r="B12" s="6">
        <v>10.0</v>
      </c>
      <c r="C12" s="4" t="s">
        <v>20</v>
      </c>
      <c r="D12" s="4" t="s">
        <v>31</v>
      </c>
    </row>
    <row r="13">
      <c r="A13" s="4" t="s">
        <v>32</v>
      </c>
      <c r="B13" s="6">
        <v>75.0</v>
      </c>
      <c r="C13" s="4" t="s">
        <v>20</v>
      </c>
      <c r="D13" s="2"/>
      <c r="E13" s="2"/>
      <c r="F13" s="2"/>
      <c r="G13" s="2"/>
    </row>
    <row r="14">
      <c r="A14" s="4" t="s">
        <v>33</v>
      </c>
      <c r="B14" s="6">
        <v>100.0</v>
      </c>
      <c r="C14" s="4" t="s">
        <v>20</v>
      </c>
      <c r="D14" s="2"/>
      <c r="E14" s="2"/>
      <c r="F14" s="2"/>
      <c r="G14" s="2"/>
    </row>
    <row r="15">
      <c r="A15" s="4" t="s">
        <v>34</v>
      </c>
      <c r="B15" s="4">
        <v>60.0</v>
      </c>
      <c r="C15" s="4" t="s">
        <v>28</v>
      </c>
      <c r="D15" s="4" t="s">
        <v>35</v>
      </c>
      <c r="E15" s="2"/>
      <c r="F15" s="2"/>
      <c r="G15" s="2"/>
    </row>
    <row r="16">
      <c r="A16" s="4" t="s">
        <v>36</v>
      </c>
      <c r="B16" s="4">
        <v>0.1</v>
      </c>
      <c r="C16" s="7" t="s">
        <v>37</v>
      </c>
      <c r="D16" s="4" t="s">
        <v>38</v>
      </c>
      <c r="E16" s="2"/>
      <c r="F16" s="2"/>
      <c r="G16" s="2"/>
    </row>
    <row r="17">
      <c r="A17" s="3" t="s">
        <v>39</v>
      </c>
      <c r="B17" s="1"/>
      <c r="C17" s="1"/>
      <c r="D17" s="1"/>
      <c r="E17" s="1"/>
      <c r="F17" s="1"/>
      <c r="G17" s="2"/>
    </row>
    <row r="18">
      <c r="A18" s="4"/>
      <c r="B18" s="6"/>
      <c r="C18" s="4"/>
      <c r="D18" s="4"/>
      <c r="G18" s="2"/>
    </row>
    <row r="19">
      <c r="A19" s="4" t="s">
        <v>40</v>
      </c>
      <c r="B19" s="6">
        <f>(B3*(B7*(1+(0.01*B8)))+(B3*9.8*(0.01*B12)*B10)+(B3*9.8*SIN(B11*PI()/180)))*B6/B4</f>
        <v>0.005862348665</v>
      </c>
      <c r="C19" s="4" t="s">
        <v>41</v>
      </c>
      <c r="D19" s="4" t="s">
        <v>42</v>
      </c>
      <c r="F19" s="1"/>
      <c r="G19" s="2"/>
    </row>
    <row r="20">
      <c r="A20" s="4" t="s">
        <v>43</v>
      </c>
      <c r="B20" s="6">
        <f>B19/B6</f>
        <v>0.2931174332</v>
      </c>
      <c r="C20" s="4" t="s">
        <v>44</v>
      </c>
      <c r="D20" s="4" t="s">
        <v>45</v>
      </c>
      <c r="G20" s="2"/>
    </row>
    <row r="21">
      <c r="A21" s="4" t="s">
        <v>46</v>
      </c>
      <c r="B21" s="6">
        <f>B9*B3*9.8*(1-0.01*B12)/B4</f>
        <v>2.5578</v>
      </c>
      <c r="C21" s="4" t="s">
        <v>44</v>
      </c>
      <c r="D21" s="4" t="s">
        <v>47</v>
      </c>
      <c r="G21" s="2"/>
    </row>
    <row r="22">
      <c r="A22" s="4" t="s">
        <v>48</v>
      </c>
      <c r="B22" s="6">
        <f>B19*B5*10000/(B6*B13*B14)</f>
        <v>1.172469733</v>
      </c>
      <c r="C22" s="4" t="s">
        <v>49</v>
      </c>
      <c r="D22" s="4" t="s">
        <v>50</v>
      </c>
      <c r="F22" s="2"/>
      <c r="G22" s="2"/>
    </row>
    <row r="23">
      <c r="A23" s="4" t="s">
        <v>51</v>
      </c>
      <c r="B23" s="8" t="str">
        <f>IF(B21&lt;B20, "NOT FEASIBLE", "SUCESS")</f>
        <v>SUCESS</v>
      </c>
      <c r="C23" s="2"/>
      <c r="D23" s="2"/>
      <c r="E23" s="2"/>
      <c r="F23" s="2"/>
      <c r="G23" s="2"/>
    </row>
    <row r="24">
      <c r="A24" s="9" t="s">
        <v>52</v>
      </c>
      <c r="B24" s="10">
        <f>B6*RADIANS(B15)</f>
        <v>0.02094395102</v>
      </c>
      <c r="C24" s="9" t="s">
        <v>14</v>
      </c>
      <c r="D24" s="9" t="s">
        <v>53</v>
      </c>
    </row>
    <row r="25">
      <c r="A25" s="9" t="s">
        <v>54</v>
      </c>
      <c r="B25" s="10">
        <f>B24/B16</f>
        <v>0.2094395102</v>
      </c>
      <c r="C25" s="9" t="s">
        <v>11</v>
      </c>
    </row>
    <row r="26">
      <c r="B26" s="10" t="str">
        <f>IF(B25&lt;B5, "NOT FEASIBLE", "SUCESS")</f>
        <v>NOT FEASIBLE</v>
      </c>
    </row>
    <row r="28">
      <c r="A28" s="9" t="s">
        <v>55</v>
      </c>
      <c r="B28" s="9" t="s">
        <v>56</v>
      </c>
    </row>
    <row r="29">
      <c r="B29" s="9" t="s">
        <v>57</v>
      </c>
    </row>
  </sheetData>
  <mergeCells count="15">
    <mergeCell ref="D10:F10"/>
    <mergeCell ref="D11:F11"/>
    <mergeCell ref="D12:G12"/>
    <mergeCell ref="D18:F18"/>
    <mergeCell ref="D19:E19"/>
    <mergeCell ref="D20:F20"/>
    <mergeCell ref="D21:F21"/>
    <mergeCell ref="D22:E22"/>
    <mergeCell ref="D3:F3"/>
    <mergeCell ref="D4:E4"/>
    <mergeCell ref="D5:E5"/>
    <mergeCell ref="D6:E6"/>
    <mergeCell ref="D7:F7"/>
    <mergeCell ref="D8:F8"/>
    <mergeCell ref="D9:G9"/>
  </mergeCells>
  <conditionalFormatting sqref="B23 B26">
    <cfRule type="cellIs" dxfId="0" priority="1" operator="equal">
      <formula>"NOT FEASIBLE"</formula>
    </cfRule>
  </conditionalFormatting>
  <conditionalFormatting sqref="B23 B26">
    <cfRule type="cellIs" dxfId="1" priority="2" operator="equal">
      <formula>"SUCCESS"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2" max="2" width="18.5"/>
  </cols>
  <sheetData>
    <row r="1">
      <c r="A1" s="11" t="s">
        <v>58</v>
      </c>
    </row>
    <row r="2">
      <c r="A2" s="12" t="s">
        <v>59</v>
      </c>
    </row>
    <row r="3">
      <c r="A3" s="13" t="s">
        <v>60</v>
      </c>
      <c r="B3" s="14" t="s">
        <v>61</v>
      </c>
    </row>
    <row r="4">
      <c r="A4" s="15" t="s">
        <v>62</v>
      </c>
      <c r="B4" s="16" t="s">
        <v>63</v>
      </c>
    </row>
    <row r="5">
      <c r="A5" s="13" t="s">
        <v>64</v>
      </c>
      <c r="B5" s="14" t="s">
        <v>65</v>
      </c>
    </row>
    <row r="6">
      <c r="A6" s="15" t="s">
        <v>66</v>
      </c>
      <c r="B6" s="16" t="s">
        <v>67</v>
      </c>
    </row>
    <row r="7">
      <c r="A7" s="13" t="s">
        <v>68</v>
      </c>
      <c r="B7" s="14" t="s">
        <v>69</v>
      </c>
    </row>
    <row r="8">
      <c r="A8" s="15" t="s">
        <v>70</v>
      </c>
      <c r="B8" s="16" t="s">
        <v>71</v>
      </c>
    </row>
    <row r="9">
      <c r="A9" s="13" t="s">
        <v>72</v>
      </c>
      <c r="B9" s="14" t="s">
        <v>73</v>
      </c>
    </row>
    <row r="10">
      <c r="A10" s="15" t="s">
        <v>74</v>
      </c>
      <c r="B10" s="16" t="s">
        <v>75</v>
      </c>
    </row>
    <row r="11">
      <c r="A11" s="12" t="s">
        <v>76</v>
      </c>
    </row>
    <row r="12">
      <c r="A12" s="15" t="s">
        <v>77</v>
      </c>
      <c r="B12" s="16" t="s">
        <v>78</v>
      </c>
    </row>
    <row r="13">
      <c r="A13" s="13" t="s">
        <v>79</v>
      </c>
      <c r="B13" s="14" t="s">
        <v>80</v>
      </c>
    </row>
    <row r="14">
      <c r="A14" s="15" t="s">
        <v>81</v>
      </c>
      <c r="B14" s="16">
        <v>0.16</v>
      </c>
    </row>
    <row r="15">
      <c r="A15" s="13" t="s">
        <v>82</v>
      </c>
      <c r="B15" s="14">
        <v>4.5</v>
      </c>
    </row>
    <row r="16">
      <c r="A16" s="15" t="s">
        <v>83</v>
      </c>
      <c r="B16" s="16" t="s">
        <v>84</v>
      </c>
    </row>
    <row r="17">
      <c r="A17" s="13" t="s">
        <v>85</v>
      </c>
      <c r="B17" s="14" t="s">
        <v>86</v>
      </c>
    </row>
    <row r="18">
      <c r="A18" s="15" t="s">
        <v>87</v>
      </c>
      <c r="B18" s="16" t="s">
        <v>88</v>
      </c>
    </row>
    <row r="19">
      <c r="A19" s="13" t="s">
        <v>89</v>
      </c>
      <c r="B19" s="14" t="s">
        <v>90</v>
      </c>
    </row>
    <row r="20">
      <c r="A20" s="15" t="s">
        <v>91</v>
      </c>
      <c r="B20" s="16" t="s">
        <v>92</v>
      </c>
    </row>
    <row r="21">
      <c r="A21" s="13" t="s">
        <v>93</v>
      </c>
      <c r="B21" s="14" t="s">
        <v>94</v>
      </c>
    </row>
    <row r="22">
      <c r="A22" s="15" t="s">
        <v>95</v>
      </c>
      <c r="B22" s="16" t="s">
        <v>96</v>
      </c>
    </row>
    <row r="23">
      <c r="A23" s="13" t="s">
        <v>97</v>
      </c>
      <c r="B23" s="14" t="s">
        <v>98</v>
      </c>
    </row>
    <row r="24">
      <c r="A24" s="12" t="s">
        <v>99</v>
      </c>
    </row>
    <row r="25">
      <c r="A25" s="13" t="s">
        <v>100</v>
      </c>
      <c r="B25" s="14" t="s">
        <v>96</v>
      </c>
    </row>
    <row r="26">
      <c r="A26" s="15" t="s">
        <v>101</v>
      </c>
      <c r="B26" s="16" t="s">
        <v>102</v>
      </c>
    </row>
    <row r="27">
      <c r="A27" s="13" t="s">
        <v>103</v>
      </c>
      <c r="B27" s="14" t="s">
        <v>104</v>
      </c>
    </row>
    <row r="28">
      <c r="A28" s="15" t="s">
        <v>105</v>
      </c>
      <c r="B28" s="16" t="s">
        <v>106</v>
      </c>
    </row>
    <row r="29">
      <c r="A29" s="13" t="s">
        <v>107</v>
      </c>
      <c r="B29" s="14" t="s">
        <v>96</v>
      </c>
    </row>
    <row r="30">
      <c r="A30" s="15" t="s">
        <v>108</v>
      </c>
      <c r="B30" s="16" t="s">
        <v>109</v>
      </c>
    </row>
    <row r="31">
      <c r="A31" s="13" t="s">
        <v>110</v>
      </c>
      <c r="B31" s="14" t="s">
        <v>96</v>
      </c>
    </row>
    <row r="32">
      <c r="A32" s="15" t="s">
        <v>111</v>
      </c>
      <c r="B32" s="16" t="s">
        <v>96</v>
      </c>
    </row>
    <row r="33">
      <c r="A33" s="13" t="s">
        <v>112</v>
      </c>
      <c r="B33" s="14" t="s">
        <v>96</v>
      </c>
    </row>
    <row r="34">
      <c r="A34" s="15" t="s">
        <v>113</v>
      </c>
      <c r="B34" s="16" t="s">
        <v>96</v>
      </c>
    </row>
    <row r="35">
      <c r="A35" s="13" t="s">
        <v>114</v>
      </c>
      <c r="B35" s="14" t="s">
        <v>96</v>
      </c>
    </row>
    <row r="36">
      <c r="A36" s="15" t="s">
        <v>115</v>
      </c>
      <c r="B36" s="16" t="s">
        <v>96</v>
      </c>
    </row>
    <row r="37">
      <c r="A37" s="13" t="s">
        <v>116</v>
      </c>
      <c r="B37" s="14" t="s">
        <v>96</v>
      </c>
    </row>
    <row r="38">
      <c r="A38" s="15" t="s">
        <v>117</v>
      </c>
      <c r="B38" s="16" t="s">
        <v>96</v>
      </c>
    </row>
    <row r="39">
      <c r="A39" s="13" t="s">
        <v>118</v>
      </c>
      <c r="B39" s="14" t="s">
        <v>96</v>
      </c>
    </row>
  </sheetData>
  <mergeCells count="3">
    <mergeCell ref="A2:B2"/>
    <mergeCell ref="A11:B11"/>
    <mergeCell ref="A24:B24"/>
  </mergeCells>
  <hyperlinks>
    <hyperlink r:id="rId1" ref="A1"/>
  </hyperlinks>
  <drawing r:id="rId2"/>
</worksheet>
</file>