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anyadav/Desktop/Duke Courses/I&amp;E 352/Marketing_Metrics/"/>
    </mc:Choice>
  </mc:AlternateContent>
  <xr:revisionPtr revIDLastSave="0" documentId="13_ncr:1_{81ADD650-F1F2-9141-A157-5FE52898D478}" xr6:coauthVersionLast="47" xr6:coauthVersionMax="47" xr10:uidLastSave="{00000000-0000-0000-0000-000000000000}"/>
  <bookViews>
    <workbookView xWindow="140" yWindow="700" windowWidth="26740" windowHeight="16260" xr2:uid="{093E48A8-0986-C645-B331-F19C3229CF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D40" i="1"/>
  <c r="D38" i="1"/>
  <c r="I38" i="1"/>
  <c r="D26" i="1"/>
  <c r="D27" i="1"/>
  <c r="I24" i="1"/>
  <c r="D25" i="1" s="1"/>
  <c r="D24" i="1"/>
  <c r="I22" i="1"/>
  <c r="I21" i="1"/>
  <c r="I20" i="1"/>
  <c r="I32" i="1"/>
  <c r="D11" i="1"/>
  <c r="D10" i="1"/>
  <c r="D9" i="1"/>
  <c r="D7" i="1"/>
  <c r="D8" i="1"/>
  <c r="D6" i="1"/>
  <c r="D39" i="1" l="1"/>
  <c r="D41" i="1"/>
  <c r="D43" i="1"/>
  <c r="D42" i="1"/>
</calcChain>
</file>

<file path=xl/sharedStrings.xml><?xml version="1.0" encoding="utf-8"?>
<sst xmlns="http://schemas.openxmlformats.org/spreadsheetml/2006/main" count="72" uniqueCount="32">
  <si>
    <t>RFC Gross Sales Revenue to Retailers</t>
  </si>
  <si>
    <t>RFC Trade Promotion to Retailers (10% of the list price)</t>
  </si>
  <si>
    <t xml:space="preserve">RFC Net Sales Revenue to Retailers </t>
  </si>
  <si>
    <t>RFC Cost of Goods Sold</t>
  </si>
  <si>
    <t>RFC Advertising Expense</t>
  </si>
  <si>
    <t>RFC Expense for Consumer Promotions</t>
  </si>
  <si>
    <t>RFC Corporate Overhead</t>
  </si>
  <si>
    <t>RFC Research &amp; Development Costs</t>
  </si>
  <si>
    <t>RFC Sales &amp; Marketing Administration Expenses</t>
  </si>
  <si>
    <t>RFC List Price to Retailers</t>
  </si>
  <si>
    <t>per unit</t>
  </si>
  <si>
    <t>Number of Cookstoves Sold by RFC to Retailers</t>
  </si>
  <si>
    <t>Question 1</t>
  </si>
  <si>
    <t>Gross Profit</t>
  </si>
  <si>
    <t>Total Marketing and Sales Expenses (MSE)</t>
  </si>
  <si>
    <t>Gross Margin</t>
  </si>
  <si>
    <t>%</t>
  </si>
  <si>
    <t>Net Marketing Contribution</t>
  </si>
  <si>
    <t>Marketing Return on Sales (MROS)</t>
  </si>
  <si>
    <t>Marketing Return on Investment (MROI)</t>
  </si>
  <si>
    <t>Data - Question 1</t>
  </si>
  <si>
    <t>Data - Question 2</t>
  </si>
  <si>
    <t>"+80,000"</t>
  </si>
  <si>
    <t>"+$100,000"</t>
  </si>
  <si>
    <t>these are redone due to increased sale</t>
  </si>
  <si>
    <t>unchangerd because no indication of increase COGS in question - otherwise would increase</t>
  </si>
  <si>
    <t>Data - Question 3</t>
  </si>
  <si>
    <t>Question 3</t>
  </si>
  <si>
    <t>Question 2</t>
  </si>
  <si>
    <t>New Req Sales Revenue = (NMC + MSE + COGS) / (1 -Increased Trade Percentage)</t>
  </si>
  <si>
    <t>Increased trade %</t>
  </si>
  <si>
    <t>Increase in $ sales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</si>
</sst>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0.0000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" fontId="0" fillId="0" borderId="0" xfId="0" applyNumberFormat="1"/>
    <xf numFmtId="44" fontId="0" fillId="0" borderId="0" xfId="1" applyFont="1"/>
    <xf numFmtId="0" fontId="3" fillId="0" borderId="0" xfId="0" applyFont="1"/>
    <xf numFmtId="44" fontId="0" fillId="0" borderId="0" xfId="0" applyNumberFormat="1"/>
    <xf numFmtId="168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DF54-A9AE-634F-9CDF-D67608D73C7B}">
  <dimension ref="C3:K49"/>
  <sheetViews>
    <sheetView tabSelected="1" topLeftCell="A17" workbookViewId="0">
      <selection activeCell="D50" sqref="D50"/>
    </sheetView>
  </sheetViews>
  <sheetFormatPr baseColWidth="10" defaultRowHeight="16" x14ac:dyDescent="0.2"/>
  <cols>
    <col min="1" max="1" width="5.5" customWidth="1"/>
    <col min="2" max="2" width="6.33203125" customWidth="1"/>
    <col min="3" max="3" width="34.83203125" customWidth="1"/>
    <col min="4" max="4" width="14" bestFit="1" customWidth="1"/>
    <col min="6" max="6" width="12.6640625" customWidth="1"/>
    <col min="8" max="8" width="46" customWidth="1"/>
    <col min="9" max="9" width="17.5" customWidth="1"/>
  </cols>
  <sheetData>
    <row r="3" spans="3:11" x14ac:dyDescent="0.2">
      <c r="H3" s="1" t="s">
        <v>20</v>
      </c>
    </row>
    <row r="4" spans="3:11" x14ac:dyDescent="0.2">
      <c r="C4" s="7" t="s">
        <v>12</v>
      </c>
      <c r="D4" s="7"/>
      <c r="H4" t="s">
        <v>0</v>
      </c>
      <c r="I4" s="3">
        <v>3000000</v>
      </c>
    </row>
    <row r="5" spans="3:11" x14ac:dyDescent="0.2">
      <c r="H5" t="s">
        <v>1</v>
      </c>
      <c r="I5" s="3">
        <v>300000</v>
      </c>
    </row>
    <row r="6" spans="3:11" x14ac:dyDescent="0.2">
      <c r="C6" t="s">
        <v>13</v>
      </c>
      <c r="D6" s="5">
        <f>I4-I8-I5</f>
        <v>1500000</v>
      </c>
      <c r="H6" s="4" t="s">
        <v>2</v>
      </c>
      <c r="I6" s="3">
        <v>2700000</v>
      </c>
    </row>
    <row r="7" spans="3:11" x14ac:dyDescent="0.2">
      <c r="C7" t="s">
        <v>15</v>
      </c>
      <c r="D7" s="6">
        <f>(D6/I6)*100</f>
        <v>55.555555555555557</v>
      </c>
      <c r="E7" t="s">
        <v>16</v>
      </c>
    </row>
    <row r="8" spans="3:11" x14ac:dyDescent="0.2">
      <c r="C8" t="s">
        <v>14</v>
      </c>
      <c r="D8" s="5">
        <f>I9+I10+I13</f>
        <v>600000</v>
      </c>
      <c r="H8" t="s">
        <v>3</v>
      </c>
      <c r="I8" s="3">
        <v>1200000</v>
      </c>
      <c r="K8" s="2"/>
    </row>
    <row r="9" spans="3:11" x14ac:dyDescent="0.2">
      <c r="C9" t="s">
        <v>17</v>
      </c>
      <c r="D9" s="5">
        <f>I6-I8-D8</f>
        <v>900000</v>
      </c>
      <c r="H9" t="s">
        <v>4</v>
      </c>
      <c r="I9" s="3">
        <v>200000</v>
      </c>
    </row>
    <row r="10" spans="3:11" x14ac:dyDescent="0.2">
      <c r="C10" t="s">
        <v>18</v>
      </c>
      <c r="D10">
        <f>(D9/I6)*100</f>
        <v>33.333333333333329</v>
      </c>
      <c r="E10" t="s">
        <v>16</v>
      </c>
      <c r="H10" t="s">
        <v>5</v>
      </c>
      <c r="I10" s="3">
        <v>100000</v>
      </c>
    </row>
    <row r="11" spans="3:11" x14ac:dyDescent="0.2">
      <c r="C11" t="s">
        <v>19</v>
      </c>
      <c r="D11">
        <f>(D9/D8)*100</f>
        <v>150</v>
      </c>
      <c r="E11" t="s">
        <v>16</v>
      </c>
      <c r="H11" t="s">
        <v>6</v>
      </c>
      <c r="I11" s="3">
        <v>200000</v>
      </c>
    </row>
    <row r="12" spans="3:11" x14ac:dyDescent="0.2">
      <c r="H12" t="s">
        <v>7</v>
      </c>
      <c r="I12" s="3">
        <v>100000</v>
      </c>
    </row>
    <row r="13" spans="3:11" x14ac:dyDescent="0.2">
      <c r="H13" t="s">
        <v>8</v>
      </c>
      <c r="I13" s="3">
        <v>300000</v>
      </c>
    </row>
    <row r="15" spans="3:11" x14ac:dyDescent="0.2">
      <c r="H15" t="s">
        <v>9</v>
      </c>
      <c r="I15" s="3">
        <v>20</v>
      </c>
      <c r="J15" t="s">
        <v>10</v>
      </c>
    </row>
    <row r="16" spans="3:11" x14ac:dyDescent="0.2">
      <c r="H16" t="s">
        <v>11</v>
      </c>
      <c r="I16" s="2">
        <v>150000</v>
      </c>
    </row>
    <row r="19" spans="3:10" x14ac:dyDescent="0.2">
      <c r="H19" s="1" t="s">
        <v>21</v>
      </c>
    </row>
    <row r="20" spans="3:10" x14ac:dyDescent="0.2">
      <c r="H20" t="s">
        <v>0</v>
      </c>
      <c r="I20" s="3">
        <f>I32*I31</f>
        <v>4600000</v>
      </c>
      <c r="J20" t="s">
        <v>24</v>
      </c>
    </row>
    <row r="21" spans="3:10" x14ac:dyDescent="0.2">
      <c r="H21" t="s">
        <v>1</v>
      </c>
      <c r="I21" s="3">
        <f>0.1*I20</f>
        <v>460000</v>
      </c>
    </row>
    <row r="22" spans="3:10" x14ac:dyDescent="0.2">
      <c r="C22" s="7" t="s">
        <v>28</v>
      </c>
      <c r="D22" s="7"/>
      <c r="H22" s="4" t="s">
        <v>2</v>
      </c>
      <c r="I22" s="3">
        <f>I20-I21</f>
        <v>4140000</v>
      </c>
    </row>
    <row r="23" spans="3:10" x14ac:dyDescent="0.2">
      <c r="D23" s="6"/>
    </row>
    <row r="24" spans="3:10" x14ac:dyDescent="0.2">
      <c r="C24" t="s">
        <v>14</v>
      </c>
      <c r="D24" s="5">
        <f>I25+I26+I29</f>
        <v>700000</v>
      </c>
      <c r="H24" t="s">
        <v>3</v>
      </c>
      <c r="I24" s="3">
        <f>I8</f>
        <v>1200000</v>
      </c>
      <c r="J24" t="s">
        <v>25</v>
      </c>
    </row>
    <row r="25" spans="3:10" x14ac:dyDescent="0.2">
      <c r="C25" t="s">
        <v>17</v>
      </c>
      <c r="D25" s="5">
        <f>I22-I24-D24</f>
        <v>2240000</v>
      </c>
      <c r="H25" t="s">
        <v>4</v>
      </c>
      <c r="I25" s="3">
        <v>300000</v>
      </c>
      <c r="J25" s="2" t="s">
        <v>23</v>
      </c>
    </row>
    <row r="26" spans="3:10" x14ac:dyDescent="0.2">
      <c r="C26" t="s">
        <v>18</v>
      </c>
      <c r="D26">
        <f>(D25/I22)*100</f>
        <v>54.106280193236714</v>
      </c>
      <c r="E26" t="s">
        <v>16</v>
      </c>
      <c r="H26" t="s">
        <v>5</v>
      </c>
      <c r="I26" s="3">
        <v>100000</v>
      </c>
    </row>
    <row r="27" spans="3:10" x14ac:dyDescent="0.2">
      <c r="C27" t="s">
        <v>19</v>
      </c>
      <c r="D27">
        <f>(D25/D24)*100</f>
        <v>320</v>
      </c>
      <c r="E27" t="s">
        <v>16</v>
      </c>
      <c r="H27" t="s">
        <v>6</v>
      </c>
      <c r="I27" s="3">
        <v>200000</v>
      </c>
    </row>
    <row r="28" spans="3:10" x14ac:dyDescent="0.2">
      <c r="H28" t="s">
        <v>7</v>
      </c>
      <c r="I28" s="3">
        <v>100000</v>
      </c>
    </row>
    <row r="29" spans="3:10" x14ac:dyDescent="0.2">
      <c r="H29" t="s">
        <v>8</v>
      </c>
      <c r="I29" s="3">
        <v>300000</v>
      </c>
    </row>
    <row r="31" spans="3:10" x14ac:dyDescent="0.2">
      <c r="H31" t="s">
        <v>9</v>
      </c>
      <c r="I31" s="3">
        <v>20</v>
      </c>
      <c r="J31" t="s">
        <v>10</v>
      </c>
    </row>
    <row r="32" spans="3:10" x14ac:dyDescent="0.2">
      <c r="H32" t="s">
        <v>11</v>
      </c>
      <c r="I32" s="2">
        <f>150000+80000</f>
        <v>230000</v>
      </c>
      <c r="J32" t="s">
        <v>22</v>
      </c>
    </row>
    <row r="35" spans="3:10" x14ac:dyDescent="0.2">
      <c r="H35" s="1" t="s">
        <v>26</v>
      </c>
    </row>
    <row r="36" spans="3:10" x14ac:dyDescent="0.2">
      <c r="C36" s="7" t="s">
        <v>27</v>
      </c>
      <c r="D36" s="7"/>
      <c r="H36" t="s">
        <v>0</v>
      </c>
      <c r="I36" s="3">
        <v>3000000</v>
      </c>
    </row>
    <row r="37" spans="3:10" x14ac:dyDescent="0.2">
      <c r="H37" t="s">
        <v>1</v>
      </c>
      <c r="I37" s="3">
        <f>0.15*I36</f>
        <v>450000</v>
      </c>
    </row>
    <row r="38" spans="3:10" x14ac:dyDescent="0.2">
      <c r="C38" t="s">
        <v>13</v>
      </c>
      <c r="D38" s="5">
        <f>I36-I40-I37</f>
        <v>1350000</v>
      </c>
      <c r="H38" s="4" t="s">
        <v>2</v>
      </c>
      <c r="I38" s="3">
        <f>I36-I37</f>
        <v>2550000</v>
      </c>
    </row>
    <row r="39" spans="3:10" x14ac:dyDescent="0.2">
      <c r="C39" t="s">
        <v>15</v>
      </c>
      <c r="D39" s="6">
        <f>(D38/I38)*100</f>
        <v>52.941176470588239</v>
      </c>
    </row>
    <row r="40" spans="3:10" x14ac:dyDescent="0.2">
      <c r="C40" t="s">
        <v>14</v>
      </c>
      <c r="D40" s="5">
        <f>I41+I42+I45</f>
        <v>600000</v>
      </c>
      <c r="H40" t="s">
        <v>3</v>
      </c>
      <c r="I40" s="3">
        <v>1200000</v>
      </c>
    </row>
    <row r="41" spans="3:10" x14ac:dyDescent="0.2">
      <c r="C41" t="s">
        <v>17</v>
      </c>
      <c r="D41" s="5">
        <f>I38-I40-D40</f>
        <v>750000</v>
      </c>
      <c r="H41" t="s">
        <v>4</v>
      </c>
      <c r="I41" s="3">
        <v>200000</v>
      </c>
    </row>
    <row r="42" spans="3:10" x14ac:dyDescent="0.2">
      <c r="C42" t="s">
        <v>18</v>
      </c>
      <c r="D42">
        <f>(D41/I38)*100</f>
        <v>29.411764705882355</v>
      </c>
      <c r="H42" t="s">
        <v>5</v>
      </c>
      <c r="I42" s="3">
        <v>100000</v>
      </c>
    </row>
    <row r="43" spans="3:10" x14ac:dyDescent="0.2">
      <c r="C43" t="s">
        <v>19</v>
      </c>
      <c r="D43">
        <f>(D41/D40)*100</f>
        <v>125</v>
      </c>
      <c r="H43" t="s">
        <v>6</v>
      </c>
      <c r="I43" s="3">
        <v>200000</v>
      </c>
    </row>
    <row r="44" spans="3:10" x14ac:dyDescent="0.2">
      <c r="H44" t="s">
        <v>7</v>
      </c>
      <c r="I44" s="3">
        <v>100000</v>
      </c>
    </row>
    <row r="45" spans="3:10" x14ac:dyDescent="0.2">
      <c r="C45" s="8" t="s">
        <v>29</v>
      </c>
      <c r="D45" s="8"/>
      <c r="E45" s="8"/>
      <c r="H45" t="s">
        <v>8</v>
      </c>
      <c r="I45" s="3">
        <v>300000</v>
      </c>
    </row>
    <row r="47" spans="3:10" x14ac:dyDescent="0.2">
      <c r="C47" t="s">
        <v>30</v>
      </c>
      <c r="D47">
        <v>15</v>
      </c>
      <c r="E47" t="s">
        <v>16</v>
      </c>
      <c r="H47" t="s">
        <v>9</v>
      </c>
      <c r="I47" s="3">
        <v>20</v>
      </c>
      <c r="J47" t="s">
        <v>10</v>
      </c>
    </row>
    <row r="48" spans="3:10" x14ac:dyDescent="0.2">
      <c r="H48" t="s">
        <v>11</v>
      </c>
      <c r="I48" s="2">
        <v>150000</v>
      </c>
    </row>
    <row r="49" spans="3:5" x14ac:dyDescent="0.2">
      <c r="C49" t="s">
        <v>31</v>
      </c>
      <c r="D49">
        <v>17.649999999999999</v>
      </c>
      <c r="E49" t="s">
        <v>16</v>
      </c>
    </row>
  </sheetData>
  <mergeCells count="3">
    <mergeCell ref="C36:D36"/>
    <mergeCell ref="C4:D4"/>
    <mergeCell ref="C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Shaan Yadav</dc:creator>
  <cp:lastModifiedBy>Shaan Yadav</cp:lastModifiedBy>
  <dcterms:created xsi:type="dcterms:W3CDTF">2024-04-01T04:01:17Z</dcterms:created>
  <dcterms:modified xsi:type="dcterms:W3CDTF">2024-04-01T14:34:04Z</dcterms:modified>
</cp:coreProperties>
</file>