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BSUIRlabs\part5\MOptim\lab2\"/>
    </mc:Choice>
  </mc:AlternateContent>
  <xr:revisionPtr revIDLastSave="0" documentId="13_ncr:1_{1A84154D-1EC2-41FB-BABB-11E282633D02}" xr6:coauthVersionLast="36" xr6:coauthVersionMax="36" xr10:uidLastSave="{00000000-0000-0000-0000-000000000000}"/>
  <bookViews>
    <workbookView xWindow="0" yWindow="0" windowWidth="23040" windowHeight="9060" tabRatio="1000" activeTab="1" xr2:uid="{FF616008-66DA-4AF6-AC05-C1C6C637C217}"/>
  </bookViews>
  <sheets>
    <sheet name="Answer Report 1" sheetId="2" r:id="rId1"/>
    <sheet name="Sensitivity Report 1" sheetId="4" r:id="rId2"/>
    <sheet name="Limits Report 1" sheetId="5" r:id="rId3"/>
    <sheet name="task1" sheetId="1" r:id="rId4"/>
    <sheet name="Answer Report 2" sheetId="7" r:id="rId5"/>
    <sheet name="Sensitivity Report 2" sheetId="8" r:id="rId6"/>
    <sheet name="Limits Report 2" sheetId="9" r:id="rId7"/>
    <sheet name="task1(double)" sheetId="6" r:id="rId8"/>
    <sheet name="task2" sheetId="10" r:id="rId9"/>
    <sheet name="4report" sheetId="11" r:id="rId10"/>
  </sheets>
  <definedNames>
    <definedName name="solver_adj" localSheetId="3" hidden="1">task1!$B$3:$C$3</definedName>
    <definedName name="solver_adj" localSheetId="7" hidden="1">'task1(double)'!$B$3:$D$3</definedName>
    <definedName name="solver_adj" localSheetId="8" hidden="1">task2!$B$8:$F$11</definedName>
    <definedName name="solver_cvg" localSheetId="3" hidden="1">0.0001</definedName>
    <definedName name="solver_cvg" localSheetId="7" hidden="1">0.0001</definedName>
    <definedName name="solver_cvg" localSheetId="8" hidden="1">0.0001</definedName>
    <definedName name="solver_drv" localSheetId="3" hidden="1">2</definedName>
    <definedName name="solver_drv" localSheetId="7" hidden="1">1</definedName>
    <definedName name="solver_drv" localSheetId="8" hidden="1">1</definedName>
    <definedName name="solver_eng" localSheetId="3" hidden="1">2</definedName>
    <definedName name="solver_eng" localSheetId="7" hidden="1">2</definedName>
    <definedName name="solver_eng" localSheetId="8" hidden="1">2</definedName>
    <definedName name="solver_est" localSheetId="3" hidden="1">1</definedName>
    <definedName name="solver_est" localSheetId="7" hidden="1">1</definedName>
    <definedName name="solver_est" localSheetId="8" hidden="1">1</definedName>
    <definedName name="solver_itr" localSheetId="3" hidden="1">2147483647</definedName>
    <definedName name="solver_itr" localSheetId="7" hidden="1">2147483647</definedName>
    <definedName name="solver_itr" localSheetId="8" hidden="1">2147483647</definedName>
    <definedName name="solver_lhs1" localSheetId="3" hidden="1">task1!$D$10</definedName>
    <definedName name="solver_lhs1" localSheetId="7" hidden="1">'task1(double)'!$E$8</definedName>
    <definedName name="solver_lhs1" localSheetId="8" hidden="1">task2!$B$12:$F$12</definedName>
    <definedName name="solver_lhs2" localSheetId="3" hidden="1">task1!$D$8</definedName>
    <definedName name="solver_lhs2" localSheetId="7" hidden="1">'task1(double)'!$E$9</definedName>
    <definedName name="solver_lhs2" localSheetId="8" hidden="1">task2!$B$8:$F$11</definedName>
    <definedName name="solver_lhs3" localSheetId="3" hidden="1">task1!$D$9</definedName>
    <definedName name="solver_lhs3" localSheetId="8" hidden="1">task2!$D$11</definedName>
    <definedName name="solver_lhs4" localSheetId="3" hidden="1">task1!$D$9</definedName>
    <definedName name="solver_lhs4" localSheetId="8" hidden="1">task2!$E$10</definedName>
    <definedName name="solver_lhs5" localSheetId="8" hidden="1">task2!$G$8:$G$11</definedName>
    <definedName name="solver_mip" localSheetId="3" hidden="1">2147483647</definedName>
    <definedName name="solver_mip" localSheetId="7" hidden="1">2147483647</definedName>
    <definedName name="solver_mip" localSheetId="8" hidden="1">2147483647</definedName>
    <definedName name="solver_mni" localSheetId="3" hidden="1">30</definedName>
    <definedName name="solver_mni" localSheetId="7" hidden="1">30</definedName>
    <definedName name="solver_mni" localSheetId="8" hidden="1">30</definedName>
    <definedName name="solver_mrt" localSheetId="3" hidden="1">0.075</definedName>
    <definedName name="solver_mrt" localSheetId="7" hidden="1">0.075</definedName>
    <definedName name="solver_mrt" localSheetId="8" hidden="1">0.075</definedName>
    <definedName name="solver_msl" localSheetId="3" hidden="1">2</definedName>
    <definedName name="solver_msl" localSheetId="7" hidden="1">2</definedName>
    <definedName name="solver_msl" localSheetId="8" hidden="1">2</definedName>
    <definedName name="solver_neg" localSheetId="3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7" hidden="1">2147483647</definedName>
    <definedName name="solver_nod" localSheetId="8" hidden="1">2147483647</definedName>
    <definedName name="solver_num" localSheetId="3" hidden="1">3</definedName>
    <definedName name="solver_num" localSheetId="7" hidden="1">2</definedName>
    <definedName name="solver_num" localSheetId="8" hidden="1">5</definedName>
    <definedName name="solver_nwt" localSheetId="3" hidden="1">1</definedName>
    <definedName name="solver_nwt" localSheetId="7" hidden="1">1</definedName>
    <definedName name="solver_nwt" localSheetId="8" hidden="1">1</definedName>
    <definedName name="solver_opt" localSheetId="3" hidden="1">task1!$E$4</definedName>
    <definedName name="solver_opt" localSheetId="7" hidden="1">'task1(double)'!$E$4</definedName>
    <definedName name="solver_opt" localSheetId="8" hidden="1">task2!$G$12</definedName>
    <definedName name="solver_pre" localSheetId="3" hidden="1">0.000001</definedName>
    <definedName name="solver_pre" localSheetId="7" hidden="1">0.000001</definedName>
    <definedName name="solver_pre" localSheetId="8" hidden="1">0.000001</definedName>
    <definedName name="solver_rbv" localSheetId="3" hidden="1">2</definedName>
    <definedName name="solver_rbv" localSheetId="7" hidden="1">2</definedName>
    <definedName name="solver_rbv" localSheetId="8" hidden="1">1</definedName>
    <definedName name="solver_rel1" localSheetId="3" hidden="1">1</definedName>
    <definedName name="solver_rel1" localSheetId="7" hidden="1">3</definedName>
    <definedName name="solver_rel1" localSheetId="8" hidden="1">2</definedName>
    <definedName name="solver_rel2" localSheetId="3" hidden="1">1</definedName>
    <definedName name="solver_rel2" localSheetId="7" hidden="1">3</definedName>
    <definedName name="solver_rel2" localSheetId="8" hidden="1">3</definedName>
    <definedName name="solver_rel3" localSheetId="3" hidden="1">1</definedName>
    <definedName name="solver_rel3" localSheetId="8" hidden="1">3</definedName>
    <definedName name="solver_rel4" localSheetId="3" hidden="1">1</definedName>
    <definedName name="solver_rel4" localSheetId="8" hidden="1">1</definedName>
    <definedName name="solver_rel5" localSheetId="8" hidden="1">2</definedName>
    <definedName name="solver_rhs1" localSheetId="3" hidden="1">task1!$F$10</definedName>
    <definedName name="solver_rhs1" localSheetId="7" hidden="1">'task1(double)'!$G$8</definedName>
    <definedName name="solver_rhs1" localSheetId="8" hidden="1">task2!$B$13:$F$13</definedName>
    <definedName name="solver_rhs2" localSheetId="3" hidden="1">task1!$F$8</definedName>
    <definedName name="solver_rhs2" localSheetId="7" hidden="1">'task1(double)'!$G$9</definedName>
    <definedName name="solver_rhs2" localSheetId="8" hidden="1">0</definedName>
    <definedName name="solver_rhs3" localSheetId="3" hidden="1">task1!$F$9</definedName>
    <definedName name="solver_rhs3" localSheetId="8" hidden="1">50</definedName>
    <definedName name="solver_rhs4" localSheetId="3" hidden="1">task1!$F$9</definedName>
    <definedName name="solver_rhs4" localSheetId="8" hidden="1">100</definedName>
    <definedName name="solver_rhs5" localSheetId="8" hidden="1">task2!$H$8:$H$11</definedName>
    <definedName name="solver_rlx" localSheetId="3" hidden="1">2</definedName>
    <definedName name="solver_rlx" localSheetId="7" hidden="1">2</definedName>
    <definedName name="solver_rlx" localSheetId="8" hidden="1">2</definedName>
    <definedName name="solver_rsd" localSheetId="3" hidden="1">0</definedName>
    <definedName name="solver_rsd" localSheetId="7" hidden="1">0</definedName>
    <definedName name="solver_rsd" localSheetId="8" hidden="1">0</definedName>
    <definedName name="solver_scl" localSheetId="3" hidden="1">1</definedName>
    <definedName name="solver_scl" localSheetId="7" hidden="1">1</definedName>
    <definedName name="solver_scl" localSheetId="8" hidden="1">1</definedName>
    <definedName name="solver_sho" localSheetId="2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ho" localSheetId="8" hidden="1">2</definedName>
    <definedName name="solver_ssz" localSheetId="3" hidden="1">100</definedName>
    <definedName name="solver_ssz" localSheetId="7" hidden="1">100</definedName>
    <definedName name="solver_ssz" localSheetId="8" hidden="1">100</definedName>
    <definedName name="solver_tim" localSheetId="3" hidden="1">2147483647</definedName>
    <definedName name="solver_tim" localSheetId="7" hidden="1">2147483647</definedName>
    <definedName name="solver_tim" localSheetId="8" hidden="1">2147483647</definedName>
    <definedName name="solver_tol" localSheetId="3" hidden="1">0.01</definedName>
    <definedName name="solver_tol" localSheetId="7" hidden="1">0.01</definedName>
    <definedName name="solver_tol" localSheetId="8" hidden="1">0.01</definedName>
    <definedName name="solver_typ" localSheetId="3" hidden="1">1</definedName>
    <definedName name="solver_typ" localSheetId="7" hidden="1">2</definedName>
    <definedName name="solver_typ" localSheetId="8" hidden="1">2</definedName>
    <definedName name="solver_val" localSheetId="3" hidden="1">0</definedName>
    <definedName name="solver_val" localSheetId="7" hidden="1">0</definedName>
    <definedName name="solver_val" localSheetId="8" hidden="1">0</definedName>
    <definedName name="solver_ver" localSheetId="3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1" l="1"/>
  <c r="J17" i="11"/>
  <c r="I17" i="11"/>
  <c r="I16" i="11"/>
  <c r="I18" i="11"/>
  <c r="J18" i="11"/>
  <c r="K10" i="11"/>
  <c r="I10" i="11"/>
  <c r="K11" i="11"/>
  <c r="F12" i="11"/>
  <c r="K12" i="11"/>
  <c r="E18" i="11" s="1"/>
  <c r="K5" i="11"/>
  <c r="K6" i="11"/>
  <c r="K4" i="11"/>
  <c r="G12" i="10" l="1"/>
  <c r="C12" i="10"/>
  <c r="D12" i="10"/>
  <c r="E12" i="10"/>
  <c r="F12" i="10"/>
  <c r="B12" i="10"/>
  <c r="G9" i="10"/>
  <c r="G10" i="10"/>
  <c r="G11" i="10"/>
  <c r="G8" i="10"/>
  <c r="E4" i="6" l="1"/>
  <c r="E9" i="6"/>
  <c r="E8" i="6"/>
  <c r="D9" i="1"/>
  <c r="D10" i="1"/>
  <c r="D8" i="1"/>
  <c r="E4" i="1"/>
</calcChain>
</file>

<file path=xl/sharedStrings.xml><?xml version="1.0" encoding="utf-8"?>
<sst xmlns="http://schemas.openxmlformats.org/spreadsheetml/2006/main" count="324" uniqueCount="123">
  <si>
    <t>Переменные</t>
  </si>
  <si>
    <t>имя</t>
  </si>
  <si>
    <t>значение</t>
  </si>
  <si>
    <t>коэф. Цел. Ф.</t>
  </si>
  <si>
    <t>x1</t>
  </si>
  <si>
    <t>x2</t>
  </si>
  <si>
    <t>Ограничения</t>
  </si>
  <si>
    <t>вид корма</t>
  </si>
  <si>
    <t>л.ч.</t>
  </si>
  <si>
    <t>знак</t>
  </si>
  <si>
    <t>&lt;=</t>
  </si>
  <si>
    <t>пр.ч.</t>
  </si>
  <si>
    <t xml:space="preserve"> - значение целевой ф-ции</t>
  </si>
  <si>
    <t>Microsoft Excel 16.0 Answer Report</t>
  </si>
  <si>
    <t>Worksheet: [Book1]Sheet1</t>
  </si>
  <si>
    <t>Report Created: 10/10/2019 01:23:36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</si>
  <si>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</si>
  <si>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</si>
  <si>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</si>
  <si>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</si>
  <si>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</si>
  <si>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</si>
  <si>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</si>
  <si>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</si>
  <si>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</si>
  <si>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</si>
  <si>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</si>
  <si>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</si>
  <si>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</si>
  <si>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</si>
  <si>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</si>
  <si>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</si>
  <si>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</si>
  <si>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</si>
  <si>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</si>
  <si>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</si>
  <si>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$E$4</t>
  </si>
  <si>
    <t>$B$3</t>
  </si>
  <si>
    <t>значение x1</t>
  </si>
  <si>
    <t>Contin</t>
  </si>
  <si>
    <t>$C$3</t>
  </si>
  <si>
    <t>значение x2</t>
  </si>
  <si>
    <t>$D$10</t>
  </si>
  <si>
    <t>$D$10&lt;=$F$10</t>
  </si>
  <si>
    <t>Binding</t>
  </si>
  <si>
    <t>$D$8</t>
  </si>
  <si>
    <t>$D$8&lt;=$F$8</t>
  </si>
  <si>
    <t>Not Binding</t>
  </si>
  <si>
    <t>$D$9</t>
  </si>
  <si>
    <t>$D$9&lt;=$F$9</t>
  </si>
  <si>
    <t>Report Created: 10/10/2019 01:23:59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</si>
  <si>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</si>
  <si>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</si>
  <si>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</si>
  <si>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</si>
  <si>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</si>
  <si>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</si>
  <si>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</si>
  <si>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</si>
  <si>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</si>
  <si>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</si>
  <si>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</si>
  <si>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</si>
  <si>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</si>
  <si>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</si>
  <si>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</si>
  <si>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</si>
  <si>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</si>
  <si>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</si>
  <si>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</si>
  <si>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</si>
  <si>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y1</t>
  </si>
  <si>
    <t>y2</t>
  </si>
  <si>
    <t>y3</t>
  </si>
  <si>
    <t>&gt;=</t>
  </si>
  <si>
    <t>Worksheet: [lab2.xlsx]Sheet6</t>
  </si>
  <si>
    <t>Report Created: 10/10/2019 01:51:31</t>
  </si>
  <si>
    <t>Iterations: 3 Subproblems: 0</t>
  </si>
  <si>
    <t>Objective Cell (Min)</t>
  </si>
  <si>
    <t>значение y1</t>
  </si>
  <si>
    <t>значение y2</t>
  </si>
  <si>
    <t>$D$3</t>
  </si>
  <si>
    <t>значение y3</t>
  </si>
  <si>
    <t>$E$8</t>
  </si>
  <si>
    <t>$E$8&gt;=$G$8</t>
  </si>
  <si>
    <t>$E$9</t>
  </si>
  <si>
    <t>$E$9&gt;=$G$9</t>
  </si>
  <si>
    <t>С1</t>
  </si>
  <si>
    <t>С2</t>
  </si>
  <si>
    <t>С3</t>
  </si>
  <si>
    <t>С4</t>
  </si>
  <si>
    <t>П1</t>
  </si>
  <si>
    <t>П2</t>
  </si>
  <si>
    <t>П3</t>
  </si>
  <si>
    <t>П4</t>
  </si>
  <si>
    <t>u1</t>
  </si>
  <si>
    <t>u2</t>
  </si>
  <si>
    <t>u3</t>
  </si>
  <si>
    <t>Оценки</t>
  </si>
  <si>
    <t>БП</t>
  </si>
  <si>
    <t>Сб</t>
  </si>
  <si>
    <t>b</t>
  </si>
  <si>
    <t>Симлексные отношения</t>
  </si>
  <si>
    <t>f1</t>
  </si>
  <si>
    <t>f2</t>
  </si>
  <si>
    <t>f3</t>
  </si>
  <si>
    <t>f0</t>
  </si>
  <si>
    <t>f4</t>
  </si>
  <si>
    <t>f5</t>
  </si>
  <si>
    <t>x2(12)</t>
  </si>
  <si>
    <t>u1(0)</t>
  </si>
  <si>
    <t>u3(0)</t>
  </si>
  <si>
    <t>u2(0)</t>
  </si>
  <si>
    <t>Номер итерации</t>
  </si>
  <si>
    <t>`</t>
  </si>
  <si>
    <t>1(50)</t>
  </si>
  <si>
    <t>2(100)</t>
  </si>
  <si>
    <t>4(50)</t>
  </si>
  <si>
    <t>5(100)</t>
  </si>
  <si>
    <t>6(100)</t>
  </si>
  <si>
    <t>V</t>
  </si>
  <si>
    <t>U</t>
  </si>
  <si>
    <t>0(50)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</si>
</sst>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ill="1" applyBorder="1"/>
    <xf numFmtId="0" fontId="0" fillId="0" borderId="14" xfId="0" applyBorder="1"/>
    <xf numFmtId="0" fontId="0" fillId="2" borderId="14" xfId="0" applyFill="1" applyBorder="1"/>
    <xf numFmtId="0" fontId="0" fillId="3" borderId="14" xfId="0" applyFill="1" applyBorder="1"/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/>
    <xf numFmtId="0" fontId="0" fillId="2" borderId="18" xfId="0" applyFill="1" applyBorder="1"/>
    <xf numFmtId="0" fontId="0" fillId="0" borderId="19" xfId="0" applyBorder="1"/>
    <xf numFmtId="0" fontId="0" fillId="2" borderId="25" xfId="0" applyFill="1" applyBorder="1"/>
    <xf numFmtId="0" fontId="0" fillId="0" borderId="25" xfId="0" applyBorder="1"/>
    <xf numFmtId="0" fontId="0" fillId="0" borderId="21" xfId="0" applyBorder="1"/>
    <xf numFmtId="0" fontId="0" fillId="2" borderId="21" xfId="0" applyFill="1" applyBorder="1"/>
    <xf numFmtId="0" fontId="0" fillId="0" borderId="22" xfId="0" applyBorder="1"/>
    <xf numFmtId="2" fontId="0" fillId="3" borderId="14" xfId="0" applyNumberFormat="1" applyFill="1" applyBorder="1"/>
    <xf numFmtId="2" fontId="0" fillId="2" borderId="14" xfId="0" applyNumberFormat="1" applyFill="1" applyBorder="1"/>
    <xf numFmtId="2" fontId="0" fillId="4" borderId="14" xfId="0" applyNumberFormat="1" applyFill="1" applyBorder="1"/>
    <xf numFmtId="0" fontId="0" fillId="4" borderId="14" xfId="0" applyFill="1" applyBorder="1"/>
    <xf numFmtId="0" fontId="0" fillId="4" borderId="14" xfId="0" applyNumberFormat="1" applyFill="1" applyBorder="1"/>
    <xf numFmtId="0" fontId="0" fillId="4" borderId="18" xfId="0" applyNumberFormat="1" applyFill="1" applyBorder="1"/>
    <xf numFmtId="2" fontId="0" fillId="2" borderId="18" xfId="0" applyNumberFormat="1" applyFill="1" applyBorder="1"/>
    <xf numFmtId="0" fontId="0" fillId="0" borderId="27" xfId="0" applyBorder="1"/>
    <xf numFmtId="0" fontId="0" fillId="2" borderId="27" xfId="0" applyFill="1" applyBorder="1"/>
    <xf numFmtId="0" fontId="0" fillId="4" borderId="21" xfId="0" applyFill="1" applyBorder="1"/>
    <xf numFmtId="0" fontId="0" fillId="0" borderId="23" xfId="0" applyBorder="1" applyAlignment="1">
      <alignment vertical="center"/>
    </xf>
    <xf numFmtId="2" fontId="0" fillId="4" borderId="18" xfId="0" applyNumberFormat="1" applyFill="1" applyBorder="1"/>
    <xf numFmtId="2" fontId="0" fillId="0" borderId="18" xfId="0" applyNumberFormat="1" applyBorder="1"/>
    <xf numFmtId="1" fontId="0" fillId="0" borderId="18" xfId="0" applyNumberFormat="1" applyBorder="1"/>
    <xf numFmtId="1" fontId="0" fillId="4" borderId="14" xfId="0" applyNumberFormat="1" applyFill="1" applyBorder="1"/>
    <xf numFmtId="2" fontId="0" fillId="0" borderId="21" xfId="0" applyNumberFormat="1" applyBorder="1"/>
    <xf numFmtId="2" fontId="0" fillId="4" borderId="21" xfId="0" applyNumberFormat="1" applyFill="1" applyBorder="1"/>
    <xf numFmtId="2" fontId="0" fillId="0" borderId="22" xfId="0" applyNumberFormat="1" applyBorder="1"/>
    <xf numFmtId="1" fontId="0" fillId="0" borderId="21" xfId="0" applyNumberFormat="1" applyBorder="1"/>
    <xf numFmtId="2" fontId="0" fillId="0" borderId="19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1" fontId="3" fillId="0" borderId="21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6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right" vertical="center"/>
    </xf>
    <xf numFmtId="49" fontId="0" fillId="0" borderId="9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11" xfId="0" applyNumberFormat="1" applyFill="1" applyBorder="1" applyAlignment="1">
      <alignment horizontal="right" vertical="center"/>
    </xf>
    <xf numFmtId="49" fontId="0" fillId="0" borderId="12" xfId="0" applyNumberFormat="1" applyFill="1" applyBorder="1" applyAlignment="1">
      <alignment horizontal="right" vertical="center"/>
    </xf>
    <xf numFmtId="49" fontId="0" fillId="5" borderId="7" xfId="0" applyNumberFormat="1" applyFill="1" applyBorder="1" applyAlignment="1">
      <alignment horizontal="right" vertical="center"/>
    </xf>
    <xf numFmtId="49" fontId="0" fillId="5" borderId="0" xfId="0" applyNumberFormat="1" applyFill="1" applyBorder="1" applyAlignment="1">
      <alignment horizontal="right" vertical="center"/>
    </xf>
    <xf numFmtId="49" fontId="0" fillId="5" borderId="12" xfId="0" applyNumberFormat="1" applyFill="1" applyBorder="1" applyAlignment="1">
      <alignment horizontal="right" vertical="center"/>
    </xf>
    <xf numFmtId="49" fontId="0" fillId="5" borderId="9" xfId="0" applyNumberForma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0" xfId="0" applyFont="1" applyFill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0" borderId="15" xfId="0" applyBorder="1"/>
    <xf numFmtId="0" fontId="0" fillId="0" borderId="33" xfId="0" applyBorder="1"/>
    <xf numFmtId="0" fontId="0" fillId="0" borderId="33" xfId="0" applyFill="1" applyBorder="1"/>
    <xf numFmtId="0" fontId="4" fillId="0" borderId="33" xfId="0" applyFont="1" applyFill="1" applyBorder="1"/>
    <xf numFmtId="0" fontId="0" fillId="0" borderId="16" xfId="0" applyBorder="1"/>
    <xf numFmtId="0" fontId="0" fillId="0" borderId="34" xfId="0" applyBorder="1"/>
    <xf numFmtId="49" fontId="0" fillId="0" borderId="35" xfId="0" applyNumberFormat="1" applyFill="1" applyBorder="1" applyAlignment="1">
      <alignment horizontal="right" vertical="center"/>
    </xf>
    <xf numFmtId="0" fontId="0" fillId="0" borderId="35" xfId="0" applyBorder="1"/>
    <xf numFmtId="0" fontId="0" fillId="0" borderId="36" xfId="0" applyBorder="1"/>
    <xf numFmtId="49" fontId="0" fillId="0" borderId="37" xfId="0" applyNumberForma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right"/>
    </xf>
    <xf numFmtId="0" fontId="0" fillId="0" borderId="38" xfId="0" applyBorder="1"/>
    <xf numFmtId="0" fontId="3" fillId="0" borderId="0" xfId="0" applyFont="1" applyFill="1" applyBorder="1"/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44C4-BF5B-4ABC-9BC2-230F5B38132A}">
  <dimension ref="A1:G29"/>
  <sheetViews>
    <sheetView showGridLines="0" topLeftCell="A4" workbookViewId="0">
      <selection activeCell="X31" sqref="X31"/>
    </sheetView>
  </sheetViews>
  <sheetFormatPr defaultRowHeight="14.4" x14ac:dyDescent="0.3"/>
  <cols>
    <col min="1" max="1" width="2.33203125" customWidth="1"/>
    <col min="2" max="2" width="6.21875" bestFit="1" customWidth="1"/>
    <col min="3" max="3" width="12.441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13</v>
      </c>
    </row>
    <row r="2" spans="1:5" x14ac:dyDescent="0.3">
      <c r="A2" s="1" t="s">
        <v>14</v>
      </c>
    </row>
    <row r="3" spans="1:5" x14ac:dyDescent="0.3">
      <c r="A3" s="1" t="s">
        <v>15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19</v>
      </c>
    </row>
    <row r="8" spans="1:5" x14ac:dyDescent="0.3">
      <c r="A8" s="1"/>
      <c r="B8" t="s">
        <v>20</v>
      </c>
    </row>
    <row r="9" spans="1:5" x14ac:dyDescent="0.3">
      <c r="A9" s="1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24</v>
      </c>
    </row>
    <row r="15" spans="1:5" ht="15" thickBot="1" x14ac:dyDescent="0.35">
      <c r="B15" s="3" t="s">
        <v>25</v>
      </c>
      <c r="C15" s="3" t="s">
        <v>26</v>
      </c>
      <c r="D15" s="3" t="s">
        <v>27</v>
      </c>
      <c r="E15" s="3" t="s">
        <v>28</v>
      </c>
    </row>
    <row r="16" spans="1:5" ht="15" thickBot="1" x14ac:dyDescent="0.35">
      <c r="B16" s="2" t="s">
        <v>36</v>
      </c>
      <c r="C16" s="2" t="s">
        <v>3</v>
      </c>
      <c r="D16" s="5">
        <v>0</v>
      </c>
      <c r="E16" s="5">
        <v>1056</v>
      </c>
    </row>
    <row r="19" spans="1:7" ht="15" thickBot="1" x14ac:dyDescent="0.35">
      <c r="A19" t="s">
        <v>29</v>
      </c>
    </row>
    <row r="20" spans="1:7" ht="15" thickBot="1" x14ac:dyDescent="0.35">
      <c r="B20" s="3" t="s">
        <v>25</v>
      </c>
      <c r="C20" s="3" t="s">
        <v>26</v>
      </c>
      <c r="D20" s="3" t="s">
        <v>27</v>
      </c>
      <c r="E20" s="3" t="s">
        <v>28</v>
      </c>
      <c r="F20" s="3" t="s">
        <v>30</v>
      </c>
    </row>
    <row r="21" spans="1:7" x14ac:dyDescent="0.3">
      <c r="B21" s="4" t="s">
        <v>37</v>
      </c>
      <c r="C21" s="4" t="s">
        <v>38</v>
      </c>
      <c r="D21" s="6">
        <v>0</v>
      </c>
      <c r="E21" s="6">
        <v>57</v>
      </c>
      <c r="F21" s="4" t="s">
        <v>39</v>
      </c>
    </row>
    <row r="22" spans="1:7" ht="15" thickBot="1" x14ac:dyDescent="0.35">
      <c r="B22" s="2" t="s">
        <v>40</v>
      </c>
      <c r="C22" s="2" t="s">
        <v>41</v>
      </c>
      <c r="D22" s="5">
        <v>0</v>
      </c>
      <c r="E22" s="5">
        <v>12</v>
      </c>
      <c r="F22" s="2" t="s">
        <v>39</v>
      </c>
    </row>
    <row r="25" spans="1:7" ht="15" thickBot="1" x14ac:dyDescent="0.35">
      <c r="A25" t="s">
        <v>31</v>
      </c>
    </row>
    <row r="26" spans="1:7" ht="15" thickBot="1" x14ac:dyDescent="0.35">
      <c r="B26" s="3" t="s">
        <v>25</v>
      </c>
      <c r="C26" s="3" t="s">
        <v>26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3">
      <c r="B27" s="4" t="s">
        <v>42</v>
      </c>
      <c r="C27" s="4" t="s">
        <v>8</v>
      </c>
      <c r="D27" s="6">
        <v>426</v>
      </c>
      <c r="E27" s="4" t="s">
        <v>43</v>
      </c>
      <c r="F27" s="4" t="s">
        <v>44</v>
      </c>
      <c r="G27" s="4">
        <v>0</v>
      </c>
    </row>
    <row r="28" spans="1:7" x14ac:dyDescent="0.3">
      <c r="B28" s="4" t="s">
        <v>45</v>
      </c>
      <c r="C28" s="4" t="s">
        <v>8</v>
      </c>
      <c r="D28" s="6">
        <v>150</v>
      </c>
      <c r="E28" s="4" t="s">
        <v>46</v>
      </c>
      <c r="F28" s="4" t="s">
        <v>47</v>
      </c>
      <c r="G28" s="4">
        <v>30</v>
      </c>
    </row>
    <row r="29" spans="1:7" ht="15" thickBot="1" x14ac:dyDescent="0.35">
      <c r="B29" s="2" t="s">
        <v>48</v>
      </c>
      <c r="C29" s="2" t="s">
        <v>8</v>
      </c>
      <c r="D29" s="5">
        <v>240</v>
      </c>
      <c r="E29" s="2" t="s">
        <v>49</v>
      </c>
      <c r="F29" s="2" t="s">
        <v>44</v>
      </c>
      <c r="G29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682A-D5BF-4479-B60C-B2DE7BA110EE}">
  <dimension ref="B1:K20"/>
  <sheetViews>
    <sheetView workbookViewId="0">
      <selection activeCell="H20" sqref="H20"/>
    </sheetView>
  </sheetViews>
  <sheetFormatPr defaultRowHeight="14.4" x14ac:dyDescent="0.3"/>
  <cols>
    <col min="1" max="1" width="7.109375" customWidth="1"/>
    <col min="2" max="2" width="10.109375" customWidth="1"/>
    <col min="11" max="11" width="13.44140625" customWidth="1"/>
  </cols>
  <sheetData>
    <row r="1" spans="2:11" ht="15" thickBot="1" x14ac:dyDescent="0.35"/>
    <row r="2" spans="2:11" x14ac:dyDescent="0.3">
      <c r="B2" s="94" t="s">
        <v>113</v>
      </c>
      <c r="C2" s="92" t="s">
        <v>99</v>
      </c>
      <c r="D2" s="92" t="s">
        <v>100</v>
      </c>
      <c r="E2" s="92" t="s">
        <v>101</v>
      </c>
      <c r="F2" s="23" t="s">
        <v>4</v>
      </c>
      <c r="G2" s="23" t="s">
        <v>5</v>
      </c>
      <c r="H2" s="23" t="s">
        <v>95</v>
      </c>
      <c r="I2" s="23" t="s">
        <v>96</v>
      </c>
      <c r="J2" s="23" t="s">
        <v>97</v>
      </c>
      <c r="K2" s="90" t="s">
        <v>102</v>
      </c>
    </row>
    <row r="3" spans="2:11" ht="15" thickBot="1" x14ac:dyDescent="0.35">
      <c r="B3" s="95"/>
      <c r="C3" s="93"/>
      <c r="D3" s="93"/>
      <c r="E3" s="93"/>
      <c r="F3" s="24">
        <v>16</v>
      </c>
      <c r="G3" s="24">
        <v>12</v>
      </c>
      <c r="H3" s="24">
        <v>0</v>
      </c>
      <c r="I3" s="24">
        <v>0</v>
      </c>
      <c r="J3" s="24">
        <v>0</v>
      </c>
      <c r="K3" s="91"/>
    </row>
    <row r="4" spans="2:11" x14ac:dyDescent="0.3">
      <c r="B4" s="96">
        <v>0</v>
      </c>
      <c r="C4" s="25" t="s">
        <v>95</v>
      </c>
      <c r="D4" s="25">
        <v>0</v>
      </c>
      <c r="E4" s="25">
        <v>180</v>
      </c>
      <c r="F4" s="26">
        <v>2</v>
      </c>
      <c r="G4" s="25">
        <v>3</v>
      </c>
      <c r="H4" s="25">
        <v>1</v>
      </c>
      <c r="I4" s="25">
        <v>0</v>
      </c>
      <c r="J4" s="25">
        <v>0</v>
      </c>
      <c r="K4" s="27">
        <f>E4/F4</f>
        <v>90</v>
      </c>
    </row>
    <row r="5" spans="2:11" x14ac:dyDescent="0.3">
      <c r="B5" s="97"/>
      <c r="C5" s="20" t="s">
        <v>96</v>
      </c>
      <c r="D5" s="20">
        <v>0</v>
      </c>
      <c r="E5" s="20">
        <v>240</v>
      </c>
      <c r="F5" s="22">
        <v>4</v>
      </c>
      <c r="G5" s="21">
        <v>1</v>
      </c>
      <c r="H5" s="21">
        <v>0</v>
      </c>
      <c r="I5" s="21">
        <v>1</v>
      </c>
      <c r="J5" s="21">
        <v>0</v>
      </c>
      <c r="K5" s="28">
        <f t="shared" ref="K5:K6" si="0">E5/F5</f>
        <v>60</v>
      </c>
    </row>
    <row r="6" spans="2:11" x14ac:dyDescent="0.3">
      <c r="B6" s="97"/>
      <c r="C6" s="20" t="s">
        <v>97</v>
      </c>
      <c r="D6" s="20">
        <v>0</v>
      </c>
      <c r="E6" s="20">
        <v>426</v>
      </c>
      <c r="F6" s="21">
        <v>6</v>
      </c>
      <c r="G6" s="20">
        <v>7</v>
      </c>
      <c r="H6" s="20">
        <v>0</v>
      </c>
      <c r="I6" s="20">
        <v>0</v>
      </c>
      <c r="J6" s="20">
        <v>1</v>
      </c>
      <c r="K6" s="29">
        <f t="shared" si="0"/>
        <v>71</v>
      </c>
    </row>
    <row r="7" spans="2:11" x14ac:dyDescent="0.3">
      <c r="B7" s="97"/>
      <c r="C7" s="103" t="s">
        <v>98</v>
      </c>
      <c r="D7" s="103"/>
      <c r="E7" s="20" t="s">
        <v>106</v>
      </c>
      <c r="F7" s="20" t="s">
        <v>103</v>
      </c>
      <c r="G7" s="20" t="s">
        <v>104</v>
      </c>
      <c r="H7" s="20" t="s">
        <v>105</v>
      </c>
      <c r="I7" s="20" t="s">
        <v>107</v>
      </c>
      <c r="J7" s="20" t="s">
        <v>108</v>
      </c>
      <c r="K7" s="29"/>
    </row>
    <row r="8" spans="2:11" ht="15" thickBot="1" x14ac:dyDescent="0.35">
      <c r="B8" s="98"/>
      <c r="C8" s="104"/>
      <c r="D8" s="104"/>
      <c r="E8" s="30">
        <v>0</v>
      </c>
      <c r="F8" s="31">
        <v>-16</v>
      </c>
      <c r="G8" s="30">
        <v>-12</v>
      </c>
      <c r="H8" s="30">
        <v>0</v>
      </c>
      <c r="I8" s="30">
        <v>0</v>
      </c>
      <c r="J8" s="30">
        <v>0</v>
      </c>
      <c r="K8" s="32"/>
    </row>
    <row r="9" spans="2:11" ht="15" thickBot="1" x14ac:dyDescent="0.35">
      <c r="B9" s="43"/>
      <c r="C9" s="25"/>
      <c r="D9" s="25"/>
      <c r="E9" s="25"/>
      <c r="F9" s="38" t="s">
        <v>112</v>
      </c>
      <c r="G9" s="44" t="s">
        <v>109</v>
      </c>
      <c r="H9" s="25" t="s">
        <v>110</v>
      </c>
      <c r="I9" s="25" t="s">
        <v>112</v>
      </c>
      <c r="J9" s="25" t="s">
        <v>111</v>
      </c>
      <c r="K9" s="27"/>
    </row>
    <row r="10" spans="2:11" x14ac:dyDescent="0.3">
      <c r="B10" s="96">
        <v>1</v>
      </c>
      <c r="C10" s="25" t="s">
        <v>95</v>
      </c>
      <c r="D10" s="25">
        <v>0</v>
      </c>
      <c r="E10" s="25">
        <v>60</v>
      </c>
      <c r="F10" s="38">
        <v>-0.5</v>
      </c>
      <c r="G10" s="39">
        <v>2.5</v>
      </c>
      <c r="H10" s="25">
        <v>1</v>
      </c>
      <c r="I10" s="25">
        <f>-1/2</f>
        <v>-0.5</v>
      </c>
      <c r="J10" s="25">
        <v>0</v>
      </c>
      <c r="K10" s="27">
        <f>E10/G10</f>
        <v>24</v>
      </c>
    </row>
    <row r="11" spans="2:11" x14ac:dyDescent="0.3">
      <c r="B11" s="97"/>
      <c r="C11" s="20" t="s">
        <v>4</v>
      </c>
      <c r="D11" s="20">
        <v>16</v>
      </c>
      <c r="E11" s="20">
        <v>60</v>
      </c>
      <c r="F11" s="35">
        <v>0.25</v>
      </c>
      <c r="G11" s="34">
        <v>0.25</v>
      </c>
      <c r="H11" s="36">
        <v>0</v>
      </c>
      <c r="I11" s="35">
        <v>0.25</v>
      </c>
      <c r="J11" s="36">
        <v>0</v>
      </c>
      <c r="K11" s="40">
        <f t="shared" ref="K11" si="1">E11/G11</f>
        <v>240</v>
      </c>
    </row>
    <row r="12" spans="2:11" x14ac:dyDescent="0.3">
      <c r="B12" s="97"/>
      <c r="C12" s="20" t="s">
        <v>97</v>
      </c>
      <c r="D12" s="20">
        <v>0</v>
      </c>
      <c r="E12" s="20">
        <v>66</v>
      </c>
      <c r="F12" s="37">
        <f>-6/4</f>
        <v>-1.5</v>
      </c>
      <c r="G12" s="33">
        <v>5.5</v>
      </c>
      <c r="H12" s="21">
        <v>0</v>
      </c>
      <c r="I12" s="34">
        <v>-1.5</v>
      </c>
      <c r="J12" s="21">
        <v>1</v>
      </c>
      <c r="K12" s="41">
        <f>E12/G12</f>
        <v>12</v>
      </c>
    </row>
    <row r="13" spans="2:11" x14ac:dyDescent="0.3">
      <c r="B13" s="97"/>
      <c r="C13" s="99" t="s">
        <v>98</v>
      </c>
      <c r="D13" s="100"/>
      <c r="E13" s="20" t="s">
        <v>106</v>
      </c>
      <c r="F13" s="36" t="s">
        <v>103</v>
      </c>
      <c r="G13" s="20" t="s">
        <v>104</v>
      </c>
      <c r="H13" s="20" t="s">
        <v>105</v>
      </c>
      <c r="I13" s="20" t="s">
        <v>107</v>
      </c>
      <c r="J13" s="20" t="s">
        <v>108</v>
      </c>
      <c r="K13" s="29"/>
    </row>
    <row r="14" spans="2:11" ht="15" thickBot="1" x14ac:dyDescent="0.35">
      <c r="B14" s="98"/>
      <c r="C14" s="101"/>
      <c r="D14" s="102"/>
      <c r="E14" s="30">
        <v>960</v>
      </c>
      <c r="F14" s="42">
        <v>4</v>
      </c>
      <c r="G14" s="31">
        <v>-8</v>
      </c>
      <c r="H14" s="30">
        <v>0</v>
      </c>
      <c r="I14" s="30">
        <v>4</v>
      </c>
      <c r="J14" s="30">
        <v>0</v>
      </c>
      <c r="K14" s="32"/>
    </row>
    <row r="15" spans="2:11" ht="15" thickBot="1" x14ac:dyDescent="0.35">
      <c r="B15" s="43"/>
      <c r="C15" s="25"/>
      <c r="D15" s="25"/>
      <c r="E15" s="25"/>
      <c r="F15" s="38" t="s">
        <v>112</v>
      </c>
      <c r="G15" s="44" t="s">
        <v>111</v>
      </c>
      <c r="H15" s="25" t="s">
        <v>110</v>
      </c>
      <c r="I15" s="25" t="s">
        <v>112</v>
      </c>
      <c r="J15" s="25" t="s">
        <v>111</v>
      </c>
      <c r="K15" s="27"/>
    </row>
    <row r="16" spans="2:11" x14ac:dyDescent="0.3">
      <c r="B16" s="96">
        <v>2</v>
      </c>
      <c r="C16" s="25" t="s">
        <v>95</v>
      </c>
      <c r="D16" s="25">
        <v>0</v>
      </c>
      <c r="E16" s="25">
        <v>30</v>
      </c>
      <c r="F16" s="44">
        <v>0.18181818181818182</v>
      </c>
      <c r="G16" s="44">
        <v>-0.45454545454545453</v>
      </c>
      <c r="H16" s="46">
        <v>1</v>
      </c>
      <c r="I16" s="45">
        <f>(G12*I10-G10*I12)/G12</f>
        <v>0.18181818181818182</v>
      </c>
      <c r="J16" s="45">
        <f>(J10*G12-G10*J12)/G12</f>
        <v>-0.45454545454545453</v>
      </c>
      <c r="K16" s="52"/>
    </row>
    <row r="17" spans="2:11" x14ac:dyDescent="0.3">
      <c r="B17" s="97"/>
      <c r="C17" s="20" t="s">
        <v>4</v>
      </c>
      <c r="D17" s="20">
        <v>16</v>
      </c>
      <c r="E17" s="20">
        <v>57</v>
      </c>
      <c r="F17" s="35">
        <v>0.31818181818181818</v>
      </c>
      <c r="G17" s="35">
        <v>-4.5454545454545456E-2</v>
      </c>
      <c r="H17" s="47">
        <v>0</v>
      </c>
      <c r="I17" s="35">
        <f>(G12*I11-I12*G11)/G12</f>
        <v>0.31818181818181818</v>
      </c>
      <c r="J17" s="35">
        <f>(G12*J11-J12*G11)/G12</f>
        <v>-4.5454545454545456E-2</v>
      </c>
      <c r="K17" s="53"/>
    </row>
    <row r="18" spans="2:11" x14ac:dyDescent="0.3">
      <c r="B18" s="97"/>
      <c r="C18" s="20" t="s">
        <v>5</v>
      </c>
      <c r="D18" s="20">
        <v>12</v>
      </c>
      <c r="E18" s="20">
        <f>K12</f>
        <v>12</v>
      </c>
      <c r="F18" s="35">
        <v>-0.27272727272727271</v>
      </c>
      <c r="G18" s="35">
        <v>0.18181818181818182</v>
      </c>
      <c r="H18" s="47">
        <v>0</v>
      </c>
      <c r="I18" s="35">
        <f>I12/G12</f>
        <v>-0.27272727272727271</v>
      </c>
      <c r="J18" s="35">
        <f>J12/G12</f>
        <v>0.18181818181818182</v>
      </c>
      <c r="K18" s="54"/>
    </row>
    <row r="19" spans="2:11" x14ac:dyDescent="0.3">
      <c r="B19" s="97"/>
      <c r="C19" s="99" t="s">
        <v>98</v>
      </c>
      <c r="D19" s="100"/>
      <c r="E19" s="20" t="s">
        <v>106</v>
      </c>
      <c r="F19" s="36" t="s">
        <v>103</v>
      </c>
      <c r="G19" s="36" t="s">
        <v>104</v>
      </c>
      <c r="H19" s="20" t="s">
        <v>105</v>
      </c>
      <c r="I19" s="20" t="s">
        <v>107</v>
      </c>
      <c r="J19" s="20" t="s">
        <v>108</v>
      </c>
      <c r="K19" s="29"/>
    </row>
    <row r="20" spans="2:11" ht="15" thickBot="1" x14ac:dyDescent="0.35">
      <c r="B20" s="98"/>
      <c r="C20" s="101"/>
      <c r="D20" s="102"/>
      <c r="E20" s="55">
        <v>1056</v>
      </c>
      <c r="F20" s="49">
        <v>1.88</v>
      </c>
      <c r="G20" s="49">
        <v>1.36</v>
      </c>
      <c r="H20" s="51">
        <v>0</v>
      </c>
      <c r="I20" s="48">
        <v>1.88</v>
      </c>
      <c r="J20" s="48">
        <v>1.36</v>
      </c>
      <c r="K20" s="50"/>
    </row>
  </sheetData>
  <mergeCells count="11">
    <mergeCell ref="B16:B20"/>
    <mergeCell ref="C19:D20"/>
    <mergeCell ref="C7:D8"/>
    <mergeCell ref="B4:B8"/>
    <mergeCell ref="B10:B14"/>
    <mergeCell ref="C13:D14"/>
    <mergeCell ref="K2:K3"/>
    <mergeCell ref="E2:E3"/>
    <mergeCell ref="C2:C3"/>
    <mergeCell ref="D2:D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6583-97DC-4CD3-A954-77DF0ADF8AAD}">
  <dimension ref="A1:H17"/>
  <sheetViews>
    <sheetView showGridLines="0" tabSelected="1" workbookViewId="0">
      <selection activeCell="E16" sqref="E16"/>
    </sheetView>
  </sheetViews>
  <sheetFormatPr defaultRowHeight="14.4" x14ac:dyDescent="0.3"/>
  <cols>
    <col min="1" max="1" width="2.33203125" customWidth="1"/>
    <col min="2" max="2" width="6.21875" bestFit="1" customWidth="1"/>
    <col min="3" max="3" width="11.44140625" bestFit="1" customWidth="1"/>
    <col min="4" max="4" width="5.77734375" bestFit="1" customWidth="1"/>
    <col min="5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51</v>
      </c>
    </row>
    <row r="2" spans="1:8" x14ac:dyDescent="0.3">
      <c r="A2" s="1" t="s">
        <v>14</v>
      </c>
    </row>
    <row r="3" spans="1:8" x14ac:dyDescent="0.3">
      <c r="A3" s="1" t="s">
        <v>50</v>
      </c>
    </row>
    <row r="6" spans="1:8" ht="15" thickBot="1" x14ac:dyDescent="0.35">
      <c r="A6" t="s">
        <v>29</v>
      </c>
    </row>
    <row r="7" spans="1:8" x14ac:dyDescent="0.3">
      <c r="B7" s="7"/>
      <c r="C7" s="7"/>
      <c r="D7" s="7" t="s">
        <v>52</v>
      </c>
      <c r="E7" s="7" t="s">
        <v>54</v>
      </c>
      <c r="F7" s="7" t="s">
        <v>56</v>
      </c>
      <c r="G7" s="7" t="s">
        <v>58</v>
      </c>
      <c r="H7" s="7" t="s">
        <v>58</v>
      </c>
    </row>
    <row r="8" spans="1:8" ht="15" thickBot="1" x14ac:dyDescent="0.35">
      <c r="B8" s="8" t="s">
        <v>25</v>
      </c>
      <c r="C8" s="8" t="s">
        <v>26</v>
      </c>
      <c r="D8" s="8" t="s">
        <v>53</v>
      </c>
      <c r="E8" s="8" t="s">
        <v>55</v>
      </c>
      <c r="F8" s="8" t="s">
        <v>57</v>
      </c>
      <c r="G8" s="8" t="s">
        <v>59</v>
      </c>
      <c r="H8" s="8" t="s">
        <v>60</v>
      </c>
    </row>
    <row r="9" spans="1:8" x14ac:dyDescent="0.3">
      <c r="B9" s="4" t="s">
        <v>37</v>
      </c>
      <c r="C9" s="4" t="s">
        <v>38</v>
      </c>
      <c r="D9" s="4">
        <v>57</v>
      </c>
      <c r="E9" s="4">
        <v>0</v>
      </c>
      <c r="F9" s="4">
        <v>16</v>
      </c>
      <c r="G9" s="4">
        <v>32</v>
      </c>
      <c r="H9" s="4">
        <v>5.7142857142857153</v>
      </c>
    </row>
    <row r="10" spans="1:8" ht="15" thickBot="1" x14ac:dyDescent="0.35">
      <c r="B10" s="2" t="s">
        <v>40</v>
      </c>
      <c r="C10" s="2" t="s">
        <v>41</v>
      </c>
      <c r="D10" s="2">
        <v>12</v>
      </c>
      <c r="E10" s="2">
        <v>0</v>
      </c>
      <c r="F10" s="2">
        <v>12</v>
      </c>
      <c r="G10" s="2">
        <v>6.6666666666666679</v>
      </c>
      <c r="H10" s="2">
        <v>8</v>
      </c>
    </row>
    <row r="12" spans="1:8" ht="15" thickBot="1" x14ac:dyDescent="0.35">
      <c r="A12" t="s">
        <v>31</v>
      </c>
    </row>
    <row r="13" spans="1:8" x14ac:dyDescent="0.3">
      <c r="B13" s="7"/>
      <c r="C13" s="7"/>
      <c r="D13" s="7" t="s">
        <v>52</v>
      </c>
      <c r="E13" s="7" t="s">
        <v>61</v>
      </c>
      <c r="F13" s="7" t="s">
        <v>63</v>
      </c>
      <c r="G13" s="7" t="s">
        <v>58</v>
      </c>
      <c r="H13" s="7" t="s">
        <v>58</v>
      </c>
    </row>
    <row r="14" spans="1:8" ht="15" thickBot="1" x14ac:dyDescent="0.35">
      <c r="B14" s="8" t="s">
        <v>25</v>
      </c>
      <c r="C14" s="8" t="s">
        <v>26</v>
      </c>
      <c r="D14" s="8" t="s">
        <v>53</v>
      </c>
      <c r="E14" s="8" t="s">
        <v>62</v>
      </c>
      <c r="F14" s="8" t="s">
        <v>64</v>
      </c>
      <c r="G14" s="8" t="s">
        <v>59</v>
      </c>
      <c r="H14" s="8" t="s">
        <v>60</v>
      </c>
    </row>
    <row r="15" spans="1:8" x14ac:dyDescent="0.3">
      <c r="B15" s="4" t="s">
        <v>42</v>
      </c>
      <c r="C15" s="4" t="s">
        <v>8</v>
      </c>
      <c r="D15" s="4">
        <v>426</v>
      </c>
      <c r="E15" s="4">
        <v>1.4545454545454546</v>
      </c>
      <c r="F15" s="4">
        <v>426</v>
      </c>
      <c r="G15" s="4">
        <v>66</v>
      </c>
      <c r="H15" s="4">
        <v>66</v>
      </c>
    </row>
    <row r="16" spans="1:8" x14ac:dyDescent="0.3">
      <c r="B16" s="4" t="s">
        <v>45</v>
      </c>
      <c r="C16" s="4" t="s">
        <v>8</v>
      </c>
      <c r="D16" s="4">
        <v>150</v>
      </c>
      <c r="E16" s="4">
        <v>0</v>
      </c>
      <c r="F16" s="4">
        <v>180</v>
      </c>
      <c r="G16" s="4">
        <v>1E+30</v>
      </c>
      <c r="H16" s="4">
        <v>30</v>
      </c>
    </row>
    <row r="17" spans="2:8" ht="15" thickBot="1" x14ac:dyDescent="0.35">
      <c r="B17" s="2" t="s">
        <v>48</v>
      </c>
      <c r="C17" s="2" t="s">
        <v>8</v>
      </c>
      <c r="D17" s="2">
        <v>240</v>
      </c>
      <c r="E17" s="2">
        <v>1.8181818181818183</v>
      </c>
      <c r="F17" s="2">
        <v>240</v>
      </c>
      <c r="G17" s="2">
        <v>44</v>
      </c>
      <c r="H17" s="2">
        <v>165.00000000000006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683-5C4E-40D6-AA64-51D19E20CC49}">
  <dimension ref="A1:J14"/>
  <sheetViews>
    <sheetView showGridLines="0" workbookViewId="0">
      <selection activeCell="J24" sqref="J24"/>
    </sheetView>
  </sheetViews>
  <sheetFormatPr defaultRowHeight="14.4" x14ac:dyDescent="0.3"/>
  <cols>
    <col min="1" max="1" width="2.33203125" customWidth="1"/>
    <col min="2" max="2" width="5.109375" bestFit="1" customWidth="1"/>
    <col min="3" max="3" width="12.4414062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65</v>
      </c>
    </row>
    <row r="2" spans="1:10" x14ac:dyDescent="0.3">
      <c r="A2" s="1" t="s">
        <v>14</v>
      </c>
    </row>
    <row r="3" spans="1:10" x14ac:dyDescent="0.3">
      <c r="A3" s="1" t="s">
        <v>50</v>
      </c>
    </row>
    <row r="5" spans="1:10" ht="15" thickBot="1" x14ac:dyDescent="0.35"/>
    <row r="6" spans="1:10" x14ac:dyDescent="0.3">
      <c r="B6" s="7"/>
      <c r="C6" s="7" t="s">
        <v>56</v>
      </c>
      <c r="D6" s="7"/>
    </row>
    <row r="7" spans="1:10" ht="15" thickBot="1" x14ac:dyDescent="0.35">
      <c r="B7" s="8" t="s">
        <v>25</v>
      </c>
      <c r="C7" s="8" t="s">
        <v>26</v>
      </c>
      <c r="D7" s="8" t="s">
        <v>53</v>
      </c>
    </row>
    <row r="8" spans="1:10" ht="15" thickBot="1" x14ac:dyDescent="0.35">
      <c r="B8" s="2" t="s">
        <v>36</v>
      </c>
      <c r="C8" s="2" t="s">
        <v>3</v>
      </c>
      <c r="D8" s="5">
        <v>1056</v>
      </c>
    </row>
    <row r="10" spans="1:10" ht="15" thickBot="1" x14ac:dyDescent="0.35"/>
    <row r="11" spans="1:10" x14ac:dyDescent="0.3">
      <c r="B11" s="7"/>
      <c r="C11" s="7" t="s">
        <v>66</v>
      </c>
      <c r="D11" s="7"/>
      <c r="F11" s="7" t="s">
        <v>67</v>
      </c>
      <c r="G11" s="7" t="s">
        <v>56</v>
      </c>
      <c r="I11" s="7" t="s">
        <v>70</v>
      </c>
      <c r="J11" s="7" t="s">
        <v>56</v>
      </c>
    </row>
    <row r="12" spans="1:10" ht="15" thickBot="1" x14ac:dyDescent="0.35">
      <c r="B12" s="8" t="s">
        <v>25</v>
      </c>
      <c r="C12" s="8" t="s">
        <v>26</v>
      </c>
      <c r="D12" s="8" t="s">
        <v>53</v>
      </c>
      <c r="F12" s="8" t="s">
        <v>68</v>
      </c>
      <c r="G12" s="8" t="s">
        <v>69</v>
      </c>
      <c r="I12" s="8" t="s">
        <v>68</v>
      </c>
      <c r="J12" s="8" t="s">
        <v>69</v>
      </c>
    </row>
    <row r="13" spans="1:10" x14ac:dyDescent="0.3">
      <c r="B13" s="4" t="s">
        <v>37</v>
      </c>
      <c r="C13" s="4" t="s">
        <v>38</v>
      </c>
      <c r="D13" s="6">
        <v>57</v>
      </c>
      <c r="F13" s="6">
        <v>0</v>
      </c>
      <c r="G13" s="6">
        <v>144</v>
      </c>
      <c r="I13" s="6">
        <v>57</v>
      </c>
      <c r="J13" s="6">
        <v>1056</v>
      </c>
    </row>
    <row r="14" spans="1:10" ht="15" thickBot="1" x14ac:dyDescent="0.35">
      <c r="B14" s="2" t="s">
        <v>40</v>
      </c>
      <c r="C14" s="2" t="s">
        <v>41</v>
      </c>
      <c r="D14" s="5">
        <v>12</v>
      </c>
      <c r="F14" s="5">
        <v>0</v>
      </c>
      <c r="G14" s="5">
        <v>912</v>
      </c>
      <c r="I14" s="5">
        <v>12</v>
      </c>
      <c r="J14" s="5">
        <v>1056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047D-3EBC-48DD-89EA-94F641150208}">
  <dimension ref="A1:K10"/>
  <sheetViews>
    <sheetView workbookViewId="0">
      <selection activeCell="I12" sqref="I12"/>
    </sheetView>
  </sheetViews>
  <sheetFormatPr defaultRowHeight="14.4" x14ac:dyDescent="0.3"/>
  <sheetData>
    <row r="1" spans="1:11" ht="15" thickBot="1" x14ac:dyDescent="0.35">
      <c r="B1" t="s">
        <v>0</v>
      </c>
    </row>
    <row r="2" spans="1:11" ht="15" thickBot="1" x14ac:dyDescent="0.35">
      <c r="A2" t="s">
        <v>1</v>
      </c>
      <c r="B2" s="56" t="s">
        <v>4</v>
      </c>
      <c r="C2" s="57" t="s">
        <v>5</v>
      </c>
    </row>
    <row r="3" spans="1:11" x14ac:dyDescent="0.3">
      <c r="A3" t="s">
        <v>2</v>
      </c>
      <c r="B3" s="12">
        <v>57</v>
      </c>
      <c r="C3" s="14">
        <v>12</v>
      </c>
    </row>
    <row r="4" spans="1:11" ht="15" thickBot="1" x14ac:dyDescent="0.35">
      <c r="A4" t="s">
        <v>3</v>
      </c>
      <c r="B4" s="15">
        <v>16</v>
      </c>
      <c r="C4" s="17">
        <v>12</v>
      </c>
      <c r="E4" s="59">
        <f>SUMPRODUCT(B$3:C$3, B4:C4)</f>
        <v>1056</v>
      </c>
      <c r="F4" t="s">
        <v>12</v>
      </c>
    </row>
    <row r="5" spans="1:11" x14ac:dyDescent="0.3">
      <c r="K5" t="s">
        <v>114</v>
      </c>
    </row>
    <row r="6" spans="1:11" ht="15" thickBot="1" x14ac:dyDescent="0.35">
      <c r="B6" t="s">
        <v>6</v>
      </c>
    </row>
    <row r="7" spans="1:11" ht="15" thickBot="1" x14ac:dyDescent="0.35">
      <c r="A7" s="56" t="s">
        <v>7</v>
      </c>
      <c r="B7" s="58"/>
      <c r="C7" s="58"/>
      <c r="D7" s="58" t="s">
        <v>8</v>
      </c>
      <c r="E7" s="58" t="s">
        <v>9</v>
      </c>
      <c r="F7" s="57" t="s">
        <v>11</v>
      </c>
    </row>
    <row r="8" spans="1:11" x14ac:dyDescent="0.3">
      <c r="A8" s="12">
        <v>1</v>
      </c>
      <c r="B8" s="13">
        <v>2</v>
      </c>
      <c r="C8" s="13">
        <v>3</v>
      </c>
      <c r="D8" s="13">
        <f>SUMPRODUCT(B$3:C$3, B8:C8)</f>
        <v>150</v>
      </c>
      <c r="E8" s="13" t="s">
        <v>10</v>
      </c>
      <c r="F8" s="14">
        <v>180</v>
      </c>
    </row>
    <row r="9" spans="1:11" x14ac:dyDescent="0.3">
      <c r="A9" s="12">
        <v>2</v>
      </c>
      <c r="B9" s="13">
        <v>4</v>
      </c>
      <c r="C9" s="13">
        <v>1</v>
      </c>
      <c r="D9" s="13">
        <f t="shared" ref="D9:D10" si="0">SUMPRODUCT(B$3:C$3, B9:C9)</f>
        <v>240</v>
      </c>
      <c r="E9" s="13" t="s">
        <v>10</v>
      </c>
      <c r="F9" s="14">
        <v>240</v>
      </c>
    </row>
    <row r="10" spans="1:11" ht="15" thickBot="1" x14ac:dyDescent="0.35">
      <c r="A10" s="15">
        <v>3</v>
      </c>
      <c r="B10" s="16">
        <v>6</v>
      </c>
      <c r="C10" s="16">
        <v>7</v>
      </c>
      <c r="D10" s="16">
        <f t="shared" si="0"/>
        <v>426</v>
      </c>
      <c r="E10" s="16" t="s">
        <v>10</v>
      </c>
      <c r="F10" s="17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98DD-7F34-4887-8025-5697BD837860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12.44140625" bestFit="1" customWidth="1"/>
    <col min="4" max="4" width="12.6640625" bestFit="1" customWidth="1"/>
    <col min="5" max="5" width="12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13</v>
      </c>
    </row>
    <row r="2" spans="1:5" x14ac:dyDescent="0.3">
      <c r="A2" s="1" t="s">
        <v>75</v>
      </c>
    </row>
    <row r="3" spans="1:5" x14ac:dyDescent="0.3">
      <c r="A3" s="1" t="s">
        <v>76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19</v>
      </c>
    </row>
    <row r="8" spans="1:5" x14ac:dyDescent="0.3">
      <c r="A8" s="1"/>
      <c r="B8" t="s">
        <v>77</v>
      </c>
    </row>
    <row r="9" spans="1:5" x14ac:dyDescent="0.3">
      <c r="A9" s="1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78</v>
      </c>
    </row>
    <row r="15" spans="1:5" ht="15" thickBot="1" x14ac:dyDescent="0.35">
      <c r="B15" s="3" t="s">
        <v>25</v>
      </c>
      <c r="C15" s="3" t="s">
        <v>26</v>
      </c>
      <c r="D15" s="3" t="s">
        <v>27</v>
      </c>
      <c r="E15" s="3" t="s">
        <v>28</v>
      </c>
    </row>
    <row r="16" spans="1:5" ht="15" thickBot="1" x14ac:dyDescent="0.35">
      <c r="B16" s="2" t="s">
        <v>36</v>
      </c>
      <c r="C16" s="2" t="s">
        <v>3</v>
      </c>
      <c r="D16" s="5">
        <v>0</v>
      </c>
      <c r="E16" s="5">
        <v>1056</v>
      </c>
    </row>
    <row r="19" spans="1:7" ht="15" thickBot="1" x14ac:dyDescent="0.35">
      <c r="A19" t="s">
        <v>29</v>
      </c>
    </row>
    <row r="20" spans="1:7" ht="15" thickBot="1" x14ac:dyDescent="0.35">
      <c r="B20" s="3" t="s">
        <v>25</v>
      </c>
      <c r="C20" s="3" t="s">
        <v>26</v>
      </c>
      <c r="D20" s="3" t="s">
        <v>27</v>
      </c>
      <c r="E20" s="3" t="s">
        <v>28</v>
      </c>
      <c r="F20" s="3" t="s">
        <v>30</v>
      </c>
    </row>
    <row r="21" spans="1:7" x14ac:dyDescent="0.3">
      <c r="B21" s="4" t="s">
        <v>37</v>
      </c>
      <c r="C21" s="4" t="s">
        <v>79</v>
      </c>
      <c r="D21" s="6">
        <v>0</v>
      </c>
      <c r="E21" s="6">
        <v>0</v>
      </c>
      <c r="F21" s="4" t="s">
        <v>39</v>
      </c>
    </row>
    <row r="22" spans="1:7" x14ac:dyDescent="0.3">
      <c r="B22" s="4" t="s">
        <v>40</v>
      </c>
      <c r="C22" s="4" t="s">
        <v>80</v>
      </c>
      <c r="D22" s="6">
        <v>0</v>
      </c>
      <c r="E22" s="6">
        <v>1.8181818181818183</v>
      </c>
      <c r="F22" s="4" t="s">
        <v>39</v>
      </c>
    </row>
    <row r="23" spans="1:7" ht="15" thickBot="1" x14ac:dyDescent="0.35">
      <c r="B23" s="2" t="s">
        <v>81</v>
      </c>
      <c r="C23" s="2" t="s">
        <v>82</v>
      </c>
      <c r="D23" s="5">
        <v>0</v>
      </c>
      <c r="E23" s="5">
        <v>1.4545454545454546</v>
      </c>
      <c r="F23" s="2" t="s">
        <v>39</v>
      </c>
    </row>
    <row r="26" spans="1:7" ht="15" thickBot="1" x14ac:dyDescent="0.35">
      <c r="A26" t="s">
        <v>31</v>
      </c>
    </row>
    <row r="27" spans="1:7" ht="15" thickBot="1" x14ac:dyDescent="0.35">
      <c r="B27" s="3" t="s">
        <v>25</v>
      </c>
      <c r="C27" s="3" t="s">
        <v>26</v>
      </c>
      <c r="D27" s="3" t="s">
        <v>32</v>
      </c>
      <c r="E27" s="3" t="s">
        <v>33</v>
      </c>
      <c r="F27" s="3" t="s">
        <v>34</v>
      </c>
      <c r="G27" s="3" t="s">
        <v>35</v>
      </c>
    </row>
    <row r="28" spans="1:7" x14ac:dyDescent="0.3">
      <c r="B28" s="4" t="s">
        <v>83</v>
      </c>
      <c r="C28" s="4" t="s">
        <v>8</v>
      </c>
      <c r="D28" s="6">
        <v>16</v>
      </c>
      <c r="E28" s="4" t="s">
        <v>84</v>
      </c>
      <c r="F28" s="4" t="s">
        <v>44</v>
      </c>
      <c r="G28" s="6">
        <v>0</v>
      </c>
    </row>
    <row r="29" spans="1:7" ht="15" thickBot="1" x14ac:dyDescent="0.35">
      <c r="B29" s="2" t="s">
        <v>85</v>
      </c>
      <c r="C29" s="2" t="s">
        <v>8</v>
      </c>
      <c r="D29" s="5">
        <v>12</v>
      </c>
      <c r="E29" s="2" t="s">
        <v>86</v>
      </c>
      <c r="F29" s="2" t="s">
        <v>44</v>
      </c>
      <c r="G29" s="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E217-32A8-416A-ACE8-D1FAE54BCE24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1.44140625" bestFit="1" customWidth="1"/>
    <col min="4" max="4" width="12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51</v>
      </c>
    </row>
    <row r="2" spans="1:8" x14ac:dyDescent="0.3">
      <c r="A2" s="1" t="s">
        <v>75</v>
      </c>
    </row>
    <row r="3" spans="1:8" x14ac:dyDescent="0.3">
      <c r="A3" s="1" t="s">
        <v>76</v>
      </c>
    </row>
    <row r="6" spans="1:8" ht="15" thickBot="1" x14ac:dyDescent="0.35">
      <c r="A6" t="s">
        <v>29</v>
      </c>
    </row>
    <row r="7" spans="1:8" x14ac:dyDescent="0.3">
      <c r="B7" s="7"/>
      <c r="C7" s="7"/>
      <c r="D7" s="7" t="s">
        <v>52</v>
      </c>
      <c r="E7" s="7" t="s">
        <v>54</v>
      </c>
      <c r="F7" s="7" t="s">
        <v>56</v>
      </c>
      <c r="G7" s="7" t="s">
        <v>58</v>
      </c>
      <c r="H7" s="7" t="s">
        <v>58</v>
      </c>
    </row>
    <row r="8" spans="1:8" ht="15" thickBot="1" x14ac:dyDescent="0.35">
      <c r="B8" s="8" t="s">
        <v>25</v>
      </c>
      <c r="C8" s="8" t="s">
        <v>26</v>
      </c>
      <c r="D8" s="8" t="s">
        <v>53</v>
      </c>
      <c r="E8" s="8" t="s">
        <v>55</v>
      </c>
      <c r="F8" s="8" t="s">
        <v>57</v>
      </c>
      <c r="G8" s="8" t="s">
        <v>59</v>
      </c>
      <c r="H8" s="8" t="s">
        <v>60</v>
      </c>
    </row>
    <row r="9" spans="1:8" x14ac:dyDescent="0.3">
      <c r="B9" s="4" t="s">
        <v>37</v>
      </c>
      <c r="C9" s="4" t="s">
        <v>79</v>
      </c>
      <c r="D9" s="4">
        <v>0</v>
      </c>
      <c r="E9" s="4">
        <v>30.000000000000004</v>
      </c>
      <c r="F9" s="4">
        <v>180</v>
      </c>
      <c r="G9" s="4">
        <v>1E+30</v>
      </c>
      <c r="H9" s="4">
        <v>30.000000000000004</v>
      </c>
    </row>
    <row r="10" spans="1:8" x14ac:dyDescent="0.3">
      <c r="B10" s="4" t="s">
        <v>40</v>
      </c>
      <c r="C10" s="4" t="s">
        <v>80</v>
      </c>
      <c r="D10" s="4">
        <v>1.8181818181818183</v>
      </c>
      <c r="E10" s="4">
        <v>0</v>
      </c>
      <c r="F10" s="4">
        <v>240</v>
      </c>
      <c r="G10" s="4">
        <v>44</v>
      </c>
      <c r="H10" s="4">
        <v>165.00000000000009</v>
      </c>
    </row>
    <row r="11" spans="1:8" ht="15" thickBot="1" x14ac:dyDescent="0.35">
      <c r="B11" s="2" t="s">
        <v>81</v>
      </c>
      <c r="C11" s="2" t="s">
        <v>82</v>
      </c>
      <c r="D11" s="2">
        <v>1.4545454545454546</v>
      </c>
      <c r="E11" s="2">
        <v>0</v>
      </c>
      <c r="F11" s="2">
        <v>426</v>
      </c>
      <c r="G11" s="2">
        <v>66.000000000000014</v>
      </c>
      <c r="H11" s="2">
        <v>66</v>
      </c>
    </row>
    <row r="13" spans="1:8" ht="15" thickBot="1" x14ac:dyDescent="0.35">
      <c r="A13" t="s">
        <v>31</v>
      </c>
    </row>
    <row r="14" spans="1:8" x14ac:dyDescent="0.3">
      <c r="B14" s="7"/>
      <c r="C14" s="7"/>
      <c r="D14" s="7" t="s">
        <v>52</v>
      </c>
      <c r="E14" s="7" t="s">
        <v>61</v>
      </c>
      <c r="F14" s="7" t="s">
        <v>63</v>
      </c>
      <c r="G14" s="7" t="s">
        <v>58</v>
      </c>
      <c r="H14" s="7" t="s">
        <v>58</v>
      </c>
    </row>
    <row r="15" spans="1:8" ht="15" thickBot="1" x14ac:dyDescent="0.35">
      <c r="B15" s="8" t="s">
        <v>25</v>
      </c>
      <c r="C15" s="8" t="s">
        <v>26</v>
      </c>
      <c r="D15" s="8" t="s">
        <v>53</v>
      </c>
      <c r="E15" s="8" t="s">
        <v>62</v>
      </c>
      <c r="F15" s="8" t="s">
        <v>64</v>
      </c>
      <c r="G15" s="8" t="s">
        <v>59</v>
      </c>
      <c r="H15" s="8" t="s">
        <v>60</v>
      </c>
    </row>
    <row r="16" spans="1:8" x14ac:dyDescent="0.3">
      <c r="B16" s="4" t="s">
        <v>83</v>
      </c>
      <c r="C16" s="4" t="s">
        <v>8</v>
      </c>
      <c r="D16" s="4">
        <v>16</v>
      </c>
      <c r="E16" s="4">
        <v>57</v>
      </c>
      <c r="F16" s="4">
        <v>16</v>
      </c>
      <c r="G16" s="4">
        <v>31.999999999999972</v>
      </c>
      <c r="H16" s="4">
        <v>5.7142857142857153</v>
      </c>
    </row>
    <row r="17" spans="2:8" ht="15" thickBot="1" x14ac:dyDescent="0.35">
      <c r="B17" s="2" t="s">
        <v>85</v>
      </c>
      <c r="C17" s="2" t="s">
        <v>8</v>
      </c>
      <c r="D17" s="2">
        <v>12</v>
      </c>
      <c r="E17" s="2">
        <v>12</v>
      </c>
      <c r="F17" s="2">
        <v>12</v>
      </c>
      <c r="G17" s="2">
        <v>6.6666666666666679</v>
      </c>
      <c r="H17" s="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EFBB-C213-4AC3-82B3-6B3B342F300A}">
  <dimension ref="A1:J15"/>
  <sheetViews>
    <sheetView showGridLines="0" workbookViewId="0">
      <selection activeCell="J14" sqref="J14"/>
    </sheetView>
  </sheetViews>
  <sheetFormatPr defaultRowHeight="14.4" x14ac:dyDescent="0.3"/>
  <cols>
    <col min="1" max="1" width="2.33203125" customWidth="1"/>
    <col min="2" max="2" width="5.21875" bestFit="1" customWidth="1"/>
    <col min="3" max="3" width="12.44140625" bestFit="1" customWidth="1"/>
    <col min="4" max="4" width="12" bestFit="1" customWidth="1"/>
    <col min="5" max="5" width="2.33203125" customWidth="1"/>
    <col min="6" max="6" width="12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65</v>
      </c>
    </row>
    <row r="2" spans="1:10" x14ac:dyDescent="0.3">
      <c r="A2" s="1" t="s">
        <v>75</v>
      </c>
    </row>
    <row r="3" spans="1:10" x14ac:dyDescent="0.3">
      <c r="A3" s="1" t="s">
        <v>76</v>
      </c>
    </row>
    <row r="5" spans="1:10" ht="15" thickBot="1" x14ac:dyDescent="0.35"/>
    <row r="6" spans="1:10" x14ac:dyDescent="0.3">
      <c r="B6" s="7"/>
      <c r="C6" s="7" t="s">
        <v>56</v>
      </c>
      <c r="D6" s="7"/>
    </row>
    <row r="7" spans="1:10" ht="15" thickBot="1" x14ac:dyDescent="0.35">
      <c r="B7" s="8" t="s">
        <v>25</v>
      </c>
      <c r="C7" s="8" t="s">
        <v>26</v>
      </c>
      <c r="D7" s="8" t="s">
        <v>53</v>
      </c>
    </row>
    <row r="8" spans="1:10" ht="15" thickBot="1" x14ac:dyDescent="0.35">
      <c r="B8" s="2" t="s">
        <v>36</v>
      </c>
      <c r="C8" s="2" t="s">
        <v>3</v>
      </c>
      <c r="D8" s="5">
        <v>1056</v>
      </c>
    </row>
    <row r="10" spans="1:10" ht="15" thickBot="1" x14ac:dyDescent="0.35"/>
    <row r="11" spans="1:10" x14ac:dyDescent="0.3">
      <c r="B11" s="7"/>
      <c r="C11" s="7" t="s">
        <v>66</v>
      </c>
      <c r="D11" s="7"/>
      <c r="F11" s="7" t="s">
        <v>67</v>
      </c>
      <c r="G11" s="7" t="s">
        <v>56</v>
      </c>
      <c r="I11" s="7" t="s">
        <v>70</v>
      </c>
      <c r="J11" s="7" t="s">
        <v>56</v>
      </c>
    </row>
    <row r="12" spans="1:10" ht="15" thickBot="1" x14ac:dyDescent="0.35">
      <c r="B12" s="8" t="s">
        <v>25</v>
      </c>
      <c r="C12" s="8" t="s">
        <v>26</v>
      </c>
      <c r="D12" s="8" t="s">
        <v>53</v>
      </c>
      <c r="F12" s="8" t="s">
        <v>68</v>
      </c>
      <c r="G12" s="8" t="s">
        <v>69</v>
      </c>
      <c r="I12" s="8" t="s">
        <v>68</v>
      </c>
      <c r="J12" s="8" t="s">
        <v>69</v>
      </c>
    </row>
    <row r="13" spans="1:10" x14ac:dyDescent="0.3">
      <c r="B13" s="4" t="s">
        <v>37</v>
      </c>
      <c r="C13" s="4" t="s">
        <v>79</v>
      </c>
      <c r="D13" s="6">
        <v>0</v>
      </c>
      <c r="F13" s="6">
        <v>0</v>
      </c>
      <c r="G13" s="6">
        <v>1056</v>
      </c>
      <c r="I13" s="4" t="e">
        <v>#N/A</v>
      </c>
      <c r="J13" s="4" t="e">
        <v>#N/A</v>
      </c>
    </row>
    <row r="14" spans="1:10" x14ac:dyDescent="0.3">
      <c r="B14" s="4" t="s">
        <v>40</v>
      </c>
      <c r="C14" s="4" t="s">
        <v>80</v>
      </c>
      <c r="D14" s="6">
        <v>1.8181818181818183</v>
      </c>
      <c r="F14" s="6">
        <v>1.8181818181818183</v>
      </c>
      <c r="G14" s="6">
        <v>1056</v>
      </c>
      <c r="I14" s="4" t="e">
        <v>#N/A</v>
      </c>
      <c r="J14" s="4" t="e">
        <v>#N/A</v>
      </c>
    </row>
    <row r="15" spans="1:10" ht="15" thickBot="1" x14ac:dyDescent="0.35">
      <c r="B15" s="2" t="s">
        <v>81</v>
      </c>
      <c r="C15" s="2" t="s">
        <v>82</v>
      </c>
      <c r="D15" s="5">
        <v>1.4545454545454546</v>
      </c>
      <c r="F15" s="5">
        <v>1.4545454545454544</v>
      </c>
      <c r="G15" s="5">
        <v>1056</v>
      </c>
      <c r="I15" s="2" t="e">
        <v>#N/A</v>
      </c>
      <c r="J15" s="2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FE2E-7441-47E6-8EE8-2597180AB1C5}">
  <dimension ref="A1:G9"/>
  <sheetViews>
    <sheetView workbookViewId="0">
      <selection activeCell="N21" sqref="N21:N22"/>
    </sheetView>
  </sheetViews>
  <sheetFormatPr defaultRowHeight="14.4" x14ac:dyDescent="0.3"/>
  <sheetData>
    <row r="1" spans="1:7" ht="15" thickBot="1" x14ac:dyDescent="0.35">
      <c r="B1" t="s">
        <v>0</v>
      </c>
    </row>
    <row r="2" spans="1:7" ht="15" thickBot="1" x14ac:dyDescent="0.35">
      <c r="A2" t="s">
        <v>1</v>
      </c>
      <c r="B2" s="56" t="s">
        <v>71</v>
      </c>
      <c r="C2" s="58" t="s">
        <v>72</v>
      </c>
      <c r="D2" s="57" t="s">
        <v>73</v>
      </c>
    </row>
    <row r="3" spans="1:7" x14ac:dyDescent="0.3">
      <c r="A3" t="s">
        <v>2</v>
      </c>
      <c r="B3" s="12">
        <v>0</v>
      </c>
      <c r="C3" s="13">
        <v>1.8181818181818183</v>
      </c>
      <c r="D3" s="14">
        <v>1.4545454545454546</v>
      </c>
    </row>
    <row r="4" spans="1:7" ht="15" thickBot="1" x14ac:dyDescent="0.35">
      <c r="A4" t="s">
        <v>3</v>
      </c>
      <c r="B4" s="15">
        <v>180</v>
      </c>
      <c r="C4" s="16">
        <v>240</v>
      </c>
      <c r="D4" s="17">
        <v>426</v>
      </c>
      <c r="E4">
        <f>SUMPRODUCT(B$3:D$3, B4:D4)</f>
        <v>1056</v>
      </c>
      <c r="F4" t="s">
        <v>12</v>
      </c>
    </row>
    <row r="6" spans="1:7" ht="15" thickBot="1" x14ac:dyDescent="0.35">
      <c r="B6" t="s">
        <v>6</v>
      </c>
    </row>
    <row r="7" spans="1:7" x14ac:dyDescent="0.3">
      <c r="A7" s="60" t="s">
        <v>7</v>
      </c>
      <c r="B7" s="61"/>
      <c r="C7" s="61"/>
      <c r="D7" s="61"/>
      <c r="E7" s="61" t="s">
        <v>8</v>
      </c>
      <c r="F7" s="61" t="s">
        <v>9</v>
      </c>
      <c r="G7" s="62" t="s">
        <v>11</v>
      </c>
    </row>
    <row r="8" spans="1:7" x14ac:dyDescent="0.3">
      <c r="A8" s="12">
        <v>1</v>
      </c>
      <c r="B8" s="13">
        <v>2</v>
      </c>
      <c r="C8" s="13">
        <v>4</v>
      </c>
      <c r="D8" s="13">
        <v>6</v>
      </c>
      <c r="E8" s="13">
        <f>SUMPRODUCT(B$3:D$3, B8:D8)</f>
        <v>16</v>
      </c>
      <c r="F8" s="13" t="s">
        <v>74</v>
      </c>
      <c r="G8" s="14">
        <v>16</v>
      </c>
    </row>
    <row r="9" spans="1:7" ht="15" thickBot="1" x14ac:dyDescent="0.35">
      <c r="A9" s="15">
        <v>2</v>
      </c>
      <c r="B9" s="16">
        <v>3</v>
      </c>
      <c r="C9" s="16">
        <v>1</v>
      </c>
      <c r="D9" s="16">
        <v>7</v>
      </c>
      <c r="E9" s="16">
        <f>SUMPRODUCT(B$3:D$3, B9:D9)</f>
        <v>12</v>
      </c>
      <c r="F9" s="16" t="s">
        <v>74</v>
      </c>
      <c r="G9" s="17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CB57-D65E-412F-9FDC-6389E163A2C3}">
  <dimension ref="A2:I26"/>
  <sheetViews>
    <sheetView workbookViewId="0">
      <selection activeCell="M21" sqref="M21"/>
    </sheetView>
  </sheetViews>
  <sheetFormatPr defaultRowHeight="14.4" x14ac:dyDescent="0.3"/>
  <sheetData>
    <row r="2" spans="1:8" x14ac:dyDescent="0.3">
      <c r="B2" t="s">
        <v>87</v>
      </c>
      <c r="C2" t="s">
        <v>88</v>
      </c>
      <c r="D2" t="s">
        <v>89</v>
      </c>
      <c r="E2" t="s">
        <v>90</v>
      </c>
    </row>
    <row r="3" spans="1:8" x14ac:dyDescent="0.3">
      <c r="A3" t="s">
        <v>91</v>
      </c>
      <c r="B3" s="13">
        <v>1</v>
      </c>
      <c r="C3" s="13">
        <v>3</v>
      </c>
      <c r="D3" s="13">
        <v>4</v>
      </c>
      <c r="E3" s="19">
        <v>1</v>
      </c>
      <c r="F3" s="19">
        <v>0</v>
      </c>
      <c r="G3" s="13"/>
      <c r="H3" s="13"/>
    </row>
    <row r="4" spans="1:8" x14ac:dyDescent="0.3">
      <c r="A4" t="s">
        <v>92</v>
      </c>
      <c r="B4" s="13">
        <v>3</v>
      </c>
      <c r="C4" s="13">
        <v>2</v>
      </c>
      <c r="D4" s="13">
        <v>2</v>
      </c>
      <c r="E4" s="13">
        <v>4</v>
      </c>
      <c r="F4" s="13">
        <v>0</v>
      </c>
      <c r="G4" s="13"/>
      <c r="H4" s="13"/>
    </row>
    <row r="5" spans="1:8" x14ac:dyDescent="0.3">
      <c r="A5" t="s">
        <v>93</v>
      </c>
      <c r="B5" s="13">
        <v>4</v>
      </c>
      <c r="C5" s="13">
        <v>8</v>
      </c>
      <c r="D5" s="13">
        <v>9</v>
      </c>
      <c r="E5" s="19">
        <v>5</v>
      </c>
      <c r="F5" s="19">
        <v>0</v>
      </c>
      <c r="G5" s="13"/>
      <c r="H5" s="13"/>
    </row>
    <row r="6" spans="1:8" x14ac:dyDescent="0.3">
      <c r="A6" t="s">
        <v>94</v>
      </c>
      <c r="B6" s="19">
        <v>9</v>
      </c>
      <c r="C6" s="13">
        <v>6</v>
      </c>
      <c r="D6" s="19">
        <v>7</v>
      </c>
      <c r="E6" s="19">
        <v>10</v>
      </c>
      <c r="F6" s="19">
        <v>0</v>
      </c>
      <c r="G6" s="13"/>
      <c r="H6" s="13"/>
    </row>
    <row r="7" spans="1:8" ht="15" thickBot="1" x14ac:dyDescent="0.35">
      <c r="B7" s="13"/>
      <c r="C7" s="13"/>
      <c r="D7" s="13"/>
      <c r="E7" s="13"/>
      <c r="F7" s="13"/>
      <c r="G7" s="13"/>
      <c r="H7" s="13"/>
    </row>
    <row r="8" spans="1:8" x14ac:dyDescent="0.3">
      <c r="A8" s="13"/>
      <c r="B8" s="9">
        <v>0</v>
      </c>
      <c r="C8" s="10">
        <v>0</v>
      </c>
      <c r="D8" s="10">
        <v>0</v>
      </c>
      <c r="E8" s="10">
        <v>50</v>
      </c>
      <c r="F8" s="11">
        <v>0</v>
      </c>
      <c r="G8" s="13">
        <f>SUM(B8:F8)</f>
        <v>50</v>
      </c>
      <c r="H8" s="13">
        <v>50</v>
      </c>
    </row>
    <row r="9" spans="1:8" x14ac:dyDescent="0.3">
      <c r="A9" s="13"/>
      <c r="B9" s="12">
        <v>0</v>
      </c>
      <c r="C9" s="13">
        <v>50</v>
      </c>
      <c r="D9" s="13">
        <v>50</v>
      </c>
      <c r="E9" s="13">
        <v>0</v>
      </c>
      <c r="F9" s="14">
        <v>0</v>
      </c>
      <c r="G9" s="13">
        <f t="shared" ref="G9:G11" si="0">SUM(B9:F9)</f>
        <v>100</v>
      </c>
      <c r="H9" s="13">
        <v>100</v>
      </c>
    </row>
    <row r="10" spans="1:8" x14ac:dyDescent="0.3">
      <c r="A10" s="13"/>
      <c r="B10" s="12">
        <v>50</v>
      </c>
      <c r="C10" s="13">
        <v>0</v>
      </c>
      <c r="D10" s="13">
        <v>0</v>
      </c>
      <c r="E10" s="13">
        <v>100</v>
      </c>
      <c r="F10" s="14">
        <v>0</v>
      </c>
      <c r="G10" s="13">
        <f t="shared" si="0"/>
        <v>150</v>
      </c>
      <c r="H10" s="13">
        <v>150</v>
      </c>
    </row>
    <row r="11" spans="1:8" ht="15" thickBot="1" x14ac:dyDescent="0.35">
      <c r="A11" s="13"/>
      <c r="B11" s="15">
        <v>0</v>
      </c>
      <c r="C11" s="16">
        <v>50</v>
      </c>
      <c r="D11" s="16">
        <v>50</v>
      </c>
      <c r="E11" s="16">
        <v>0</v>
      </c>
      <c r="F11" s="17">
        <v>50</v>
      </c>
      <c r="G11" s="13">
        <f t="shared" si="0"/>
        <v>150</v>
      </c>
      <c r="H11" s="19">
        <v>150</v>
      </c>
    </row>
    <row r="12" spans="1:8" x14ac:dyDescent="0.3">
      <c r="A12" s="13"/>
      <c r="B12" s="13">
        <f>SUM(B8:B11)</f>
        <v>50</v>
      </c>
      <c r="C12" s="13">
        <f t="shared" ref="C12:F12" si="1">SUM(C8:C11)</f>
        <v>100</v>
      </c>
      <c r="D12" s="13">
        <f t="shared" si="1"/>
        <v>100</v>
      </c>
      <c r="E12" s="13">
        <f t="shared" si="1"/>
        <v>150</v>
      </c>
      <c r="F12" s="13">
        <f t="shared" si="1"/>
        <v>50</v>
      </c>
      <c r="G12" s="89">
        <f>SUMPRODUCT(B3:F6,B8:F11)</f>
        <v>1600</v>
      </c>
      <c r="H12" s="13"/>
    </row>
    <row r="13" spans="1:8" x14ac:dyDescent="0.3">
      <c r="A13" s="13"/>
      <c r="B13" s="13">
        <v>50</v>
      </c>
      <c r="C13" s="13">
        <v>100</v>
      </c>
      <c r="D13" s="13">
        <v>100</v>
      </c>
      <c r="E13" s="19">
        <v>150</v>
      </c>
      <c r="F13" s="19">
        <v>50</v>
      </c>
      <c r="G13" s="13"/>
      <c r="H13" s="13"/>
    </row>
    <row r="14" spans="1:8" x14ac:dyDescent="0.3">
      <c r="A14" s="13"/>
      <c r="B14" s="13"/>
      <c r="C14" s="13"/>
      <c r="D14" s="13"/>
      <c r="E14" s="13"/>
      <c r="F14" s="13"/>
      <c r="G14" s="13"/>
      <c r="H14" s="13"/>
    </row>
    <row r="15" spans="1:8" x14ac:dyDescent="0.3">
      <c r="A15" s="13"/>
      <c r="B15" s="13"/>
      <c r="C15" s="13"/>
      <c r="D15" s="13"/>
      <c r="E15" s="13"/>
      <c r="F15" s="13"/>
      <c r="G15" s="13"/>
      <c r="H15" s="13"/>
    </row>
    <row r="16" spans="1:8" x14ac:dyDescent="0.3">
      <c r="A16" s="13"/>
      <c r="B16" s="13"/>
      <c r="C16" s="13"/>
      <c r="D16" s="13"/>
      <c r="E16" s="13"/>
      <c r="F16" s="13"/>
      <c r="G16" s="13"/>
      <c r="H16" s="13"/>
    </row>
    <row r="17" spans="1:9" x14ac:dyDescent="0.3">
      <c r="A17" s="13"/>
      <c r="B17" s="13"/>
      <c r="C17" s="13"/>
      <c r="D17" s="13"/>
      <c r="E17" s="13"/>
      <c r="F17" s="13"/>
      <c r="G17" s="13"/>
      <c r="H17" s="13"/>
    </row>
    <row r="18" spans="1:9" x14ac:dyDescent="0.3">
      <c r="A18" s="13"/>
      <c r="B18" s="13"/>
      <c r="C18" s="13"/>
      <c r="D18" s="13"/>
      <c r="E18" s="13"/>
      <c r="F18" s="13"/>
      <c r="G18" s="13"/>
      <c r="H18" s="13"/>
    </row>
    <row r="19" spans="1:9" x14ac:dyDescent="0.3">
      <c r="A19" s="13"/>
      <c r="B19" s="13"/>
      <c r="C19" s="13"/>
      <c r="D19" s="13"/>
      <c r="E19" s="13"/>
      <c r="F19" s="13"/>
      <c r="G19" s="13"/>
      <c r="H19" s="13"/>
    </row>
    <row r="20" spans="1:9" x14ac:dyDescent="0.3">
      <c r="B20" s="13"/>
      <c r="C20" s="13"/>
      <c r="D20" s="13"/>
      <c r="E20" s="13"/>
      <c r="F20" s="18"/>
      <c r="G20" s="13"/>
      <c r="H20" s="13"/>
    </row>
    <row r="21" spans="1:9" ht="15" thickBot="1" x14ac:dyDescent="0.35">
      <c r="B21" s="13"/>
      <c r="C21" s="77"/>
      <c r="D21" s="78">
        <v>50</v>
      </c>
      <c r="E21" s="78">
        <v>100</v>
      </c>
      <c r="F21" s="78">
        <v>100</v>
      </c>
      <c r="G21" s="79">
        <v>150</v>
      </c>
      <c r="H21" s="80">
        <v>50</v>
      </c>
      <c r="I21" s="81" t="s">
        <v>120</v>
      </c>
    </row>
    <row r="22" spans="1:9" x14ac:dyDescent="0.3">
      <c r="B22" s="13"/>
      <c r="C22" s="82">
        <v>50</v>
      </c>
      <c r="D22" s="63">
        <v>1</v>
      </c>
      <c r="E22" s="64">
        <v>3</v>
      </c>
      <c r="F22" s="64">
        <v>4</v>
      </c>
      <c r="G22" s="69" t="s">
        <v>115</v>
      </c>
      <c r="H22" s="73">
        <v>0</v>
      </c>
      <c r="I22" s="83">
        <v>0</v>
      </c>
    </row>
    <row r="23" spans="1:9" x14ac:dyDescent="0.3">
      <c r="B23" s="13"/>
      <c r="C23" s="82">
        <v>100</v>
      </c>
      <c r="D23" s="65">
        <v>3</v>
      </c>
      <c r="E23" s="66">
        <v>2</v>
      </c>
      <c r="F23" s="70" t="s">
        <v>116</v>
      </c>
      <c r="G23" s="66">
        <v>4</v>
      </c>
      <c r="H23" s="74">
        <v>0</v>
      </c>
      <c r="I23" s="83">
        <v>1</v>
      </c>
    </row>
    <row r="24" spans="1:9" x14ac:dyDescent="0.3">
      <c r="C24" s="82">
        <v>150</v>
      </c>
      <c r="D24" s="72" t="s">
        <v>117</v>
      </c>
      <c r="E24" s="66">
        <v>8</v>
      </c>
      <c r="F24" s="66">
        <v>9</v>
      </c>
      <c r="G24" s="70" t="s">
        <v>118</v>
      </c>
      <c r="H24" s="75">
        <v>0</v>
      </c>
      <c r="I24" s="84">
        <v>4</v>
      </c>
    </row>
    <row r="25" spans="1:9" ht="15" thickBot="1" x14ac:dyDescent="0.35">
      <c r="C25" s="82">
        <v>150</v>
      </c>
      <c r="D25" s="67">
        <v>9</v>
      </c>
      <c r="E25" s="71" t="s">
        <v>119</v>
      </c>
      <c r="F25" s="68">
        <v>7</v>
      </c>
      <c r="G25" s="68">
        <v>10</v>
      </c>
      <c r="H25" s="76" t="s">
        <v>122</v>
      </c>
      <c r="I25" s="83">
        <v>6</v>
      </c>
    </row>
    <row r="26" spans="1:9" x14ac:dyDescent="0.3">
      <c r="C26" s="85" t="s">
        <v>121</v>
      </c>
      <c r="D26" s="86">
        <v>0</v>
      </c>
      <c r="E26" s="86">
        <v>0</v>
      </c>
      <c r="F26" s="86">
        <v>1</v>
      </c>
      <c r="G26" s="86">
        <v>1</v>
      </c>
      <c r="H26" s="87">
        <v>-6</v>
      </c>
      <c r="I26" s="8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Report 1</vt:lpstr>
      <vt:lpstr>Sensitivity Report 1</vt:lpstr>
      <vt:lpstr>Limits Report 1</vt:lpstr>
      <vt:lpstr>task1</vt:lpstr>
      <vt:lpstr>Answer Report 2</vt:lpstr>
      <vt:lpstr>Sensitivity Report 2</vt:lpstr>
      <vt:lpstr>Limits Report 2</vt:lpstr>
      <vt:lpstr>task1(double)</vt:lpstr>
      <vt:lpstr>task2</vt:lpstr>
      <vt:lpstr>4report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2019-10-09T22:05:42Z</dcterms:created>
  <dcterms:modified xsi:type="dcterms:W3CDTF">2019-10-10T17:13:59Z</dcterms:modified>
</cp:coreProperties>
</file>