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A32F697B-8C6F-418C-AB84-D10C2819383E}" xr6:coauthVersionLast="47" xr6:coauthVersionMax="47" xr10:uidLastSave="{00000000-0000-0000-0000-000000000000}"/>
  <bookViews>
    <workbookView xWindow="2430" yWindow="825" windowWidth="24465" windowHeight="12840" tabRatio="900" activeTab="5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8" l="1"/>
  <c r="AE29" i="18" s="1"/>
  <c r="M6" i="18"/>
  <c r="AE27" i="18" s="1"/>
  <c r="L28" i="3"/>
  <c r="N25" i="3"/>
  <c r="N24" i="3"/>
  <c r="O24" i="3" s="1"/>
  <c r="N23" i="3"/>
  <c r="O23" i="3" s="1"/>
  <c r="N22" i="3"/>
  <c r="O22" i="3" s="1"/>
  <c r="N21" i="3"/>
  <c r="O21" i="3" s="1"/>
  <c r="O25" i="3"/>
  <c r="O26" i="3"/>
  <c r="O27" i="3"/>
  <c r="O20" i="3"/>
  <c r="L27" i="3"/>
  <c r="L21" i="3"/>
  <c r="L22" i="3"/>
  <c r="L23" i="3"/>
  <c r="L24" i="3"/>
  <c r="L25" i="3"/>
  <c r="L26" i="3"/>
  <c r="L20" i="3"/>
  <c r="L9" i="3"/>
  <c r="L8" i="3"/>
  <c r="L6" i="3"/>
  <c r="L4" i="3"/>
  <c r="L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Z7" i="19" s="1"/>
  <c r="K8" i="19"/>
  <c r="Z8" i="19" s="1"/>
  <c r="K9" i="19"/>
  <c r="K10" i="19"/>
  <c r="Z10" i="19" s="1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J21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4" i="3"/>
  <c r="N9" i="3"/>
  <c r="N5" i="3"/>
  <c r="C6" i="3"/>
  <c r="C3" i="3"/>
  <c r="C5" i="3"/>
  <c r="N7" i="3"/>
  <c r="N3" i="3"/>
  <c r="N6" i="3"/>
  <c r="C7" i="3"/>
  <c r="N8" i="3"/>
  <c r="N4" i="3"/>
  <c r="Z18" i="19" l="1"/>
  <c r="Z19" i="19"/>
  <c r="Z21" i="19"/>
  <c r="Z5" i="19"/>
  <c r="Z20" i="19"/>
  <c r="Z17" i="19"/>
  <c r="Z14" i="19"/>
  <c r="Z13" i="19"/>
  <c r="Z12" i="19"/>
  <c r="Z11" i="19"/>
  <c r="Z9" i="19"/>
  <c r="Z6" i="19"/>
  <c r="L10" i="3"/>
  <c r="L16" i="3" s="1"/>
  <c r="L13" i="3"/>
  <c r="L15" i="3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N10" i="3"/>
  <c r="L14" i="3" l="1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<sst xmlns="http://schemas.openxmlformats.org/spreadsheetml/2006/main" count="618" uniqueCount="176">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</sst>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O28"/>
  <sheetViews>
    <sheetView topLeftCell="A7" workbookViewId="0">
      <selection activeCell="K13" sqref="K13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  <col min="11" max="11" width="21.42578125" customWidth="1"/>
    <col min="12" max="12" width="12.5703125" customWidth="1"/>
    <col min="15" max="15" width="12.85546875" bestFit="1" customWidth="1"/>
  </cols>
  <sheetData>
    <row r="2" spans="2:14" ht="15.75" thickBot="1" x14ac:dyDescent="0.3">
      <c r="B2" s="3" t="s">
        <v>4</v>
      </c>
      <c r="C2" s="3"/>
      <c r="L2" t="s">
        <v>157</v>
      </c>
      <c r="N2" s="3" t="s">
        <v>158</v>
      </c>
    </row>
    <row r="3" spans="2:14" x14ac:dyDescent="0.25">
      <c r="B3" t="s">
        <v>6</v>
      </c>
      <c r="C3" s="6">
        <f>_xll.acq_excel_version()</f>
        <v>16</v>
      </c>
      <c r="K3" t="s">
        <v>153</v>
      </c>
      <c r="L3" s="5">
        <f>PI()</f>
        <v>3.1415926535897931</v>
      </c>
      <c r="N3" s="6" t="str">
        <f>_xll.acq_tostring(L3)</f>
        <v>3.14159265358979</v>
      </c>
    </row>
    <row r="4" spans="2:14" x14ac:dyDescent="0.25">
      <c r="B4" t="s">
        <v>7</v>
      </c>
      <c r="C4" s="6" t="str">
        <f>_xll.acq_version()</f>
        <v>1.3.8029.25398</v>
      </c>
      <c r="K4" t="s">
        <v>1</v>
      </c>
      <c r="L4" s="48">
        <f ca="1">TODAY()</f>
        <v>44555</v>
      </c>
      <c r="N4" s="49" t="str">
        <f ca="1">_xll.acq_tostring(L4)</f>
        <v>44555</v>
      </c>
    </row>
    <row r="5" spans="2:14" x14ac:dyDescent="0.25">
      <c r="B5" t="s">
        <v>5</v>
      </c>
      <c r="C5" s="6" t="str">
        <f>_xll.acq_xllpath()</f>
        <v>D:\Github\ACQ\Distribution\ACQ64.xll</v>
      </c>
      <c r="K5" t="s">
        <v>154</v>
      </c>
      <c r="L5" s="5" t="b">
        <v>1</v>
      </c>
      <c r="N5" s="6" t="str">
        <f>_xll.acq_tostring(L5)</f>
        <v>TRUE</v>
      </c>
    </row>
    <row r="6" spans="2:14" x14ac:dyDescent="0.25">
      <c r="B6" t="s">
        <v>8</v>
      </c>
      <c r="C6" s="6" t="str">
        <f>_xll.acq_exceldna_version()</f>
        <v>1.1.0.3</v>
      </c>
      <c r="K6" t="s">
        <v>111</v>
      </c>
      <c r="L6" s="5" t="e">
        <f>SQRT(-1)</f>
        <v>#NUM!</v>
      </c>
      <c r="N6" s="6" t="str">
        <f>_xll.acq_tostring(L6)</f>
        <v/>
      </c>
    </row>
    <row r="7" spans="2:14" x14ac:dyDescent="0.25">
      <c r="B7" t="s">
        <v>12</v>
      </c>
      <c r="C7" s="6" t="str">
        <f>_xll.acq_dotnet_version()</f>
        <v>4.0.30319.42000</v>
      </c>
      <c r="K7" t="s">
        <v>155</v>
      </c>
      <c r="L7" s="5"/>
      <c r="N7" s="6" t="str">
        <f>_xll.acq_tostring(L7)</f>
        <v/>
      </c>
    </row>
    <row r="8" spans="2:14" x14ac:dyDescent="0.25">
      <c r="K8" t="s">
        <v>111</v>
      </c>
      <c r="L8" s="5" t="e">
        <f ca="1">DS()</f>
        <v>#NAME?</v>
      </c>
      <c r="N8" s="6" t="str">
        <f ca="1">_xll.acq_tostring(L8)</f>
        <v/>
      </c>
    </row>
    <row r="9" spans="2:14" ht="15.75" thickBot="1" x14ac:dyDescent="0.3">
      <c r="B9" s="3" t="s">
        <v>10</v>
      </c>
      <c r="C9" s="3"/>
      <c r="K9" t="s">
        <v>156</v>
      </c>
      <c r="L9" s="5" t="e">
        <f>NA()</f>
        <v>#N/A</v>
      </c>
      <c r="N9" s="6" t="str">
        <f>_xll.acq_tostring(L9)</f>
        <v/>
      </c>
    </row>
    <row r="10" spans="2:14" x14ac:dyDescent="0.25">
      <c r="B10" t="s">
        <v>11</v>
      </c>
      <c r="C10" s="2" t="s">
        <v>9</v>
      </c>
      <c r="K10" t="s">
        <v>159</v>
      </c>
      <c r="L10" s="5" t="e">
        <f>LOOKUP(L3,)</f>
        <v>#VALUE!</v>
      </c>
      <c r="N10" s="6" t="str">
        <f>_xll.acq_tostring(L10)</f>
        <v/>
      </c>
    </row>
    <row r="11" spans="2:14" x14ac:dyDescent="0.25">
      <c r="B11" t="s">
        <v>13</v>
      </c>
      <c r="C11" s="2" t="s">
        <v>14</v>
      </c>
    </row>
    <row r="13" spans="2:14" ht="15.75" thickBot="1" x14ac:dyDescent="0.3">
      <c r="K13" s="3" t="s">
        <v>151</v>
      </c>
      <c r="L13" t="str">
        <f ca="1">_xll.acq_join(L3:L10)</f>
        <v>3.14159265358979,44555,True,,,,,</v>
      </c>
    </row>
    <row r="14" spans="2:14" ht="15.75" thickBot="1" x14ac:dyDescent="0.3">
      <c r="K14" s="3" t="s">
        <v>151</v>
      </c>
      <c r="L14" t="str">
        <f ca="1">_xll.acq_join(N3:N10, "|")</f>
        <v>3.14159265358979|44555|TRUE|||||</v>
      </c>
    </row>
    <row r="15" spans="2:14" ht="15.75" thickBot="1" x14ac:dyDescent="0.3">
      <c r="K15" s="3" t="s">
        <v>160</v>
      </c>
      <c r="L15">
        <f ca="1">_xll.acq_count_unique(L3:L10)</f>
        <v>4</v>
      </c>
    </row>
    <row r="16" spans="2:14" ht="15.75" thickBot="1" x14ac:dyDescent="0.3">
      <c r="K16" s="3" t="s">
        <v>160</v>
      </c>
      <c r="L16">
        <f ca="1">_xll.acq_count_unique(L3:L10,FALSE)</f>
        <v>8</v>
      </c>
    </row>
    <row r="17" spans="2:15" ht="15.75" thickBot="1" x14ac:dyDescent="0.3">
      <c r="B17" s="3" t="s">
        <v>3</v>
      </c>
      <c r="C17" s="3"/>
    </row>
    <row r="18" spans="2:15" x14ac:dyDescent="0.25">
      <c r="B18" s="1" t="s">
        <v>1</v>
      </c>
      <c r="C18" s="5">
        <v>20150630</v>
      </c>
    </row>
    <row r="19" spans="2:15" ht="15.75" thickBot="1" x14ac:dyDescent="0.3">
      <c r="B19" s="1" t="s">
        <v>2</v>
      </c>
      <c r="C19" s="4">
        <f>_xll.acq_convert_todate(C18)</f>
        <v>42185</v>
      </c>
      <c r="K19" s="19"/>
      <c r="L19" s="53" t="s">
        <v>174</v>
      </c>
      <c r="N19" s="19"/>
      <c r="O19" s="53" t="s">
        <v>175</v>
      </c>
    </row>
    <row r="20" spans="2:15" x14ac:dyDescent="0.25">
      <c r="B20" s="1" t="s">
        <v>149</v>
      </c>
      <c r="C20" s="4">
        <f>_xll.acq_nextbusinessday(C19)</f>
        <v>42186</v>
      </c>
      <c r="K20" s="54">
        <v>0</v>
      </c>
      <c r="L20" s="22" t="b">
        <f>_xll.acq_isprime(K20)</f>
        <v>0</v>
      </c>
      <c r="N20" s="54">
        <v>1</v>
      </c>
      <c r="O20" s="22" t="b">
        <f>_xll.acq_isinteger(N20)</f>
        <v>1</v>
      </c>
    </row>
    <row r="21" spans="2:15" x14ac:dyDescent="0.25">
      <c r="B21" s="1" t="s">
        <v>150</v>
      </c>
      <c r="C21" s="4">
        <f>_xll.acq_adjustbusinessday(C19,-1)</f>
        <v>42185</v>
      </c>
      <c r="K21" s="54">
        <v>1</v>
      </c>
      <c r="L21" s="22" t="b">
        <f>_xll.acq_isprime(K21)</f>
        <v>0</v>
      </c>
      <c r="N21" s="54">
        <f>PI()</f>
        <v>3.1415926535897931</v>
      </c>
      <c r="O21" s="22" t="b">
        <f>_xll.acq_isinteger(N21)</f>
        <v>0</v>
      </c>
    </row>
    <row r="22" spans="2:15" x14ac:dyDescent="0.25">
      <c r="K22" s="54">
        <v>2</v>
      </c>
      <c r="L22" s="22" t="b">
        <f>_xll.acq_isprime(K22)</f>
        <v>1</v>
      </c>
      <c r="N22" s="54" t="str">
        <f>"text"</f>
        <v>text</v>
      </c>
      <c r="O22" s="22" t="b">
        <f>_xll.acq_isinteger(N22)</f>
        <v>0</v>
      </c>
    </row>
    <row r="23" spans="2:15" x14ac:dyDescent="0.25">
      <c r="K23" s="54">
        <v>3</v>
      </c>
      <c r="L23" s="22" t="b">
        <f>_xll.acq_isprime(K23)</f>
        <v>1</v>
      </c>
      <c r="N23" s="54" t="str">
        <f>"3.14"</f>
        <v>3.14</v>
      </c>
      <c r="O23" s="22" t="b">
        <f>_xll.acq_isinteger(N23)</f>
        <v>0</v>
      </c>
    </row>
    <row r="24" spans="2:15" x14ac:dyDescent="0.25">
      <c r="K24" s="54">
        <v>4</v>
      </c>
      <c r="L24" s="22" t="b">
        <f>_xll.acq_isprime(K24)</f>
        <v>0</v>
      </c>
      <c r="N24" s="54" t="str">
        <f>"3"</f>
        <v>3</v>
      </c>
      <c r="O24" s="22" t="b">
        <f>_xll.acq_isinteger(N24)</f>
        <v>1</v>
      </c>
    </row>
    <row r="25" spans="2:15" x14ac:dyDescent="0.25">
      <c r="K25" s="54">
        <v>5</v>
      </c>
      <c r="L25" s="22" t="b">
        <f>_xll.acq_isprime(K25)</f>
        <v>1</v>
      </c>
      <c r="N25" s="54" t="str">
        <f>"3.00"</f>
        <v>3.00</v>
      </c>
      <c r="O25" s="22" t="b">
        <f>_xll.acq_isinteger(N25)</f>
        <v>1</v>
      </c>
    </row>
    <row r="26" spans="2:15" x14ac:dyDescent="0.25">
      <c r="K26" s="54">
        <v>6</v>
      </c>
      <c r="L26" s="22" t="b">
        <f>_xll.acq_isprime(K26)</f>
        <v>0</v>
      </c>
      <c r="N26" s="54">
        <v>2</v>
      </c>
      <c r="O26" s="22" t="b">
        <f>_xll.acq_isinteger(N26)</f>
        <v>1</v>
      </c>
    </row>
    <row r="27" spans="2:15" x14ac:dyDescent="0.25">
      <c r="K27" s="55">
        <v>7</v>
      </c>
      <c r="L27" s="24" t="b">
        <f>_xll.acq_isprime(K27)</f>
        <v>1</v>
      </c>
      <c r="N27" s="55">
        <v>8</v>
      </c>
      <c r="O27" s="24" t="b">
        <f>_xll.acq_isinteger(N27)</f>
        <v>1</v>
      </c>
    </row>
    <row r="28" spans="2:15" x14ac:dyDescent="0.25">
      <c r="K28" s="55">
        <v>7.2</v>
      </c>
      <c r="L28" s="24" t="b">
        <f>_xll.acq_isprime(K28)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129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128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6" t="s">
        <v>131</v>
      </c>
      <c r="M32" s="56"/>
      <c r="N32" s="56"/>
      <c r="O32" s="56"/>
      <c r="P32" s="56"/>
      <c r="Q32" s="56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7" t="s">
        <v>130</v>
      </c>
      <c r="B1" s="57"/>
      <c r="C1" s="57"/>
      <c r="D1" s="57"/>
    </row>
    <row r="2" spans="1:45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6" t="s">
        <v>108</v>
      </c>
      <c r="T17" s="56"/>
      <c r="U17" s="56"/>
      <c r="V17" s="56"/>
      <c r="W17" s="56"/>
      <c r="X17" s="56"/>
      <c r="Y17" s="56"/>
      <c r="Z17" s="56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135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137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6" t="s">
        <v>145</v>
      </c>
      <c r="H30" s="56"/>
      <c r="I30" s="56"/>
      <c r="J30" s="56"/>
      <c r="K30" s="56"/>
      <c r="L30" s="56"/>
      <c r="M30" s="56"/>
      <c r="N30" s="56"/>
      <c r="S30" s="56" t="s">
        <v>146</v>
      </c>
      <c r="T30" s="56"/>
      <c r="U30" s="56"/>
      <c r="V30" s="56"/>
      <c r="W30" s="56"/>
      <c r="X30" s="56"/>
      <c r="Y30" s="56"/>
      <c r="Z30" s="56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148</v>
      </c>
      <c r="H45" s="56"/>
      <c r="I45" s="56"/>
      <c r="J45" s="56"/>
      <c r="K45" s="56"/>
      <c r="L45" s="56"/>
      <c r="M45" s="56"/>
      <c r="N45" s="56"/>
      <c r="S45" s="56" t="s">
        <v>147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tabSelected="1" topLeftCell="W1" workbookViewId="0">
      <selection activeCell="AF9" sqref="AF9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163</v>
      </c>
      <c r="J3" s="56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6" t="s">
        <v>164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6" t="s">
        <v>165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171</v>
      </c>
      <c r="G3" s="56"/>
      <c r="H3" s="56"/>
      <c r="I3" s="56" t="s">
        <v>163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6" t="s">
        <v>172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173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7" t="s">
        <v>162</v>
      </c>
      <c r="B1" s="57"/>
      <c r="C1" s="57"/>
      <c r="D1" s="57"/>
      <c r="E1" s="57"/>
      <c r="F1" s="57"/>
      <c r="G1" s="57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6" t="s">
        <v>139</v>
      </c>
      <c r="G3" s="56"/>
      <c r="H3" s="56"/>
      <c r="I3" s="56" t="s">
        <v>163</v>
      </c>
      <c r="J3" s="56"/>
      <c r="K3" s="56" t="s">
        <v>171</v>
      </c>
      <c r="L3" s="56"/>
      <c r="M3" s="56" t="s">
        <v>137</v>
      </c>
      <c r="N3" s="56"/>
      <c r="P3" s="56" t="s">
        <v>139</v>
      </c>
      <c r="Q3" s="56"/>
      <c r="R3" s="56"/>
      <c r="S3" s="56" t="s">
        <v>163</v>
      </c>
      <c r="T3" s="56"/>
      <c r="U3" s="56" t="s">
        <v>137</v>
      </c>
      <c r="V3" s="56"/>
      <c r="W3" s="56" t="s">
        <v>171</v>
      </c>
      <c r="X3" s="56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2021-12-25T19:07:05Z</dcterms:modified>
</cp:coreProperties>
</file>