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4E8ECB96-1EFF-4ADC-B2F6-7AC0847C4398}" xr6:coauthVersionLast="47" xr6:coauthVersionMax="47" xr10:uidLastSave="{00000000-0000-0000-0000-000000000000}"/>
  <bookViews>
    <workbookView xWindow="-120" yWindow="-120" windowWidth="29040" windowHeight="15840" tabRatio="772" activeTab="6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data" sheetId="3" r:id="rId6"/>
    <sheet name="Summary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" i="8" l="1"/>
  <c r="V8" i="8"/>
  <c r="U9" i="8"/>
  <c r="V9" i="8"/>
  <c r="U10" i="8"/>
  <c r="V10" i="8"/>
  <c r="U11" i="8"/>
  <c r="V11" i="8"/>
  <c r="U12" i="8"/>
  <c r="V12" i="8"/>
  <c r="U13" i="8"/>
  <c r="V13" i="8"/>
  <c r="U14" i="8"/>
  <c r="V14" i="8"/>
  <c r="U15" i="8"/>
  <c r="V15" i="8"/>
  <c r="U16" i="8"/>
  <c r="V16" i="8"/>
  <c r="U17" i="8"/>
  <c r="V17" i="8"/>
  <c r="U18" i="8"/>
  <c r="V18" i="8"/>
  <c r="U19" i="8"/>
  <c r="V19" i="8"/>
  <c r="U20" i="8"/>
  <c r="V20" i="8"/>
  <c r="U21" i="8"/>
  <c r="V21" i="8"/>
  <c r="U22" i="8"/>
  <c r="V22" i="8"/>
  <c r="U23" i="8"/>
  <c r="V23" i="8"/>
  <c r="U24" i="8"/>
  <c r="V24" i="8"/>
  <c r="U25" i="8"/>
  <c r="V25" i="8"/>
  <c r="U26" i="8"/>
  <c r="V26" i="8"/>
  <c r="U27" i="8"/>
  <c r="V27" i="8"/>
  <c r="U28" i="8"/>
  <c r="V28" i="8"/>
  <c r="U29" i="8"/>
  <c r="V29" i="8"/>
  <c r="U30" i="8"/>
  <c r="V30" i="8"/>
  <c r="U31" i="8"/>
  <c r="V31" i="8"/>
  <c r="U32" i="8"/>
  <c r="V32" i="8"/>
  <c r="U33" i="8"/>
  <c r="V33" i="8"/>
  <c r="U34" i="8"/>
  <c r="V34" i="8"/>
  <c r="U35" i="8"/>
  <c r="V35" i="8"/>
  <c r="U36" i="8"/>
  <c r="V36" i="8"/>
  <c r="U37" i="8"/>
  <c r="V37" i="8"/>
  <c r="U38" i="8"/>
  <c r="V38" i="8"/>
  <c r="U39" i="8"/>
  <c r="V39" i="8"/>
  <c r="U40" i="8"/>
  <c r="V40" i="8"/>
  <c r="U41" i="8"/>
  <c r="V41" i="8"/>
  <c r="U42" i="8"/>
  <c r="V42" i="8"/>
  <c r="U43" i="8"/>
  <c r="V43" i="8"/>
  <c r="U44" i="8"/>
  <c r="V44" i="8"/>
  <c r="U45" i="8"/>
  <c r="V45" i="8"/>
  <c r="U46" i="8"/>
  <c r="V46" i="8"/>
  <c r="U47" i="8"/>
  <c r="V47" i="8"/>
  <c r="U48" i="8"/>
  <c r="V48" i="8"/>
  <c r="U49" i="8"/>
  <c r="V49" i="8"/>
  <c r="U50" i="8"/>
  <c r="V50" i="8"/>
  <c r="U51" i="8"/>
  <c r="V51" i="8"/>
  <c r="U52" i="8"/>
  <c r="V52" i="8"/>
  <c r="U53" i="8"/>
  <c r="V53" i="8"/>
  <c r="U54" i="8"/>
  <c r="V54" i="8"/>
  <c r="U55" i="8"/>
  <c r="V55" i="8"/>
  <c r="U56" i="8"/>
  <c r="V56" i="8"/>
  <c r="U57" i="8"/>
  <c r="V57" i="8"/>
  <c r="U58" i="8"/>
  <c r="V58" i="8"/>
  <c r="U59" i="8"/>
  <c r="V59" i="8"/>
  <c r="U60" i="8"/>
  <c r="V60" i="8"/>
  <c r="U61" i="8"/>
  <c r="V61" i="8"/>
  <c r="U62" i="8"/>
  <c r="V62" i="8"/>
  <c r="U63" i="8"/>
  <c r="V63" i="8"/>
  <c r="V7" i="8"/>
  <c r="U7" i="8"/>
  <c r="O2" i="4" a="1"/>
  <c r="O2" i="4" s="1"/>
  <c r="P2" i="6" a="1"/>
  <c r="S6" i="6" s="1"/>
  <c r="P2" i="5" a="1"/>
  <c r="U6" i="5" s="1"/>
  <c r="S3" i="8"/>
  <c r="R3" i="8"/>
  <c r="P3" i="8"/>
  <c r="Q3" i="8"/>
  <c r="P10" i="5"/>
  <c r="O10" i="2"/>
  <c r="O10" i="4"/>
  <c r="P10" i="6"/>
  <c r="S14" i="8" l="1"/>
  <c r="X14" i="8" s="1"/>
  <c r="R14" i="8"/>
  <c r="W14" i="8" s="1"/>
  <c r="Q8" i="8"/>
  <c r="Q40" i="8"/>
  <c r="Q54" i="8"/>
  <c r="Q55" i="8"/>
  <c r="Q25" i="8"/>
  <c r="Q19" i="8"/>
  <c r="Q51" i="8"/>
  <c r="Q23" i="8"/>
  <c r="Q46" i="8"/>
  <c r="Q26" i="8"/>
  <c r="Q59" i="8"/>
  <c r="Q30" i="8"/>
  <c r="Q62" i="8"/>
  <c r="Q41" i="8"/>
  <c r="Q22" i="8"/>
  <c r="Q57" i="8"/>
  <c r="Q50" i="8"/>
  <c r="Q9" i="8"/>
  <c r="Q45" i="8"/>
  <c r="Q28" i="8"/>
  <c r="Q20" i="8"/>
  <c r="Q52" i="8"/>
  <c r="Q31" i="8"/>
  <c r="Q42" i="8"/>
  <c r="Q36" i="8"/>
  <c r="Q48" i="8"/>
  <c r="Q63" i="8"/>
  <c r="Q16" i="8"/>
  <c r="Q10" i="8"/>
  <c r="Q44" i="8"/>
  <c r="Q37" i="8"/>
  <c r="Q21" i="8"/>
  <c r="Q53" i="8"/>
  <c r="Q32" i="8"/>
  <c r="Q7" i="8"/>
  <c r="Q33" i="8"/>
  <c r="Q11" i="8"/>
  <c r="Q43" i="8"/>
  <c r="Q47" i="8"/>
  <c r="Q49" i="8"/>
  <c r="Q12" i="8"/>
  <c r="Q58" i="8"/>
  <c r="Q38" i="8"/>
  <c r="Q34" i="8"/>
  <c r="Q35" i="8"/>
  <c r="Q13" i="8"/>
  <c r="Q24" i="8"/>
  <c r="Q56" i="8"/>
  <c r="Q61" i="8"/>
  <c r="Q27" i="8"/>
  <c r="Q14" i="8"/>
  <c r="Q60" i="8"/>
  <c r="Q29" i="8"/>
  <c r="Q17" i="8"/>
  <c r="Q15" i="8"/>
  <c r="Q39" i="8"/>
  <c r="Q18" i="8"/>
  <c r="P28" i="8"/>
  <c r="P60" i="8"/>
  <c r="P29" i="8"/>
  <c r="P61" i="8"/>
  <c r="P63" i="8"/>
  <c r="P37" i="8"/>
  <c r="P39" i="8"/>
  <c r="P18" i="8"/>
  <c r="P24" i="8"/>
  <c r="P26" i="8"/>
  <c r="P31" i="8"/>
  <c r="P33" i="8"/>
  <c r="P30" i="8"/>
  <c r="P62" i="8"/>
  <c r="P36" i="8"/>
  <c r="P7" i="8"/>
  <c r="P9" i="8"/>
  <c r="P49" i="8"/>
  <c r="P38" i="8"/>
  <c r="P8" i="8"/>
  <c r="P21" i="8"/>
  <c r="P32" i="8"/>
  <c r="P41" i="8"/>
  <c r="P12" i="8"/>
  <c r="P55" i="8"/>
  <c r="P34" i="8"/>
  <c r="P44" i="8"/>
  <c r="P17" i="8"/>
  <c r="P22" i="8"/>
  <c r="P11" i="8"/>
  <c r="P47" i="8"/>
  <c r="P35" i="8"/>
  <c r="P14" i="8"/>
  <c r="P10" i="8"/>
  <c r="P43" i="8"/>
  <c r="P45" i="8"/>
  <c r="P40" i="8"/>
  <c r="P42" i="8"/>
  <c r="P50" i="8"/>
  <c r="P52" i="8"/>
  <c r="P13" i="8"/>
  <c r="P20" i="8"/>
  <c r="P23" i="8"/>
  <c r="P58" i="8"/>
  <c r="P46" i="8"/>
  <c r="P48" i="8"/>
  <c r="P53" i="8"/>
  <c r="P57" i="8"/>
  <c r="P15" i="8"/>
  <c r="P19" i="8"/>
  <c r="P54" i="8"/>
  <c r="P25" i="8"/>
  <c r="P16" i="8"/>
  <c r="P27" i="8"/>
  <c r="P51" i="8"/>
  <c r="P56" i="8"/>
  <c r="P59" i="8"/>
  <c r="S18" i="8"/>
  <c r="X18" i="8" s="1"/>
  <c r="S50" i="8"/>
  <c r="X50" i="8" s="1"/>
  <c r="S55" i="8"/>
  <c r="X55" i="8" s="1"/>
  <c r="S37" i="8"/>
  <c r="X37" i="8" s="1"/>
  <c r="S29" i="8"/>
  <c r="X29" i="8" s="1"/>
  <c r="S61" i="8"/>
  <c r="X61" i="8" s="1"/>
  <c r="S21" i="8"/>
  <c r="X21" i="8" s="1"/>
  <c r="S8" i="8"/>
  <c r="X8" i="8" s="1"/>
  <c r="S40" i="8"/>
  <c r="X40" i="8" s="1"/>
  <c r="S19" i="8"/>
  <c r="X19" i="8" s="1"/>
  <c r="S20" i="8"/>
  <c r="X20" i="8" s="1"/>
  <c r="S26" i="8"/>
  <c r="X26" i="8" s="1"/>
  <c r="S59" i="8"/>
  <c r="X59" i="8" s="1"/>
  <c r="S51" i="8"/>
  <c r="X51" i="8" s="1"/>
  <c r="S52" i="8"/>
  <c r="X52" i="8" s="1"/>
  <c r="S53" i="8"/>
  <c r="X53" i="8" s="1"/>
  <c r="S36" i="8"/>
  <c r="X36" i="8" s="1"/>
  <c r="S30" i="8"/>
  <c r="X30" i="8" s="1"/>
  <c r="S62" i="8"/>
  <c r="X62" i="8" s="1"/>
  <c r="S41" i="8"/>
  <c r="X41" i="8" s="1"/>
  <c r="S42" i="8"/>
  <c r="X42" i="8" s="1"/>
  <c r="S32" i="8"/>
  <c r="X32" i="8" s="1"/>
  <c r="S60" i="8"/>
  <c r="X60" i="8" s="1"/>
  <c r="S9" i="8"/>
  <c r="X9" i="8" s="1"/>
  <c r="S43" i="8"/>
  <c r="X43" i="8" s="1"/>
  <c r="S33" i="8"/>
  <c r="X33" i="8" s="1"/>
  <c r="S35" i="8"/>
  <c r="X35" i="8" s="1"/>
  <c r="S49" i="8"/>
  <c r="X49" i="8" s="1"/>
  <c r="S38" i="8"/>
  <c r="X38" i="8" s="1"/>
  <c r="S31" i="8"/>
  <c r="X31" i="8" s="1"/>
  <c r="S63" i="8"/>
  <c r="X63" i="8" s="1"/>
  <c r="S7" i="8"/>
  <c r="X7" i="8" s="1"/>
  <c r="S47" i="8"/>
  <c r="X47" i="8" s="1"/>
  <c r="S27" i="8"/>
  <c r="X27" i="8" s="1"/>
  <c r="S10" i="8"/>
  <c r="X10" i="8" s="1"/>
  <c r="S54" i="8"/>
  <c r="X54" i="8" s="1"/>
  <c r="S46" i="8"/>
  <c r="X46" i="8" s="1"/>
  <c r="S56" i="8"/>
  <c r="X56" i="8" s="1"/>
  <c r="S11" i="8"/>
  <c r="X11" i="8" s="1"/>
  <c r="S57" i="8"/>
  <c r="X57" i="8" s="1"/>
  <c r="S48" i="8"/>
  <c r="X48" i="8" s="1"/>
  <c r="S22" i="8"/>
  <c r="X22" i="8" s="1"/>
  <c r="S16" i="8"/>
  <c r="X16" i="8" s="1"/>
  <c r="S39" i="8"/>
  <c r="X39" i="8" s="1"/>
  <c r="S12" i="8"/>
  <c r="X12" i="8" s="1"/>
  <c r="S44" i="8"/>
  <c r="X44" i="8" s="1"/>
  <c r="S28" i="8"/>
  <c r="X28" i="8" s="1"/>
  <c r="S23" i="8"/>
  <c r="X23" i="8" s="1"/>
  <c r="S34" i="8"/>
  <c r="X34" i="8" s="1"/>
  <c r="S13" i="8"/>
  <c r="X13" i="8" s="1"/>
  <c r="S45" i="8"/>
  <c r="X45" i="8" s="1"/>
  <c r="S25" i="8"/>
  <c r="X25" i="8" s="1"/>
  <c r="S24" i="8"/>
  <c r="X24" i="8" s="1"/>
  <c r="S58" i="8"/>
  <c r="X58" i="8" s="1"/>
  <c r="S15" i="8"/>
  <c r="X15" i="8" s="1"/>
  <c r="S17" i="8"/>
  <c r="X17" i="8" s="1"/>
  <c r="R29" i="8"/>
  <c r="W29" i="8" s="1"/>
  <c r="R61" i="8"/>
  <c r="W61" i="8" s="1"/>
  <c r="R40" i="8"/>
  <c r="W40" i="8" s="1"/>
  <c r="R31" i="8"/>
  <c r="W31" i="8" s="1"/>
  <c r="R53" i="8"/>
  <c r="W53" i="8" s="1"/>
  <c r="R8" i="8"/>
  <c r="W8" i="8" s="1"/>
  <c r="R63" i="8"/>
  <c r="W63" i="8" s="1"/>
  <c r="R22" i="8"/>
  <c r="W22" i="8" s="1"/>
  <c r="R49" i="8"/>
  <c r="W49" i="8" s="1"/>
  <c r="R19" i="8"/>
  <c r="W19" i="8" s="1"/>
  <c r="R51" i="8"/>
  <c r="W51" i="8" s="1"/>
  <c r="R30" i="8"/>
  <c r="W30" i="8" s="1"/>
  <c r="R62" i="8"/>
  <c r="W62" i="8" s="1"/>
  <c r="R34" i="8"/>
  <c r="W34" i="8" s="1"/>
  <c r="R46" i="8"/>
  <c r="W46" i="8" s="1"/>
  <c r="R9" i="8"/>
  <c r="W9" i="8" s="1"/>
  <c r="R41" i="8"/>
  <c r="W41" i="8" s="1"/>
  <c r="R20" i="8"/>
  <c r="W20" i="8" s="1"/>
  <c r="R52" i="8"/>
  <c r="W52" i="8" s="1"/>
  <c r="R54" i="8"/>
  <c r="W54" i="8" s="1"/>
  <c r="R32" i="8"/>
  <c r="W32" i="8" s="1"/>
  <c r="R43" i="8"/>
  <c r="W43" i="8" s="1"/>
  <c r="R10" i="8"/>
  <c r="W10" i="8" s="1"/>
  <c r="R42" i="8"/>
  <c r="W42" i="8" s="1"/>
  <c r="R21" i="8"/>
  <c r="W21" i="8" s="1"/>
  <c r="R7" i="8"/>
  <c r="W7" i="8" s="1"/>
  <c r="R44" i="8"/>
  <c r="W44" i="8" s="1"/>
  <c r="R37" i="8"/>
  <c r="W37" i="8" s="1"/>
  <c r="R38" i="8"/>
  <c r="W38" i="8" s="1"/>
  <c r="R16" i="8"/>
  <c r="W16" i="8" s="1"/>
  <c r="R39" i="8"/>
  <c r="W39" i="8" s="1"/>
  <c r="R11" i="8"/>
  <c r="W11" i="8" s="1"/>
  <c r="R56" i="8"/>
  <c r="W56" i="8" s="1"/>
  <c r="R18" i="8"/>
  <c r="W18" i="8" s="1"/>
  <c r="R50" i="8"/>
  <c r="W50" i="8" s="1"/>
  <c r="R33" i="8"/>
  <c r="W33" i="8" s="1"/>
  <c r="R55" i="8"/>
  <c r="W55" i="8" s="1"/>
  <c r="R25" i="8"/>
  <c r="W25" i="8" s="1"/>
  <c r="R12" i="8"/>
  <c r="W12" i="8" s="1"/>
  <c r="R28" i="8"/>
  <c r="W28" i="8" s="1"/>
  <c r="R23" i="8"/>
  <c r="W23" i="8" s="1"/>
  <c r="R57" i="8"/>
  <c r="W57" i="8" s="1"/>
  <c r="R26" i="8"/>
  <c r="W26" i="8" s="1"/>
  <c r="R27" i="8"/>
  <c r="W27" i="8" s="1"/>
  <c r="R36" i="8"/>
  <c r="W36" i="8" s="1"/>
  <c r="R13" i="8"/>
  <c r="W13" i="8" s="1"/>
  <c r="R45" i="8"/>
  <c r="W45" i="8" s="1"/>
  <c r="R58" i="8"/>
  <c r="W58" i="8" s="1"/>
  <c r="R17" i="8"/>
  <c r="W17" i="8" s="1"/>
  <c r="R24" i="8"/>
  <c r="W24" i="8" s="1"/>
  <c r="R35" i="8"/>
  <c r="W35" i="8" s="1"/>
  <c r="R47" i="8"/>
  <c r="W47" i="8" s="1"/>
  <c r="R48" i="8"/>
  <c r="W48" i="8" s="1"/>
  <c r="R59" i="8"/>
  <c r="W59" i="8" s="1"/>
  <c r="R60" i="8"/>
  <c r="W60" i="8" s="1"/>
  <c r="R15" i="8"/>
  <c r="W15" i="8" s="1"/>
  <c r="M443" i="8"/>
  <c r="M411" i="8"/>
  <c r="M379" i="8"/>
  <c r="M347" i="8"/>
  <c r="M315" i="8"/>
  <c r="M283" i="8"/>
  <c r="M251" i="8"/>
  <c r="M219" i="8"/>
  <c r="M187" i="8"/>
  <c r="M155" i="8"/>
  <c r="M123" i="8"/>
  <c r="M95" i="8"/>
  <c r="M79" i="8"/>
  <c r="M63" i="8"/>
  <c r="M47" i="8"/>
  <c r="M36" i="8"/>
  <c r="M19" i="8"/>
  <c r="M181" i="8"/>
  <c r="M442" i="8"/>
  <c r="M410" i="8"/>
  <c r="M378" i="8"/>
  <c r="M346" i="8"/>
  <c r="M314" i="8"/>
  <c r="M282" i="8"/>
  <c r="M250" i="8"/>
  <c r="M218" i="8"/>
  <c r="M186" i="8"/>
  <c r="M154" i="8"/>
  <c r="M122" i="8"/>
  <c r="M18" i="8"/>
  <c r="M76" i="8"/>
  <c r="M14" i="8"/>
  <c r="M26" i="8"/>
  <c r="M9" i="8"/>
  <c r="M131" i="8"/>
  <c r="M441" i="8"/>
  <c r="M409" i="8"/>
  <c r="M377" i="8"/>
  <c r="M345" i="8"/>
  <c r="M313" i="8"/>
  <c r="M281" i="8"/>
  <c r="M249" i="8"/>
  <c r="M217" i="8"/>
  <c r="M185" i="8"/>
  <c r="M153" i="8"/>
  <c r="M121" i="8"/>
  <c r="M94" i="8"/>
  <c r="M78" i="8"/>
  <c r="M62" i="8"/>
  <c r="M46" i="8"/>
  <c r="M183" i="8"/>
  <c r="M93" i="8"/>
  <c r="M45" i="8"/>
  <c r="M118" i="8"/>
  <c r="M60" i="8"/>
  <c r="M91" i="8"/>
  <c r="M15" i="8"/>
  <c r="M52" i="8"/>
  <c r="M80" i="8"/>
  <c r="M440" i="8"/>
  <c r="M408" i="8"/>
  <c r="M376" i="8"/>
  <c r="M344" i="8"/>
  <c r="M312" i="8"/>
  <c r="M280" i="8"/>
  <c r="M248" i="8"/>
  <c r="M216" i="8"/>
  <c r="M184" i="8"/>
  <c r="M152" i="8"/>
  <c r="M120" i="8"/>
  <c r="M247" i="8"/>
  <c r="M77" i="8"/>
  <c r="M149" i="8"/>
  <c r="M28" i="8"/>
  <c r="M54" i="8"/>
  <c r="M7" i="8"/>
  <c r="M51" i="8"/>
  <c r="M439" i="8"/>
  <c r="M407" i="8"/>
  <c r="M375" i="8"/>
  <c r="M343" i="8"/>
  <c r="M311" i="8"/>
  <c r="M279" i="8"/>
  <c r="M215" i="8"/>
  <c r="M151" i="8"/>
  <c r="M119" i="8"/>
  <c r="M61" i="8"/>
  <c r="M32" i="8"/>
  <c r="M92" i="8"/>
  <c r="M75" i="8"/>
  <c r="M12" i="8"/>
  <c r="M10" i="8"/>
  <c r="M83" i="8"/>
  <c r="M438" i="8"/>
  <c r="M406" i="8"/>
  <c r="M374" i="8"/>
  <c r="M342" i="8"/>
  <c r="M310" i="8"/>
  <c r="M278" i="8"/>
  <c r="M246" i="8"/>
  <c r="M214" i="8"/>
  <c r="M182" i="8"/>
  <c r="M150" i="8"/>
  <c r="M44" i="8"/>
  <c r="M41" i="8"/>
  <c r="M2" i="8"/>
  <c r="M30" i="8"/>
  <c r="M65" i="8"/>
  <c r="M124" i="8"/>
  <c r="M437" i="8"/>
  <c r="M405" i="8"/>
  <c r="M373" i="8"/>
  <c r="M341" i="8"/>
  <c r="M309" i="8"/>
  <c r="M277" i="8"/>
  <c r="M245" i="8"/>
  <c r="M213" i="8"/>
  <c r="M117" i="8"/>
  <c r="M59" i="8"/>
  <c r="M8" i="8"/>
  <c r="M99" i="8"/>
  <c r="M127" i="8"/>
  <c r="M436" i="8"/>
  <c r="M404" i="8"/>
  <c r="M372" i="8"/>
  <c r="M340" i="8"/>
  <c r="M308" i="8"/>
  <c r="M276" i="8"/>
  <c r="M244" i="8"/>
  <c r="M212" i="8"/>
  <c r="M180" i="8"/>
  <c r="M148" i="8"/>
  <c r="M116" i="8"/>
  <c r="M147" i="8"/>
  <c r="M43" i="8"/>
  <c r="M34" i="8"/>
  <c r="M82" i="8"/>
  <c r="M64" i="8"/>
  <c r="M435" i="8"/>
  <c r="M403" i="8"/>
  <c r="M371" i="8"/>
  <c r="M339" i="8"/>
  <c r="M307" i="8"/>
  <c r="M275" i="8"/>
  <c r="M243" i="8"/>
  <c r="M211" i="8"/>
  <c r="M179" i="8"/>
  <c r="M115" i="8"/>
  <c r="M17" i="8"/>
  <c r="M37" i="8"/>
  <c r="M98" i="8"/>
  <c r="M434" i="8"/>
  <c r="M402" i="8"/>
  <c r="M370" i="8"/>
  <c r="M338" i="8"/>
  <c r="M306" i="8"/>
  <c r="M274" i="8"/>
  <c r="M242" i="8"/>
  <c r="M210" i="8"/>
  <c r="M178" i="8"/>
  <c r="M146" i="8"/>
  <c r="M114" i="8"/>
  <c r="M35" i="8"/>
  <c r="M16" i="8"/>
  <c r="M31" i="8"/>
  <c r="M27" i="8"/>
  <c r="M69" i="8"/>
  <c r="M433" i="8"/>
  <c r="M401" i="8"/>
  <c r="M369" i="8"/>
  <c r="M337" i="8"/>
  <c r="M305" i="8"/>
  <c r="M273" i="8"/>
  <c r="M241" i="8"/>
  <c r="M209" i="8"/>
  <c r="M177" i="8"/>
  <c r="M145" i="8"/>
  <c r="M113" i="8"/>
  <c r="M90" i="8"/>
  <c r="M74" i="8"/>
  <c r="M58" i="8"/>
  <c r="M42" i="8"/>
  <c r="M11" i="8"/>
  <c r="M53" i="8"/>
  <c r="M6" i="8"/>
  <c r="M22" i="8"/>
  <c r="M159" i="8"/>
  <c r="M29" i="8"/>
  <c r="M432" i="8"/>
  <c r="M400" i="8"/>
  <c r="M368" i="8"/>
  <c r="M336" i="8"/>
  <c r="M304" i="8"/>
  <c r="M272" i="8"/>
  <c r="M240" i="8"/>
  <c r="M208" i="8"/>
  <c r="M176" i="8"/>
  <c r="M144" i="8"/>
  <c r="M112" i="8"/>
  <c r="M431" i="8"/>
  <c r="M399" i="8"/>
  <c r="M367" i="8"/>
  <c r="M335" i="8"/>
  <c r="M303" i="8"/>
  <c r="M271" i="8"/>
  <c r="M239" i="8"/>
  <c r="M207" i="8"/>
  <c r="M175" i="8"/>
  <c r="M143" i="8"/>
  <c r="M111" i="8"/>
  <c r="M89" i="8"/>
  <c r="M73" i="8"/>
  <c r="M57" i="8"/>
  <c r="M40" i="8"/>
  <c r="M13" i="8"/>
  <c r="M25" i="8"/>
  <c r="M49" i="8"/>
  <c r="M430" i="8"/>
  <c r="M398" i="8"/>
  <c r="M366" i="8"/>
  <c r="M334" i="8"/>
  <c r="M302" i="8"/>
  <c r="M270" i="8"/>
  <c r="M238" i="8"/>
  <c r="M206" i="8"/>
  <c r="M174" i="8"/>
  <c r="M142" i="8"/>
  <c r="M110" i="8"/>
  <c r="M39" i="8"/>
  <c r="M128" i="8"/>
  <c r="M20" i="8"/>
  <c r="M429" i="8"/>
  <c r="M397" i="8"/>
  <c r="M365" i="8"/>
  <c r="M333" i="8"/>
  <c r="M301" i="8"/>
  <c r="M269" i="8"/>
  <c r="M237" i="8"/>
  <c r="M205" i="8"/>
  <c r="M173" i="8"/>
  <c r="M141" i="8"/>
  <c r="M109" i="8"/>
  <c r="M88" i="8"/>
  <c r="M72" i="8"/>
  <c r="M56" i="8"/>
  <c r="M38" i="8"/>
  <c r="M70" i="8"/>
  <c r="M428" i="8"/>
  <c r="M396" i="8"/>
  <c r="M364" i="8"/>
  <c r="M332" i="8"/>
  <c r="M300" i="8"/>
  <c r="M268" i="8"/>
  <c r="M236" i="8"/>
  <c r="M204" i="8"/>
  <c r="M172" i="8"/>
  <c r="M140" i="8"/>
  <c r="M108" i="8"/>
  <c r="M101" i="8"/>
  <c r="M33" i="8"/>
  <c r="M427" i="8"/>
  <c r="M395" i="8"/>
  <c r="M363" i="8"/>
  <c r="M331" i="8"/>
  <c r="M299" i="8"/>
  <c r="M267" i="8"/>
  <c r="M235" i="8"/>
  <c r="M203" i="8"/>
  <c r="M171" i="8"/>
  <c r="M139" i="8"/>
  <c r="M107" i="8"/>
  <c r="M87" i="8"/>
  <c r="M71" i="8"/>
  <c r="M55" i="8"/>
  <c r="M68" i="8"/>
  <c r="M5" i="8"/>
  <c r="M48" i="8"/>
  <c r="M426" i="8"/>
  <c r="M394" i="8"/>
  <c r="M362" i="8"/>
  <c r="M330" i="8"/>
  <c r="M298" i="8"/>
  <c r="M266" i="8"/>
  <c r="M234" i="8"/>
  <c r="M202" i="8"/>
  <c r="M170" i="8"/>
  <c r="M138" i="8"/>
  <c r="M106" i="8"/>
  <c r="M100" i="8"/>
  <c r="M50" i="8"/>
  <c r="M425" i="8"/>
  <c r="M393" i="8"/>
  <c r="M361" i="8"/>
  <c r="M329" i="8"/>
  <c r="M297" i="8"/>
  <c r="M265" i="8"/>
  <c r="M233" i="8"/>
  <c r="M201" i="8"/>
  <c r="M169" i="8"/>
  <c r="M137" i="8"/>
  <c r="M105" i="8"/>
  <c r="M86" i="8"/>
  <c r="M24" i="8"/>
  <c r="M66" i="8"/>
  <c r="M96" i="8"/>
  <c r="M424" i="8"/>
  <c r="M392" i="8"/>
  <c r="M360" i="8"/>
  <c r="M328" i="8"/>
  <c r="M296" i="8"/>
  <c r="M264" i="8"/>
  <c r="M232" i="8"/>
  <c r="M200" i="8"/>
  <c r="M168" i="8"/>
  <c r="M136" i="8"/>
  <c r="M104" i="8"/>
  <c r="M67" i="8"/>
  <c r="M81" i="8"/>
  <c r="M423" i="8"/>
  <c r="M391" i="8"/>
  <c r="M359" i="8"/>
  <c r="M327" i="8"/>
  <c r="M295" i="8"/>
  <c r="M263" i="8"/>
  <c r="M231" i="8"/>
  <c r="M199" i="8"/>
  <c r="M167" i="8"/>
  <c r="M135" i="8"/>
  <c r="M103" i="8"/>
  <c r="M85" i="8"/>
  <c r="M23" i="8"/>
  <c r="M4" i="8"/>
  <c r="M422" i="8"/>
  <c r="M390" i="8"/>
  <c r="M358" i="8"/>
  <c r="M326" i="8"/>
  <c r="M294" i="8"/>
  <c r="M262" i="8"/>
  <c r="M230" i="8"/>
  <c r="M198" i="8"/>
  <c r="M166" i="8"/>
  <c r="M134" i="8"/>
  <c r="M102" i="8"/>
  <c r="M3" i="8"/>
  <c r="M421" i="8"/>
  <c r="M389" i="8"/>
  <c r="M357" i="8"/>
  <c r="M325" i="8"/>
  <c r="M293" i="8"/>
  <c r="M261" i="8"/>
  <c r="M229" i="8"/>
  <c r="M197" i="8"/>
  <c r="M165" i="8"/>
  <c r="M133" i="8"/>
  <c r="M84" i="8"/>
  <c r="M420" i="8"/>
  <c r="M388" i="8"/>
  <c r="M356" i="8"/>
  <c r="M324" i="8"/>
  <c r="M292" i="8"/>
  <c r="M260" i="8"/>
  <c r="M228" i="8"/>
  <c r="M196" i="8"/>
  <c r="M164" i="8"/>
  <c r="M132" i="8"/>
  <c r="M158" i="8"/>
  <c r="M419" i="8"/>
  <c r="M387" i="8"/>
  <c r="M355" i="8"/>
  <c r="M323" i="8"/>
  <c r="M291" i="8"/>
  <c r="M259" i="8"/>
  <c r="M227" i="8"/>
  <c r="M195" i="8"/>
  <c r="M163" i="8"/>
  <c r="M418" i="8"/>
  <c r="M386" i="8"/>
  <c r="M354" i="8"/>
  <c r="M322" i="8"/>
  <c r="M290" i="8"/>
  <c r="M258" i="8"/>
  <c r="M226" i="8"/>
  <c r="M194" i="8"/>
  <c r="M162" i="8"/>
  <c r="M130" i="8"/>
  <c r="M417" i="8"/>
  <c r="M385" i="8"/>
  <c r="M353" i="8"/>
  <c r="M321" i="8"/>
  <c r="M289" i="8"/>
  <c r="M257" i="8"/>
  <c r="M225" i="8"/>
  <c r="M193" i="8"/>
  <c r="M161" i="8"/>
  <c r="M129" i="8"/>
  <c r="M126" i="8"/>
  <c r="M416" i="8"/>
  <c r="M384" i="8"/>
  <c r="M352" i="8"/>
  <c r="M320" i="8"/>
  <c r="M288" i="8"/>
  <c r="M256" i="8"/>
  <c r="M224" i="8"/>
  <c r="M192" i="8"/>
  <c r="M160" i="8"/>
  <c r="M21" i="8"/>
  <c r="M415" i="8"/>
  <c r="M383" i="8"/>
  <c r="M351" i="8"/>
  <c r="M319" i="8"/>
  <c r="M287" i="8"/>
  <c r="M255" i="8"/>
  <c r="M223" i="8"/>
  <c r="M191" i="8"/>
  <c r="M97" i="8"/>
  <c r="M414" i="8"/>
  <c r="M382" i="8"/>
  <c r="M350" i="8"/>
  <c r="M318" i="8"/>
  <c r="M286" i="8"/>
  <c r="M254" i="8"/>
  <c r="M222" i="8"/>
  <c r="M190" i="8"/>
  <c r="M413" i="8"/>
  <c r="M381" i="8"/>
  <c r="M349" i="8"/>
  <c r="M317" i="8"/>
  <c r="M285" i="8"/>
  <c r="M253" i="8"/>
  <c r="M221" i="8"/>
  <c r="M189" i="8"/>
  <c r="M157" i="8"/>
  <c r="M125" i="8"/>
  <c r="M412" i="8"/>
  <c r="M380" i="8"/>
  <c r="M348" i="8"/>
  <c r="M316" i="8"/>
  <c r="M284" i="8"/>
  <c r="M252" i="8"/>
  <c r="M220" i="8"/>
  <c r="M188" i="8"/>
  <c r="M156" i="8"/>
  <c r="O17" i="4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M443" i="6"/>
  <c r="M411" i="6"/>
  <c r="M379" i="6"/>
  <c r="M347" i="6"/>
  <c r="M315" i="6"/>
  <c r="M283" i="6"/>
  <c r="M251" i="6"/>
  <c r="M219" i="6"/>
  <c r="M187" i="6"/>
  <c r="M155" i="6"/>
  <c r="M123" i="6"/>
  <c r="P95" i="6"/>
  <c r="P79" i="6"/>
  <c r="P63" i="6"/>
  <c r="P46" i="6"/>
  <c r="R32" i="6"/>
  <c r="AA32" i="6" s="1"/>
  <c r="M19" i="6"/>
  <c r="S35" i="6"/>
  <c r="AB35" i="6" s="1"/>
  <c r="S31" i="6"/>
  <c r="AB31" i="6" s="1"/>
  <c r="P74" i="6"/>
  <c r="M40" i="6"/>
  <c r="M110" i="6"/>
  <c r="M25" i="6"/>
  <c r="P51" i="6"/>
  <c r="M48" i="6"/>
  <c r="M442" i="6"/>
  <c r="M410" i="6"/>
  <c r="M378" i="6"/>
  <c r="M346" i="6"/>
  <c r="M314" i="6"/>
  <c r="M282" i="6"/>
  <c r="M250" i="6"/>
  <c r="M218" i="6"/>
  <c r="M186" i="6"/>
  <c r="M154" i="6"/>
  <c r="M122" i="6"/>
  <c r="M94" i="6"/>
  <c r="M78" i="6"/>
  <c r="M62" i="6"/>
  <c r="M46" i="6"/>
  <c r="Q32" i="6"/>
  <c r="Z32" i="6" s="1"/>
  <c r="M121" i="6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M9" i="6"/>
  <c r="P23" i="6"/>
  <c r="S23" i="6" s="1"/>
  <c r="M22" i="6"/>
  <c r="M21" i="6"/>
  <c r="M126" i="6"/>
  <c r="M441" i="6"/>
  <c r="M409" i="6"/>
  <c r="M377" i="6"/>
  <c r="M345" i="6"/>
  <c r="M313" i="6"/>
  <c r="M281" i="6"/>
  <c r="M249" i="6"/>
  <c r="M217" i="6"/>
  <c r="M185" i="6"/>
  <c r="M153" i="6"/>
  <c r="P94" i="6"/>
  <c r="P62" i="6"/>
  <c r="P77" i="6"/>
  <c r="R28" i="6"/>
  <c r="AA28" i="6" s="1"/>
  <c r="R31" i="6"/>
  <c r="AA31" i="6" s="1"/>
  <c r="M73" i="6"/>
  <c r="R27" i="6"/>
  <c r="AA27" i="6" s="1"/>
  <c r="M11" i="6"/>
  <c r="S33" i="6"/>
  <c r="AB33" i="6" s="1"/>
  <c r="P82" i="6"/>
  <c r="M29" i="6"/>
  <c r="M440" i="6"/>
  <c r="M408" i="6"/>
  <c r="M376" i="6"/>
  <c r="M344" i="6"/>
  <c r="M312" i="6"/>
  <c r="M280" i="6"/>
  <c r="M248" i="6"/>
  <c r="M216" i="6"/>
  <c r="M184" i="6"/>
  <c r="M152" i="6"/>
  <c r="M120" i="6"/>
  <c r="M93" i="6"/>
  <c r="M77" i="6"/>
  <c r="M61" i="6"/>
  <c r="M45" i="6"/>
  <c r="M32" i="6"/>
  <c r="S28" i="6"/>
  <c r="AB28" i="6" s="1"/>
  <c r="M18" i="6"/>
  <c r="M311" i="6"/>
  <c r="M215" i="6"/>
  <c r="M151" i="6"/>
  <c r="P93" i="6"/>
  <c r="P59" i="6"/>
  <c r="P15" i="6"/>
  <c r="M57" i="6"/>
  <c r="M88" i="6"/>
  <c r="P27" i="6"/>
  <c r="Y27" i="6" s="1"/>
  <c r="Q37" i="6"/>
  <c r="P22" i="6"/>
  <c r="P66" i="6"/>
  <c r="Q36" i="6"/>
  <c r="Z36" i="6" s="1"/>
  <c r="P19" i="6"/>
  <c r="S19" i="6" s="1"/>
  <c r="M439" i="6"/>
  <c r="M407" i="6"/>
  <c r="M375" i="6"/>
  <c r="M343" i="6"/>
  <c r="M279" i="6"/>
  <c r="M247" i="6"/>
  <c r="M183" i="6"/>
  <c r="M119" i="6"/>
  <c r="P61" i="6"/>
  <c r="M113" i="6"/>
  <c r="M206" i="6"/>
  <c r="M2" i="6"/>
  <c r="P30" i="6"/>
  <c r="Y30" i="6" s="1"/>
  <c r="M67" i="6"/>
  <c r="M65" i="6"/>
  <c r="M125" i="6"/>
  <c r="M438" i="6"/>
  <c r="M406" i="6"/>
  <c r="M374" i="6"/>
  <c r="M342" i="6"/>
  <c r="M310" i="6"/>
  <c r="M278" i="6"/>
  <c r="M246" i="6"/>
  <c r="M214" i="6"/>
  <c r="M182" i="6"/>
  <c r="M150" i="6"/>
  <c r="M118" i="6"/>
  <c r="M92" i="6"/>
  <c r="M76" i="6"/>
  <c r="M60" i="6"/>
  <c r="M44" i="6"/>
  <c r="R35" i="6"/>
  <c r="AA35" i="6" s="1"/>
  <c r="Q28" i="6"/>
  <c r="Z28" i="6" s="1"/>
  <c r="P17" i="6"/>
  <c r="S17" i="6" s="1"/>
  <c r="M17" i="6"/>
  <c r="M59" i="6"/>
  <c r="M28" i="6"/>
  <c r="M179" i="6"/>
  <c r="P75" i="6"/>
  <c r="M145" i="6"/>
  <c r="M15" i="6"/>
  <c r="M142" i="6"/>
  <c r="M437" i="6"/>
  <c r="M405" i="6"/>
  <c r="M373" i="6"/>
  <c r="M341" i="6"/>
  <c r="M309" i="6"/>
  <c r="M277" i="6"/>
  <c r="M245" i="6"/>
  <c r="M213" i="6"/>
  <c r="M181" i="6"/>
  <c r="M149" i="6"/>
  <c r="M117" i="6"/>
  <c r="P92" i="6"/>
  <c r="P76" i="6"/>
  <c r="P60" i="6"/>
  <c r="P43" i="6"/>
  <c r="Q35" i="6"/>
  <c r="Z35" i="6" s="1"/>
  <c r="P28" i="6"/>
  <c r="Y28" i="6" s="1"/>
  <c r="M75" i="6"/>
  <c r="P35" i="6"/>
  <c r="Y35" i="6" s="1"/>
  <c r="M243" i="6"/>
  <c r="P91" i="6"/>
  <c r="P58" i="6"/>
  <c r="M72" i="6"/>
  <c r="R30" i="6"/>
  <c r="AA30" i="6" s="1"/>
  <c r="R33" i="6"/>
  <c r="AA33" i="6" s="1"/>
  <c r="M33" i="6"/>
  <c r="M96" i="6"/>
  <c r="M436" i="6"/>
  <c r="M404" i="6"/>
  <c r="M372" i="6"/>
  <c r="M340" i="6"/>
  <c r="M308" i="6"/>
  <c r="M276" i="6"/>
  <c r="M244" i="6"/>
  <c r="M212" i="6"/>
  <c r="M180" i="6"/>
  <c r="M148" i="6"/>
  <c r="M116" i="6"/>
  <c r="M91" i="6"/>
  <c r="M43" i="6"/>
  <c r="P16" i="6"/>
  <c r="M147" i="6"/>
  <c r="M35" i="6"/>
  <c r="M177" i="6"/>
  <c r="P14" i="6"/>
  <c r="M13" i="6"/>
  <c r="Q27" i="6"/>
  <c r="Z27" i="6" s="1"/>
  <c r="P37" i="6"/>
  <c r="P50" i="6"/>
  <c r="M158" i="6"/>
  <c r="M435" i="6"/>
  <c r="M403" i="6"/>
  <c r="M371" i="6"/>
  <c r="M339" i="6"/>
  <c r="M307" i="6"/>
  <c r="M275" i="6"/>
  <c r="M211" i="6"/>
  <c r="M115" i="6"/>
  <c r="M16" i="6"/>
  <c r="M41" i="6"/>
  <c r="M14" i="6"/>
  <c r="P56" i="6"/>
  <c r="M37" i="6"/>
  <c r="P33" i="6"/>
  <c r="Y33" i="6" s="1"/>
  <c r="P20" i="6"/>
  <c r="S20" i="6" s="1"/>
  <c r="P47" i="6"/>
  <c r="M434" i="6"/>
  <c r="M402" i="6"/>
  <c r="M370" i="6"/>
  <c r="M338" i="6"/>
  <c r="M306" i="6"/>
  <c r="M274" i="6"/>
  <c r="M242" i="6"/>
  <c r="M210" i="6"/>
  <c r="M178" i="6"/>
  <c r="M146" i="6"/>
  <c r="M114" i="6"/>
  <c r="M90" i="6"/>
  <c r="M74" i="6"/>
  <c r="M58" i="6"/>
  <c r="M42" i="6"/>
  <c r="Q31" i="6"/>
  <c r="Z31" i="6" s="1"/>
  <c r="S34" i="6"/>
  <c r="AB34" i="6" s="1"/>
  <c r="M51" i="6"/>
  <c r="M81" i="6"/>
  <c r="M63" i="6"/>
  <c r="M433" i="6"/>
  <c r="M401" i="6"/>
  <c r="M369" i="6"/>
  <c r="M337" i="6"/>
  <c r="M305" i="6"/>
  <c r="M273" i="6"/>
  <c r="M241" i="6"/>
  <c r="M209" i="6"/>
  <c r="M174" i="6"/>
  <c r="R37" i="6"/>
  <c r="Q33" i="6"/>
  <c r="Z33" i="6" s="1"/>
  <c r="P81" i="6"/>
  <c r="M79" i="6"/>
  <c r="M432" i="6"/>
  <c r="M400" i="6"/>
  <c r="M368" i="6"/>
  <c r="M336" i="6"/>
  <c r="M304" i="6"/>
  <c r="M272" i="6"/>
  <c r="M240" i="6"/>
  <c r="M208" i="6"/>
  <c r="M176" i="6"/>
  <c r="M144" i="6"/>
  <c r="M112" i="6"/>
  <c r="M89" i="6"/>
  <c r="M38" i="6"/>
  <c r="M24" i="6"/>
  <c r="M49" i="6"/>
  <c r="M380" i="6"/>
  <c r="M431" i="6"/>
  <c r="M399" i="6"/>
  <c r="M367" i="6"/>
  <c r="M335" i="6"/>
  <c r="M303" i="6"/>
  <c r="M271" i="6"/>
  <c r="M239" i="6"/>
  <c r="M207" i="6"/>
  <c r="M175" i="6"/>
  <c r="M143" i="6"/>
  <c r="M111" i="6"/>
  <c r="P89" i="6"/>
  <c r="P73" i="6"/>
  <c r="P57" i="6"/>
  <c r="M39" i="6"/>
  <c r="M31" i="6"/>
  <c r="S27" i="6"/>
  <c r="AB27" i="6" s="1"/>
  <c r="M56" i="6"/>
  <c r="M27" i="6"/>
  <c r="M30" i="6"/>
  <c r="P67" i="6"/>
  <c r="P65" i="6"/>
  <c r="M188" i="6"/>
  <c r="M430" i="6"/>
  <c r="M398" i="6"/>
  <c r="M366" i="6"/>
  <c r="M334" i="6"/>
  <c r="M302" i="6"/>
  <c r="M270" i="6"/>
  <c r="M238" i="6"/>
  <c r="M12" i="6"/>
  <c r="M8" i="6"/>
  <c r="M23" i="6"/>
  <c r="R29" i="6"/>
  <c r="AA29" i="6" s="1"/>
  <c r="M316" i="6"/>
  <c r="M429" i="6"/>
  <c r="M397" i="6"/>
  <c r="M365" i="6"/>
  <c r="M333" i="6"/>
  <c r="M301" i="6"/>
  <c r="M269" i="6"/>
  <c r="M237" i="6"/>
  <c r="M205" i="6"/>
  <c r="M173" i="6"/>
  <c r="M141" i="6"/>
  <c r="M109" i="6"/>
  <c r="P88" i="6"/>
  <c r="P72" i="6"/>
  <c r="M52" i="6"/>
  <c r="M80" i="6"/>
  <c r="S32" i="6"/>
  <c r="AB32" i="6" s="1"/>
  <c r="M428" i="6"/>
  <c r="M396" i="6"/>
  <c r="M364" i="6"/>
  <c r="M332" i="6"/>
  <c r="M300" i="6"/>
  <c r="M268" i="6"/>
  <c r="M236" i="6"/>
  <c r="M204" i="6"/>
  <c r="M172" i="6"/>
  <c r="M140" i="6"/>
  <c r="M108" i="6"/>
  <c r="M87" i="6"/>
  <c r="M71" i="6"/>
  <c r="M55" i="6"/>
  <c r="Q34" i="6"/>
  <c r="Z34" i="6" s="1"/>
  <c r="P52" i="6"/>
  <c r="M3" i="6"/>
  <c r="S36" i="6"/>
  <c r="AB36" i="6" s="1"/>
  <c r="P36" i="6"/>
  <c r="Y36" i="6" s="1"/>
  <c r="M427" i="6"/>
  <c r="M395" i="6"/>
  <c r="M363" i="6"/>
  <c r="M331" i="6"/>
  <c r="M299" i="6"/>
  <c r="M267" i="6"/>
  <c r="M235" i="6"/>
  <c r="M203" i="6"/>
  <c r="M171" i="6"/>
  <c r="M139" i="6"/>
  <c r="M107" i="6"/>
  <c r="P87" i="6"/>
  <c r="P71" i="6"/>
  <c r="P55" i="6"/>
  <c r="P34" i="6"/>
  <c r="Y34" i="6" s="1"/>
  <c r="M7" i="6"/>
  <c r="M83" i="6"/>
  <c r="R36" i="6"/>
  <c r="AA36" i="6" s="1"/>
  <c r="M412" i="6"/>
  <c r="M426" i="6"/>
  <c r="M394" i="6"/>
  <c r="M362" i="6"/>
  <c r="M330" i="6"/>
  <c r="M298" i="6"/>
  <c r="M266" i="6"/>
  <c r="M234" i="6"/>
  <c r="M202" i="6"/>
  <c r="M170" i="6"/>
  <c r="M138" i="6"/>
  <c r="M106" i="6"/>
  <c r="M86" i="6"/>
  <c r="M70" i="6"/>
  <c r="M54" i="6"/>
  <c r="M34" i="6"/>
  <c r="S30" i="6"/>
  <c r="AB30" i="6" s="1"/>
  <c r="M26" i="6"/>
  <c r="M10" i="6"/>
  <c r="M6" i="6"/>
  <c r="P97" i="6"/>
  <c r="M284" i="6"/>
  <c r="M425" i="6"/>
  <c r="M393" i="6"/>
  <c r="M361" i="6"/>
  <c r="M329" i="6"/>
  <c r="M297" i="6"/>
  <c r="M265" i="6"/>
  <c r="M233" i="6"/>
  <c r="M201" i="6"/>
  <c r="M169" i="6"/>
  <c r="M137" i="6"/>
  <c r="M105" i="6"/>
  <c r="P86" i="6"/>
  <c r="P70" i="6"/>
  <c r="P54" i="6"/>
  <c r="S37" i="6"/>
  <c r="M68" i="6"/>
  <c r="M50" i="6"/>
  <c r="P48" i="6"/>
  <c r="M47" i="6"/>
  <c r="M424" i="6"/>
  <c r="M392" i="6"/>
  <c r="M360" i="6"/>
  <c r="M328" i="6"/>
  <c r="M296" i="6"/>
  <c r="M264" i="6"/>
  <c r="M232" i="6"/>
  <c r="M200" i="6"/>
  <c r="M168" i="6"/>
  <c r="M136" i="6"/>
  <c r="M104" i="6"/>
  <c r="M85" i="6"/>
  <c r="M69" i="6"/>
  <c r="M53" i="6"/>
  <c r="Q30" i="6"/>
  <c r="Z30" i="6" s="1"/>
  <c r="M5" i="6"/>
  <c r="P49" i="6"/>
  <c r="M252" i="6"/>
  <c r="M423" i="6"/>
  <c r="M391" i="6"/>
  <c r="M359" i="6"/>
  <c r="M327" i="6"/>
  <c r="M295" i="6"/>
  <c r="M263" i="6"/>
  <c r="M231" i="6"/>
  <c r="M199" i="6"/>
  <c r="M167" i="6"/>
  <c r="M135" i="6"/>
  <c r="M103" i="6"/>
  <c r="P85" i="6"/>
  <c r="P69" i="6"/>
  <c r="P98" i="6"/>
  <c r="M220" i="6"/>
  <c r="M422" i="6"/>
  <c r="M390" i="6"/>
  <c r="M358" i="6"/>
  <c r="M326" i="6"/>
  <c r="M294" i="6"/>
  <c r="M262" i="6"/>
  <c r="M230" i="6"/>
  <c r="M198" i="6"/>
  <c r="M166" i="6"/>
  <c r="M134" i="6"/>
  <c r="M102" i="6"/>
  <c r="M84" i="6"/>
  <c r="M66" i="6"/>
  <c r="P29" i="6"/>
  <c r="Y29" i="6" s="1"/>
  <c r="M421" i="6"/>
  <c r="M389" i="6"/>
  <c r="M357" i="6"/>
  <c r="M325" i="6"/>
  <c r="M293" i="6"/>
  <c r="M261" i="6"/>
  <c r="M229" i="6"/>
  <c r="M197" i="6"/>
  <c r="M165" i="6"/>
  <c r="M133" i="6"/>
  <c r="M101" i="6"/>
  <c r="P84" i="6"/>
  <c r="P68" i="6"/>
  <c r="M4" i="6"/>
  <c r="S29" i="6"/>
  <c r="AB29" i="6" s="1"/>
  <c r="M20" i="6"/>
  <c r="M36" i="6"/>
  <c r="M420" i="6"/>
  <c r="M388" i="6"/>
  <c r="M356" i="6"/>
  <c r="M324" i="6"/>
  <c r="M292" i="6"/>
  <c r="M260" i="6"/>
  <c r="M228" i="6"/>
  <c r="M196" i="6"/>
  <c r="M164" i="6"/>
  <c r="M132" i="6"/>
  <c r="M100" i="6"/>
  <c r="P21" i="6"/>
  <c r="Q29" i="6"/>
  <c r="Z29" i="6" s="1"/>
  <c r="M124" i="6"/>
  <c r="M419" i="6"/>
  <c r="M387" i="6"/>
  <c r="M355" i="6"/>
  <c r="M323" i="6"/>
  <c r="M291" i="6"/>
  <c r="M259" i="6"/>
  <c r="M227" i="6"/>
  <c r="M195" i="6"/>
  <c r="M163" i="6"/>
  <c r="M131" i="6"/>
  <c r="M99" i="6"/>
  <c r="P83" i="6"/>
  <c r="M97" i="6"/>
  <c r="M348" i="6"/>
  <c r="M418" i="6"/>
  <c r="M386" i="6"/>
  <c r="M354" i="6"/>
  <c r="M322" i="6"/>
  <c r="M290" i="6"/>
  <c r="M258" i="6"/>
  <c r="M226" i="6"/>
  <c r="M194" i="6"/>
  <c r="M162" i="6"/>
  <c r="M130" i="6"/>
  <c r="M98" i="6"/>
  <c r="M82" i="6"/>
  <c r="M64" i="6"/>
  <c r="M95" i="6"/>
  <c r="M417" i="6"/>
  <c r="M385" i="6"/>
  <c r="M353" i="6"/>
  <c r="M321" i="6"/>
  <c r="M289" i="6"/>
  <c r="M257" i="6"/>
  <c r="M225" i="6"/>
  <c r="M193" i="6"/>
  <c r="M161" i="6"/>
  <c r="M129" i="6"/>
  <c r="P80" i="6"/>
  <c r="M416" i="6"/>
  <c r="M384" i="6"/>
  <c r="M352" i="6"/>
  <c r="M320" i="6"/>
  <c r="M288" i="6"/>
  <c r="M256" i="6"/>
  <c r="M224" i="6"/>
  <c r="M192" i="6"/>
  <c r="M160" i="6"/>
  <c r="M128" i="6"/>
  <c r="P64" i="6"/>
  <c r="M415" i="6"/>
  <c r="M383" i="6"/>
  <c r="M351" i="6"/>
  <c r="M319" i="6"/>
  <c r="M287" i="6"/>
  <c r="M255" i="6"/>
  <c r="M223" i="6"/>
  <c r="M191" i="6"/>
  <c r="M159" i="6"/>
  <c r="M127" i="6"/>
  <c r="P96" i="6"/>
  <c r="M414" i="6"/>
  <c r="M382" i="6"/>
  <c r="M350" i="6"/>
  <c r="M318" i="6"/>
  <c r="M286" i="6"/>
  <c r="M254" i="6"/>
  <c r="M222" i="6"/>
  <c r="M190" i="6"/>
  <c r="M156" i="6"/>
  <c r="M413" i="6"/>
  <c r="M381" i="6"/>
  <c r="M349" i="6"/>
  <c r="M317" i="6"/>
  <c r="M285" i="6"/>
  <c r="M253" i="6"/>
  <c r="M221" i="6"/>
  <c r="M189" i="6"/>
  <c r="M157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U5" i="8" l="1"/>
  <c r="O42" i="4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L18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51" i="1"/>
  <c r="H59" i="1"/>
  <c r="H46" i="1"/>
  <c r="H38" i="1"/>
  <c r="H11" i="1"/>
  <c r="H54" i="1"/>
  <c r="H55" i="1"/>
  <c r="H36" i="1"/>
  <c r="H42" i="1"/>
  <c r="H29" i="1"/>
  <c r="H19" i="1"/>
  <c r="H8" i="1"/>
  <c r="H45" i="1"/>
  <c r="H49" i="1"/>
  <c r="H21" i="1"/>
  <c r="H56" i="1"/>
  <c r="H25" i="1"/>
  <c r="H27" i="1"/>
  <c r="H28" i="1"/>
  <c r="H40" i="1"/>
  <c r="H62" i="1"/>
  <c r="H10" i="1"/>
  <c r="H43" i="1"/>
  <c r="H32" i="1"/>
  <c r="H9" i="1"/>
  <c r="H53" i="1"/>
  <c r="H47" i="1"/>
  <c r="H48" i="1"/>
  <c r="H52" i="1"/>
  <c r="H14" i="1"/>
  <c r="H26" i="1"/>
  <c r="H44" i="1"/>
  <c r="H58" i="1"/>
  <c r="H41" i="1"/>
  <c r="H30" i="1"/>
  <c r="H17" i="1"/>
  <c r="H18" i="1"/>
  <c r="H63" i="1"/>
  <c r="H15" i="1"/>
  <c r="H57" i="1"/>
  <c r="H50" i="1"/>
  <c r="H61" i="1"/>
  <c r="H31" i="1"/>
  <c r="H35" i="1"/>
  <c r="H37" i="1"/>
  <c r="H23" i="1"/>
  <c r="H33" i="1"/>
  <c r="H20" i="1"/>
  <c r="H34" i="1"/>
  <c r="H22" i="1"/>
  <c r="H39" i="1"/>
  <c r="H6" i="1"/>
  <c r="H13" i="1"/>
  <c r="H7" i="1"/>
  <c r="H60" i="1"/>
  <c r="H5" i="1"/>
  <c r="H4" i="1"/>
  <c r="H12" i="1"/>
  <c r="H3" i="1"/>
  <c r="H24" i="1"/>
  <c r="H16" i="1"/>
  <c r="Q22" i="2" l="1"/>
  <c r="S22" i="2" s="1"/>
  <c r="S21" i="2"/>
  <c r="R17" i="2"/>
  <c r="S17" i="2"/>
  <c r="S23" i="2"/>
  <c r="R23" i="2"/>
  <c r="S19" i="2"/>
  <c r="R19" i="2"/>
  <c r="I32" i="1"/>
  <c r="I25" i="1"/>
  <c r="I48" i="1"/>
  <c r="I24" i="1"/>
  <c r="I45" i="1"/>
  <c r="I46" i="1"/>
  <c r="I5" i="1"/>
  <c r="I37" i="1"/>
  <c r="I54" i="1"/>
  <c r="I10" i="1"/>
  <c r="I4" i="1"/>
  <c r="I57" i="1"/>
  <c r="I59" i="1"/>
  <c r="I28" i="1"/>
  <c r="I62" i="1"/>
  <c r="I19" i="1"/>
  <c r="I31" i="1"/>
  <c r="I61" i="1"/>
  <c r="I3" i="1"/>
  <c r="I55" i="1"/>
  <c r="I38" i="1"/>
  <c r="I12" i="1"/>
  <c r="I35" i="1"/>
  <c r="I47" i="1"/>
  <c r="I6" i="1"/>
  <c r="I26" i="1"/>
  <c r="I22" i="1"/>
  <c r="I44" i="1"/>
  <c r="I7" i="1"/>
  <c r="I52" i="1"/>
  <c r="I11" i="1"/>
  <c r="I8" i="1"/>
  <c r="I51" i="1"/>
  <c r="I56" i="1"/>
  <c r="I60" i="1"/>
  <c r="I13" i="1"/>
  <c r="I36" i="1"/>
  <c r="I17" i="1"/>
  <c r="I34" i="1"/>
  <c r="I29" i="1"/>
  <c r="I50" i="1"/>
  <c r="I42" i="1"/>
  <c r="I41" i="1"/>
  <c r="I40" i="1"/>
  <c r="I63" i="1"/>
  <c r="I53" i="1"/>
  <c r="I58" i="1"/>
  <c r="I21" i="1"/>
  <c r="I33" i="1"/>
  <c r="I9" i="1"/>
  <c r="I30" i="1"/>
  <c r="I18" i="1"/>
  <c r="I14" i="1"/>
  <c r="I27" i="1"/>
  <c r="I49" i="1"/>
  <c r="I15" i="1"/>
  <c r="I20" i="1"/>
  <c r="I39" i="1"/>
  <c r="I16" i="1"/>
  <c r="I23" i="1"/>
  <c r="I43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M80" i="5"/>
  <c r="M256" i="5"/>
  <c r="M16" i="5"/>
  <c r="AA30" i="5"/>
  <c r="M49" i="5"/>
  <c r="M292" i="5"/>
  <c r="M34" i="5"/>
  <c r="M95" i="5"/>
  <c r="M83" i="5"/>
  <c r="M13" i="5"/>
  <c r="M100" i="5"/>
  <c r="M336" i="5"/>
  <c r="S18" i="5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S28" i="5"/>
  <c r="AB28" i="5" s="1"/>
  <c r="M40" i="5"/>
  <c r="M104" i="5"/>
  <c r="M352" i="5"/>
  <c r="S20" i="5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V18" i="5" l="1"/>
  <c r="S17" i="5"/>
  <c r="S19" i="5"/>
  <c r="C13" i="1"/>
  <c r="K33" i="1" l="1"/>
  <c r="K35" i="1"/>
  <c r="K60" i="1"/>
  <c r="K26" i="1"/>
  <c r="K57" i="1"/>
  <c r="K6" i="1"/>
  <c r="K13" i="1"/>
  <c r="K53" i="1"/>
  <c r="K31" i="1"/>
  <c r="K16" i="1"/>
  <c r="K56" i="1"/>
  <c r="K19" i="1"/>
  <c r="K8" i="1"/>
  <c r="K61" i="1"/>
  <c r="K32" i="1"/>
  <c r="K36" i="1"/>
  <c r="K17" i="1"/>
  <c r="K45" i="1"/>
  <c r="K42" i="1"/>
  <c r="K20" i="1"/>
  <c r="K51" i="1"/>
  <c r="K55" i="1"/>
  <c r="K34" i="1"/>
  <c r="K47" i="1"/>
  <c r="K7" i="1"/>
  <c r="K63" i="1"/>
  <c r="K41" i="1"/>
  <c r="K38" i="1"/>
  <c r="K46" i="1"/>
  <c r="K24" i="1"/>
  <c r="K58" i="1"/>
  <c r="K15" i="1"/>
  <c r="K54" i="1"/>
  <c r="K59" i="1"/>
  <c r="K25" i="1"/>
  <c r="K11" i="1"/>
  <c r="K18" i="1"/>
  <c r="K28" i="1"/>
  <c r="K44" i="1"/>
  <c r="K39" i="1"/>
  <c r="K10" i="1"/>
  <c r="K4" i="1"/>
  <c r="K48" i="1"/>
  <c r="K37" i="1"/>
  <c r="K52" i="1"/>
  <c r="K21" i="1"/>
  <c r="K43" i="1"/>
  <c r="K29" i="1"/>
  <c r="K27" i="1"/>
  <c r="K12" i="1"/>
  <c r="K3" i="1"/>
  <c r="K5" i="1"/>
  <c r="K23" i="1"/>
  <c r="K9" i="1"/>
  <c r="K40" i="1"/>
  <c r="K49" i="1"/>
  <c r="K22" i="1"/>
  <c r="K50" i="1"/>
  <c r="K62" i="1"/>
  <c r="K30" i="1"/>
  <c r="K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1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 Min                   1Q               Median                   3Q                  Max 
-155.828997295765703  -38.533885785214451   -0.226885698545045   37.806117294220208  151.354971912828404 
Coefficients:
                        Estimate           Std. Error  t value   Pr(&gt;|t|)    
(Intercept)  152.133484162896423    2.575851805936049 59.06143 &lt; 2.22e-16 ***
xage         -10.012197817470732   59.749185912366748 -0.16757 0.86699982    
xsex        -239.819089365654889   61.222316924033947 -3.91718 0.00010414 ***
xbmi         519.839786790135008   66.533562068208482  7.81320 4.2996e-14 ***
xmap         324.390427689376850   65.421942040172723  4.95843 1.0238e-06 ***
xtc         -792.184161628308175  416.683925721065862 -1.90116 0.05794735 .  
xldl         476.745837823664658  339.034507983337107  1.40619 0.16038921    
xhdl         101.044570321346384  212.532589103041857  0.47543 0.63472070    
xtch         177.064176232251498  161.475626017806349  1.09654 0.27345565    
xltg         751.279321087394010  171.901973680102913  4.37039 1.5560e-05 ***
xglu          67.625386391043989   65.984212829846967  1.02487 0.30599835    
---
Signif. codes:  0 ‘***’ 0.001 ‘**’ 0.01 ‘*’ 0.05 ‘.’ 0.1 ‘ ’ 1
Residual standard error: 54.15418 on 431 degrees of freedom
Multiple R-squared:  0.5177494254132933, Adjusted R-squared:  0.506560316954205 
F-statistic: 46.27262550062714 on 10 and 431 DF,  p-value: &lt; 2.2204460492503e-16
AIC 4795.984804785574
BIC 4845.080523370506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00000000-0006-0000-0200-000001000000}">
      <text>
        <r>
          <rPr>
            <sz val="9"/>
            <color indexed="81"/>
            <rFont val="Courier New"/>
            <family val="3"/>
          </rPr>
          <t xml:space="preserve">Call:
lm(formula = y ~ x, data = diabetes, weights = w)
Weighted Residuals:
                 Min                   1Q               Median                   3Q                  Max 
-271.520876751506592  -59.412564119139645   -0.851071870700284   62.083068530729072  288.087236756962909 
Coefficients:
                        Estimate           Std. Error  t value   Pr(&gt;|t|)    
(Intercept)  152.219373999335886    2.570151233776766 59.22584 &lt; 2.22e-16 ***
xage           2.332023427884924   60.322441121301935  0.03866 0.96917992    
xsex        -220.629042383147947   60.425417409977236 -3.65126 0.00029302 ***
xbmi         524.674427513952310   64.932231219577119  8.08034 6.5614e-15 ***
xmap         348.192674121855532   64.515914288157404  5.39700 1.1209e-07 ***
xtc         -856.845000185309118  408.267274414028066 -2.09874 0.03642153 *  
xldl         569.199391908949110  329.490786394619704  1.72751 0.08479206 .  
xhdl         107.814432501197999  209.652888241003069  0.51425 0.60733934    
xtch         167.614455779691383  161.515097301016311  1.03776 0.29996207    
xltg         754.610448263904345  172.412100176691808  4.37678 1.5130e-05 ***
xglu          45.377361671696882   66.115143715475156  0.68634 0.49286880    
---
Signif. codes:  0 ‘***’ 0.001 ‘**’ 0.01 ‘*’ 0.05 ‘.’ 0.1 ‘ ’ 1
Residual standard error: 96.57367 on 431 degrees of freedom
Multiple R-squared:  0.5284049429704133, Adjusted R-squared:  0.517463062296873 
F-statistic: 48.29196723449969 on 10 and 431 DF,  p-value: &lt; 2.2204460492503e-16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3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Min                  1Q              Median                  3Q                 Max 
 -3.695513132864704 113.599598377684444 151.906598464351646 189.939601457116282 303.488456075730198 
Coefficients:
                Estimate          Std. Error  t value  Pr(&gt;|t|)   
xage  -10.01219781749126  179.96652216361107 -0.05563 0.9556594   
xsex -239.81908936567382  184.40364144503445 -1.30051 0.1941190   
xbmi  519.83978679005611  200.40128731015747  2.59399 0.0098092 **
xmap  324.39042768943142  197.05305105625402  1.64621 0.1004481   
xtc  -792.18416162797143 1255.06575208381969 -0.63119 0.5282505   
xldl  476.74583782338567 1021.18314021385402  0.46686 0.6408380   
xhdl  101.04457032117425  640.15518074842157  0.15784 0.8746536   
xtch  177.06417623229643  486.36992094316889  0.36405 0.7159969   
xltg  751.27932108721677  517.77442460292207  1.45098 0.1475117   
xglu   67.62538639102813  198.74662925295584  0.34026 0.7338267   
---
Signif. codes:  0 ‘***’ 0.001 ‘**’ 0.01 ‘*’ 0.05 ‘.’ 0.1 ‘ ’ 1
Residual standard error: 163.1142 on 432 degrees of freedom
Multiple R-squared:  0.1055975652000997, Adjusted R-squared:  0.08489380513528733 
F-statistic: 5.100405185798603 on 10 and 432 DF,  p-value: 4.716700290652555e-07
AIC 5769.721046299026
BIC 5814.725455001881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2AB52B39-8693-4506-BDAB-22263F51B20A}">
      <text>
        <r>
          <rPr>
            <sz val="9"/>
            <color indexed="81"/>
            <rFont val="Courier New"/>
            <family val="3"/>
          </rPr>
          <t xml:space="preserve">Call:
lm(formula = y ~ age + sex + bmi + map + tc + ldl + hdl + tch + 
    ltg + glu - 1, data = df, weights = df$w)
Weighted Residuals:
   Min     1Q Median     3Q    Max 
  8.57 181.31 259.85 344.56 601.01 
Coefficients:
    Estimate Std. Error t value Pr(&gt;|t|)   
age    85.64     182.09   0.470  0.63837   
sex  -217.51     182.45  -1.192  0.23386   
bmi   536.73     196.06   2.738  0.00645 **
map   351.08     194.81   1.802  0.07221 . 
tc   -305.70    1232.44  -0.248  0.80422   
ldl   164.03     994.68   0.165  0.86910   
hdl  -108.08     632.95  -0.171  0.86450   
tch   175.24     487.69   0.359  0.71954   
ltg   556.90     520.50   1.070  0.28525   
glu   100.06     199.62   0.501  0.61643   
---
Signif. codes:  0 ‘***’ 0.001 ‘**’ 0.01 ‘*’ 0.05 ‘.’ 0.1 ‘ ’ 1
Residual standard error: 291.6 on 432 degrees of freedom
Multiple R-squared:  0.1276, Adjusted R-squared:  0.1074 
F-statistic: 6.318 on 10 and 432 DF,  p-value: 4.488e-09
</t>
        </r>
      </text>
    </comment>
  </commentList>
</comments>
</file>

<file path=xl/sharedStrings.xml><?xml version="1.0" encoding="utf-8"?>
<sst xmlns="http://schemas.openxmlformats.org/spreadsheetml/2006/main" count="623" uniqueCount="179">
  <si>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</si>
  <si>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</si>
  <si>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</si>
  <si>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</si>
  <si>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</si>
  <si>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</si>
  <si>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</si>
  <si>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</si>
  <si>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</si>
  <si>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</si>
  <si>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</si>
  <si>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</si>
  <si>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</si>
  <si>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</si>
  <si>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</si>
  <si>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</si>
  <si>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</si>
  <si>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</si>
  <si>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</si>
  <si>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</si>
  <si>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</si>
  <si>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</si>
  <si>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</si>
  <si>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</si>
  <si>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</si>
  <si>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</si>
  <si>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</si>
  <si>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</si>
  <si>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</si>
  <si>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</si>
  <si>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</si>
  <si>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</si>
  <si>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</si>
  <si>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</si>
  <si>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</si>
  <si>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</si>
  <si>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</si>
  <si>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</si>
  <si>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</si>
  <si>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</si>
  <si>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</si>
  <si>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</si>
  <si>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</si>
  <si>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</si>
  <si>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</si>
  <si>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</si>
  <si>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</si>
  <si>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</si>
  <si>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</si>
  <si>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</si>
  <si>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</si>
  <si>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</si>
  <si>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</si>
  <si>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</si>
  <si>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</si>
  <si>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</si>
  <si>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</si>
  <si>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</si>
  <si>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</si>
  <si>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</si>
  <si>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</si>
  <si>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</si>
  <si>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</si>
  <si>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</si>
  <si>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</si>
  <si>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</si>
  <si>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</si>
  <si>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</si>
  <si>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</si>
  <si>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</si>
  <si>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</si>
  <si>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</si>
  <si>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</si>
  <si>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</si>
  <si>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</si>
  <si>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</si>
  <si>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</si>
  <si>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</si>
  <si>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</si>
  <si>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</si>
  <si>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</si>
  <si>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</si>
  <si>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</si>
  <si>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</si>
  <si>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</si>
  <si>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</si>
  <si>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</si>
  <si>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</si>
  <si>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</si>
  <si>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</si>
  <si>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</si>
  <si>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</si>
  <si>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</si>
  <si>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</si>
  <si>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</si>
  <si>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</si>
  <si>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</si>
  <si>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</si>
  <si>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</si>
  <si>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</si>
  <si>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</si>
  <si>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</si>
  <si>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</si>
  <si>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</si>
  <si>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</si>
  <si>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</si>
  <si>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</si>
  <si>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</si>
  <si>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</si>
  <si>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</si>
  <si>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</si>
  <si>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</si>
  <si>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</si>
  <si>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</si>
  <si>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</si>
  <si>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</si>
  <si>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</si>
  <si>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</si>
  <si>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</si>
  <si>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</si>
  <si>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</si>
  <si>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</si>
  <si>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</si>
  <si>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</si>
  <si>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</si>
  <si>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</si>
  <si>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</si>
  <si>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</si>
  <si>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</si>
  <si>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</si>
  <si>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</si>
  <si>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</si>
  <si>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</si>
  <si>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</si>
  <si>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</si>
  <si>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</si>
  <si>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</si>
  <si>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</si>
  <si>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</si>
  <si>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</si>
  <si>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</si>
  <si>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</si>
  <si>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</si>
  <si>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</si>
  <si>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</si>
  <si>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</si>
  <si>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</si>
  <si>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</si>
  <si>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</si>
  <si>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</si>
  <si>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</si>
  <si>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</si>
  <si>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</si>
  <si>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</si>
  <si>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</si>
  <si>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</si>
  <si>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</si>
  <si>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</si>
  <si>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</si>
  <si>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</si>
  <si>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</si>
  <si>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</si>
  <si>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</si>
  <si>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</si>
  <si>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</si>
  <si>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</si>
  <si>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</si>
  <si>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</si>
  <si>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</si>
  <si>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R unweighted, no intercept</t>
  </si>
  <si>
    <t>R weighted , no intercept</t>
  </si>
  <si>
    <t>R unweighted, with intercept</t>
  </si>
  <si>
    <t>R weighted with intercept</t>
  </si>
  <si>
    <t>bic</t>
  </si>
  <si>
    <t>With Intercept</t>
  </si>
  <si>
    <t>Unweighted</t>
  </si>
  <si>
    <t>Weighted</t>
  </si>
  <si>
    <t>Without Intercept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</si>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</sst>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4" borderId="26" applyNumberFormat="0" applyFont="0" applyAlignment="0" applyProtection="0"/>
  </cellStyleXfs>
  <cellXfs count="41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0" fontId="8" fillId="0" borderId="23" xfId="5" applyBorder="1" applyAlignment="1">
      <alignment horizontal="center"/>
    </xf>
    <xf numFmtId="0" fontId="8" fillId="0" borderId="24" xfId="5" applyBorder="1" applyAlignment="1">
      <alignment horizontal="center"/>
    </xf>
    <xf numFmtId="0" fontId="8" fillId="0" borderId="25" xfId="5" applyBorder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031edfcbd3e4533a818bdedaaca8c82">
      <tp>
        <v>1</v>
        <stp/>
        <stp>8556bb0d-5d9e-42fd-b882-23b652d37c96</stp>
        <tr r="R3" s="8"/>
        <tr r="O10" s="4"/>
      </tp>
      <tp>
        <v>1</v>
        <stp/>
        <stp>e3eaddc0-3223-4c81-9bcb-d8553a6653c8</stp>
        <tr r="S3" s="8"/>
        <tr r="P10" s="6"/>
      </tp>
    </main>
    <main first="rtdsrv.a031edfcbd3e4533a818bdedaaca8c82">
      <tp>
        <v>1</v>
        <stp/>
        <stp>898ac3db-bdb6-4a30-a73e-5189047c15d7</stp>
        <tr r="P3" s="8"/>
        <tr r="O10" s="2"/>
      </tp>
    </main>
    <main first="rtdsrv.a031edfcbd3e4533a818bdedaaca8c82">
      <tp>
        <v>1</v>
        <stp/>
        <stp>6b099b20-70b2-42d3-af28-3c0c8c7d6e59</stp>
        <tr r="C7" s="1"/>
      </tp>
    </main>
    <main first="rtdsrv.a031edfcbd3e4533a818bdedaaca8c82">
      <tp>
        <v>1</v>
        <stp/>
        <stp>50941766-3027-49c8-8960-dc87d6bd5f93</stp>
        <tr r="Q3" s="8"/>
        <tr r="P10" s="5"/>
      </tp>
      <tp>
        <v>1</v>
        <stp/>
        <stp>1cba4643-fff8-450b-8f8b-4eef6908b7da</stp>
        <tr r="C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J4" sqref="J4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_xll.acq_regression_estimate($C$13,G3)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_xll.acq_regression_estimate($C$13,G4)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_xll.acq_regression_estimate($C$13,G5)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_xll.acq_regression_estimate($C$13,G6)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_xll.acq_regression_estimate($C$13,G7)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_xll.acq_regression_estimate($C$13,G8)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_xll.acq_regression_estimate($C$13,G9)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_xll.acq_regression_estimate($C$13,G10)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_xll.acq_regression_estimate($C$13,G11)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_xll.acq_regression_estimate($C$13,G12)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_xll.acq_regression_estimate($C$13,G13)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_xll.acq_regression_estimate($C$13,G14)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_xll.acq_regression_estimate($C$13,G15)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_xll.acq_regression_estimate($C$13,G16)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_xll.acq_regression_estimate($C$13,G17)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_xll.acq_regression_estimate($C$13,G18)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_xll.acq_regression_estimate($C$13,G19)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_xll.acq_regression_estimate($C$13,G20)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_xll.acq_regression_estimate($C$13,G21)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_xll.acq_regression_estimate($C$13,G22)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_xll.acq_regression_estimate($C$13,G23)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_xll.acq_regression_estimate($C$13,G24)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_xll.acq_regression_estimate($C$13,G25)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_xll.acq_regression_estimate($C$13,G26)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_xll.acq_regression_estimate($C$13,G27)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_xll.acq_regression_estimate($C$13,G28)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_xll.acq_regression_estimate($C$13,G29)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_xll.acq_regression_estimate($C$13,G30)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_xll.acq_regression_estimate($C$13,G31)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_xll.acq_regression_estimate($C$13,G32)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_xll.acq_regression_estimate($C$13,G33)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_xll.acq_regression_estimate($C$13,G34)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_xll.acq_regression_estimate($C$13,G35)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_xll.acq_regression_estimate($C$13,G36)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_xll.acq_regression_estimate($C$13,G37)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_xll.acq_regression_estimate($C$13,G38)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_xll.acq_regression_estimate($C$13,G39)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_xll.acq_regression_estimate($C$13,G40)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_xll.acq_regression_estimate($C$13,G41)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_xll.acq_regression_estimate($C$13,G42)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_xll.acq_regression_estimate($C$13,G43)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_xll.acq_regression_estimate($C$13,G44)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_xll.acq_regression_estimate($C$13,G45)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_xll.acq_regression_estimate($C$13,G46)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_xll.acq_regression_estimate($C$13,G47)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_xll.acq_regression_estimate($C$13,G48)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_xll.acq_regression_estimate($C$13,G49)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_xll.acq_regression_estimate($C$13,G50)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_xll.acq_regression_estimate($C$13,G51)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_xll.acq_regression_estimate($C$13,G52)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_xll.acq_regression_estimate($C$13,G53)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_xll.acq_regression_estimate($C$13,G54)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_xll.acq_regression_estimate($C$13,G55)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_xll.acq_regression_estimate($C$13,G56)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_xll.acq_regression_estimate($C$13,G57)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_xll.acq_regression_estimate($C$13,G58)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_xll.acq_regression_estimate($C$13,G59)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_xll.acq_regression_estimate($C$13,G60)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_xll.acq_regression_estimate($C$13,G61)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_xll.acq_regression_estimate($C$13,G62)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_xll.acq_regression_estimate($C$13,G63)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E1" workbookViewId="0">
      <selection activeCell="O15" sqref="O15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  <c r="AA1" s="37" t="s">
        <v>168</v>
      </c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83</v>
      </c>
      <c r="O10" s="9" t="str">
        <f>_xll.acq_regression_linear_create(A2:J443,K2:K443)</f>
        <v>#acqRegression:1</v>
      </c>
      <c r="Q10" t="s">
        <v>171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  <c r="N53" s="28" t="s">
        <v>173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R17" sqref="R17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160.73107716921746</v>
      </c>
      <c r="O10" t="s">
        <v>83</v>
      </c>
      <c r="P10" s="9" t="str">
        <f>_xll.acq_regression_linear_create(A2:J443,K2:K443,TRUE,L2:L443)</f>
        <v>#acqRegression:0</v>
      </c>
      <c r="R10" t="s">
        <v>172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0.52840494297041363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188.05390811551428</v>
      </c>
      <c r="O19" t="s">
        <v>106</v>
      </c>
      <c r="P19" s="9">
        <f>_xll.acq_regression_param($P$10,O19)</f>
        <v>48.291967234499971</v>
      </c>
      <c r="Q19" s="29">
        <v>48.291969999999999</v>
      </c>
      <c r="R19" s="29"/>
      <c r="S19" s="31">
        <f t="shared" si="0"/>
        <v>2.7655000280901731E-6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116.58437611368805</v>
      </c>
      <c r="O22" t="s">
        <v>111</v>
      </c>
      <c r="P22" s="9">
        <f>_xll.acq_regression_param($P$10,O22)</f>
        <v>8523648.1322903298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129.11026781375688</v>
      </c>
      <c r="O47" s="28" t="s">
        <v>111</v>
      </c>
      <c r="P47" s="30">
        <f>_xll.acq_regression_param($P$10,O47)</f>
        <v>8523648.1322903298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141.25539348302209</v>
      </c>
      <c r="O48" s="28" t="s">
        <v>121</v>
      </c>
      <c r="P48" s="30">
        <f>_xll.acq_regression_param($P$10,O48)</f>
        <v>4503937.8052427657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190.98869929401039</v>
      </c>
      <c r="O51" s="28" t="s">
        <v>106</v>
      </c>
      <c r="P51" s="30">
        <f>_xll.acq_regression_param($P$10,O51)</f>
        <v>48.291967234499971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172.41015449842916</v>
      </c>
      <c r="O53" s="28" t="s">
        <v>173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R17" sqref="R17:S22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83</v>
      </c>
      <c r="O10" s="9" t="str">
        <f>_xll.acq_regression_linear_create(A2:J443,K2:K443,FALSE)</f>
        <v>#acqRegression:2</v>
      </c>
      <c r="Q10" t="s">
        <v>169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85</v>
      </c>
      <c r="O17" s="9">
        <f>_xll.acq_regression_param($O$10,N17)</f>
        <v>0.10559756520009984</v>
      </c>
      <c r="P17" s="29">
        <v>0.105597565200099</v>
      </c>
      <c r="Q17" s="29">
        <f>O4</f>
        <v>0.10559756520010076</v>
      </c>
      <c r="R17" s="31">
        <f>P17-O17</f>
        <v>-8.4654505627668186E-16</v>
      </c>
      <c r="S17" s="31">
        <f>Q17-O17</f>
        <v>9.1593399531575415E-16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106</v>
      </c>
      <c r="O19" s="9">
        <f>_xll.acq_regression_param($O$10,N19)</f>
        <v>5.1004051857986088</v>
      </c>
      <c r="P19" s="29">
        <v>5.1004051857985999</v>
      </c>
      <c r="Q19" s="29">
        <f>O5</f>
        <v>5.1004051857986594</v>
      </c>
      <c r="R19" s="31">
        <f t="shared" si="0"/>
        <v>-8.8817841970012523E-15</v>
      </c>
      <c r="S19" s="31">
        <f t="shared" ref="S19:S23" si="1">Q19-O19</f>
        <v>5.0626169922907138E-14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101</v>
      </c>
      <c r="O20" s="9">
        <f>_xll.acq_regression_param($O$10,N20)</f>
        <v>5769.7210462990261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110</v>
      </c>
      <c r="O21" s="9">
        <f>_xll.acq_regression_param($O$10,N21)</f>
        <v>11493895.031821173</v>
      </c>
      <c r="P21" s="29"/>
      <c r="Q21" s="29">
        <f>P6</f>
        <v>11493895.031821156</v>
      </c>
      <c r="R21" s="31"/>
      <c r="S21" s="31">
        <f t="shared" si="1"/>
        <v>-1.6763806343078613E-8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  <c r="N45" s="28" t="s">
        <v>110</v>
      </c>
      <c r="O45" s="30">
        <f>_xll.acq_regression_param($O$10,N45)</f>
        <v>11493895.031821173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  <c r="N48" s="28" t="s">
        <v>85</v>
      </c>
      <c r="O48" s="30">
        <f>_xll.acq_regression_param($O$10,N48)</f>
        <v>0.10559756520009984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  <c r="N50" s="28" t="s">
        <v>106</v>
      </c>
      <c r="O50" s="30">
        <f>_xll.acq_regression_param($O$10,N50)</f>
        <v>5.1004051857986088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  <c r="N51" s="28" t="s">
        <v>101</v>
      </c>
      <c r="O51" s="30">
        <f>_xll.acq_regression_param($O$10,N51)</f>
        <v>5769.7210462990261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  <c r="N52" s="28" t="s">
        <v>173</v>
      </c>
      <c r="O52" s="30">
        <f>_xll.acq_regression_param($O$10,N52)</f>
        <v>5814.7254550018806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opLeftCell="E4" workbookViewId="0">
      <selection activeCell="O20" sqref="O20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12.31828850275776</v>
      </c>
      <c r="O10" t="s">
        <v>83</v>
      </c>
      <c r="P10" s="9" t="str">
        <f>_xll.acq_regression_linear_create(A2:J443,K2:K443,FALSE,L2:L443)</f>
        <v>#acqRegression:3</v>
      </c>
      <c r="R10" t="s">
        <v>170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32.435050566071922</v>
      </c>
      <c r="O17" t="s">
        <v>85</v>
      </c>
      <c r="P17" s="9">
        <f>_xll.acq_regression_param($P$10,O17)</f>
        <v>0.12744872170476021</v>
      </c>
      <c r="Q17" s="29">
        <v>0.12759999999999999</v>
      </c>
      <c r="R17" s="29"/>
      <c r="S17" s="29">
        <f>Q17-P17</f>
        <v>1.5127829523978176E-4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44.393841900939542</v>
      </c>
      <c r="O19" t="s">
        <v>106</v>
      </c>
      <c r="P19" s="9">
        <f>_xll.acq_regression_param($P$10,O19)</f>
        <v>6.3099841976080198</v>
      </c>
      <c r="Q19" s="29">
        <v>6.3179999999999996</v>
      </c>
      <c r="R19" s="29"/>
      <c r="S19" s="29">
        <f t="shared" si="0"/>
        <v>8.0158023919798538E-3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-13.065956425115841</v>
      </c>
      <c r="O20" t="s">
        <v>101</v>
      </c>
      <c r="P20" s="9">
        <f>_xll.acq_regression_param($P$10,O20)</f>
        <v>5810.0910399281393</v>
      </c>
      <c r="Q20" s="29">
        <v>5810.0910000000003</v>
      </c>
      <c r="R20" s="29"/>
      <c r="S20" s="29">
        <f t="shared" si="0"/>
        <v>-3.9928138903633226E-5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-38.820855376961582</v>
      </c>
      <c r="O21" t="s">
        <v>110</v>
      </c>
      <c r="P21" s="36">
        <f>_xll.acq_regression_param($P$10,O21)</f>
        <v>36734188.146471582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-45.543236706267855</v>
      </c>
      <c r="O22" t="s">
        <v>111</v>
      </c>
      <c r="P22" s="36">
        <f>_xll.acq_regression_param($P$10,O22)</f>
        <v>8523648.1322903298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-73.360415671180306</v>
      </c>
      <c r="O23" s="28" t="s">
        <v>112</v>
      </c>
      <c r="P23" s="9">
        <f>_xll.acq_regression_param($P$10,O23)</f>
        <v>291.60391446557639</v>
      </c>
      <c r="Q23" s="29">
        <v>291.60000000000002</v>
      </c>
      <c r="R23" s="29"/>
      <c r="S23" s="29">
        <f t="shared" si="0"/>
        <v>-3.9144655763720948E-3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182.09390487747484</v>
      </c>
      <c r="R27" s="9">
        <f>_xll.acq_regression_param($P$10,O27&amp;"_tvalue")</f>
        <v>0.47030827102986417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-8.3266726846886741E-16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182.45429876742949</v>
      </c>
      <c r="R28" s="9">
        <f>_xll.acq_regression_param($P$10,O28&amp;"_tvalue")</f>
        <v>-1.192136728582843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-5.1159076974727213E-13</v>
      </c>
      <c r="AA28" s="32">
        <f t="shared" si="1"/>
        <v>6.8833827526759706E-15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196.06171535271829</v>
      </c>
      <c r="R29" s="9">
        <f>_xll.acq_regression_param($P$10,O29&amp;"_tvalue")</f>
        <v>2.737562540726219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2.8421709430404007E-13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194.80555549886466</v>
      </c>
      <c r="R30" s="9">
        <f>_xll.acq_regression_param($P$10,O30&amp;"_tvalue")</f>
        <v>1.8022175181624644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-3.4106051316484809E-13</v>
      </c>
      <c r="AA30" s="32">
        <f t="shared" si="1"/>
        <v>-5.5511151231257827E-15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1232.4415475699368</v>
      </c>
      <c r="R31" s="9">
        <f>_xll.acq_regression_param($P$10,O31&amp;"_tvalue")</f>
        <v>-0.24804732475882565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-3.1832314562052488E-12</v>
      </c>
      <c r="AA31" s="32">
        <f t="shared" si="1"/>
        <v>-6.6613381477509392E-16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994.68198175034331</v>
      </c>
      <c r="R32" s="9">
        <f>_xll.acq_regression_param($P$10,O32&amp;"_tvalue")</f>
        <v>0.16490605339755307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1.0824674490095276E-15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632.95057857306585</v>
      </c>
      <c r="R33" s="9">
        <f>_xll.acq_regression_param($P$10,O33&amp;"_tvalue")</f>
        <v>-0.17075019215642664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2.3592239273284576E-15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487.69420086079538</v>
      </c>
      <c r="R34" s="9">
        <f>_xll.acq_regression_param($P$10,O34&amp;"_tvalue")</f>
        <v>0.35931394767094732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-1.6484591469634324E-12</v>
      </c>
      <c r="AA34" s="32">
        <f t="shared" si="1"/>
        <v>1.3322676295501878E-15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520.50022945394937</v>
      </c>
      <c r="R35" s="9">
        <f>_xll.acq_regression_param($P$10,O35&amp;"_tvalue")</f>
        <v>1.0699285765195474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1.3642420526593924E-12</v>
      </c>
      <c r="AA35" s="32">
        <f t="shared" si="1"/>
        <v>-2.6645352591003757E-15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199.61501133453189</v>
      </c>
      <c r="R36" s="9">
        <f>_xll.acq_regression_param($P$10,O36&amp;"_tvalue")</f>
        <v>0.50127373200894842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-76.592124277258407</v>
      </c>
      <c r="O45" s="28" t="s">
        <v>112</v>
      </c>
      <c r="P45" s="30">
        <f>_xll.acq_regression_param($P$10,O45)</f>
        <v>291.60391446557639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75.202416472366792</v>
      </c>
      <c r="O46" s="28" t="s">
        <v>110</v>
      </c>
      <c r="P46" s="30">
        <f>_xll.acq_regression_param($P$10,O46)</f>
        <v>36734188.146471582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-25.425573277995852</v>
      </c>
      <c r="O47" s="28" t="s">
        <v>111</v>
      </c>
      <c r="P47" s="30">
        <f>_xll.acq_regression_param($P$10,O47)</f>
        <v>8523648.1322903298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-65.476213876198955</v>
      </c>
      <c r="O49" s="28" t="s">
        <v>85</v>
      </c>
      <c r="P49" s="30">
        <f>_xll.acq_regression_param($P$10,O49)</f>
        <v>0.12744872170476021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34.674708124922596</v>
      </c>
      <c r="O51" s="28" t="s">
        <v>106</v>
      </c>
      <c r="P51" s="30">
        <f>_xll.acq_regression_param($P$10,O51)</f>
        <v>6.3099841976080198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3.608708246104912</v>
      </c>
      <c r="O52" s="28" t="s">
        <v>101</v>
      </c>
      <c r="P52" s="30">
        <f>_xll.acq_regression_param($P$10,O52)</f>
        <v>5810.0910399281393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20.038715579261471</v>
      </c>
      <c r="O53" s="28" t="s">
        <v>173</v>
      </c>
      <c r="P53" s="30">
        <f>_xll.acq_regression_param($P$10,O53)</f>
        <v>5855.0954486309938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9.1202323035661088</v>
      </c>
      <c r="O55" s="28" t="s">
        <v>122</v>
      </c>
      <c r="P55" s="30">
        <f>_xll.acq_regression_param($P$10,O55)</f>
        <v>182.09390487747484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-16.326128761595463</v>
      </c>
      <c r="O56" s="28" t="s">
        <v>123</v>
      </c>
      <c r="P56" s="30">
        <f>_xll.acq_regression_param($P$10,O56)</f>
        <v>0.47030827102986417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-91.093954940003456</v>
      </c>
      <c r="O59" s="28" t="s">
        <v>125</v>
      </c>
      <c r="P59" s="30">
        <f>_xll.acq_regression_param($P$10,O59)</f>
        <v>182.45429876742949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-60.402118758735106</v>
      </c>
      <c r="O60" s="28" t="s">
        <v>126</v>
      </c>
      <c r="P60" s="30">
        <f>_xll.acq_regression_param($P$10,O60)</f>
        <v>-1.192136728582843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21.495328742639174</v>
      </c>
      <c r="O63" s="28" t="s">
        <v>128</v>
      </c>
      <c r="P63" s="30">
        <f>_xll.acq_regression_param($P$10,O63)</f>
        <v>196.06171535271829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-92.039806958757097</v>
      </c>
      <c r="O64" s="28" t="s">
        <v>129</v>
      </c>
      <c r="P64" s="30">
        <f>_xll.acq_regression_param($P$10,O64)</f>
        <v>2.737562540726219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37.218520190262772</v>
      </c>
      <c r="O67" s="28" t="s">
        <v>131</v>
      </c>
      <c r="P67" s="30">
        <f>_xll.acq_regression_param($P$10,O67)</f>
        <v>194.80555549886466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-2.3321832329100403</v>
      </c>
      <c r="O68" s="28" t="s">
        <v>132</v>
      </c>
      <c r="P68" s="30">
        <f>_xll.acq_regression_param($P$10,O68)</f>
        <v>1.8022175181624644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-34.579183919698778</v>
      </c>
      <c r="O71" s="28" t="s">
        <v>134</v>
      </c>
      <c r="P71" s="30">
        <f>_xll.acq_regression_param($P$10,O71)</f>
        <v>1232.4415475699368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-79.326411496536636</v>
      </c>
      <c r="O72" s="28" t="s">
        <v>135</v>
      </c>
      <c r="P72" s="30">
        <f>_xll.acq_regression_param($P$10,O72)</f>
        <v>-0.24804732475882565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-21.6488622959561</v>
      </c>
      <c r="O75" s="28" t="s">
        <v>137</v>
      </c>
      <c r="P75" s="30">
        <f>_xll.acq_regression_param($P$10,O75)</f>
        <v>994.68198175034331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3.6223582365775093</v>
      </c>
      <c r="O76" s="28" t="s">
        <v>138</v>
      </c>
      <c r="P76" s="30">
        <f>_xll.acq_regression_param($P$10,O76)</f>
        <v>0.16490605339755307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-86.891421771539896</v>
      </c>
      <c r="O79" s="28" t="s">
        <v>140</v>
      </c>
      <c r="P79" s="30">
        <f>_xll.acq_regression_param($P$10,O79)</f>
        <v>632.95057857306585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1.4215814143080383</v>
      </c>
      <c r="O80" s="28" t="s">
        <v>141</v>
      </c>
      <c r="P80" s="30">
        <f>_xll.acq_regression_param($P$10,O80)</f>
        <v>-0.17075019215642664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-26.221022039221257</v>
      </c>
      <c r="O83" s="28" t="s">
        <v>143</v>
      </c>
      <c r="P83" s="30">
        <f>_xll.acq_regression_param($P$10,O83)</f>
        <v>487.69420086079538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-91.94041003359159</v>
      </c>
      <c r="O84" s="28" t="s">
        <v>144</v>
      </c>
      <c r="P84" s="30">
        <f>_xll.acq_regression_param($P$10,O84)</f>
        <v>0.35931394767094732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16.496234564297126</v>
      </c>
      <c r="O87" s="28" t="s">
        <v>146</v>
      </c>
      <c r="P87" s="30">
        <f>_xll.acq_regression_param($P$10,O87)</f>
        <v>520.50022945394937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-111.6698747501101</v>
      </c>
      <c r="O88" s="28" t="s">
        <v>147</v>
      </c>
      <c r="P88" s="30">
        <f>_xll.acq_regression_param($P$10,O88)</f>
        <v>1.0699285765195474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-55.481600943126182</v>
      </c>
      <c r="O91" s="28" t="s">
        <v>149</v>
      </c>
      <c r="P91" s="30">
        <f>_xll.acq_regression_param($P$10,O91)</f>
        <v>199.61501133453189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-75.982190747936158</v>
      </c>
      <c r="O92" s="28" t="s">
        <v>150</v>
      </c>
      <c r="P92" s="30">
        <f>_xll.acq_regression_param($P$10,O92)</f>
        <v>0.50127373200894842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88C-C91D-4545-BE97-FF20F11C4AC8}">
  <dimension ref="A1:AD443"/>
  <sheetViews>
    <sheetView tabSelected="1" topLeftCell="L1" workbookViewId="0">
      <selection activeCell="O12" sqref="O12"/>
    </sheetView>
  </sheetViews>
  <sheetFormatPr defaultRowHeight="15" x14ac:dyDescent="0.25"/>
  <cols>
    <col min="15" max="15" width="27.140625" customWidth="1"/>
    <col min="16" max="17" width="16.42578125" bestFit="1" customWidth="1"/>
    <col min="18" max="18" width="17" bestFit="1" customWidth="1"/>
    <col min="19" max="19" width="16.42578125" bestFit="1" customWidth="1"/>
    <col min="23" max="23" width="11.85546875" bestFit="1" customWidth="1"/>
    <col min="24" max="25" width="12.42578125" bestFit="1" customWidth="1"/>
  </cols>
  <sheetData>
    <row r="1" spans="1:30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40" t="s">
        <v>174</v>
      </c>
      <c r="Q1" s="40"/>
      <c r="R1" s="40" t="s">
        <v>177</v>
      </c>
      <c r="S1" s="40"/>
    </row>
    <row r="2" spans="1:30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_xll.acq_regression_estimate($Q$3,A2:J2)</f>
        <v>208.29423360253932</v>
      </c>
      <c r="P2" t="s">
        <v>175</v>
      </c>
      <c r="Q2" t="s">
        <v>176</v>
      </c>
      <c r="R2" t="s">
        <v>175</v>
      </c>
      <c r="S2" t="s">
        <v>176</v>
      </c>
    </row>
    <row r="3" spans="1:30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_xll.acq_regression_estimate($Q$3,A3:J3)</f>
        <v>67.878093201945646</v>
      </c>
      <c r="O3" t="s">
        <v>83</v>
      </c>
      <c r="P3" s="9" t="str">
        <f>_xll.acq_regression_linear_create(A2:J443,K2:K443,TRUE)</f>
        <v>#acqRegression:1</v>
      </c>
      <c r="Q3" s="9" t="str">
        <f>_xll.acq_regression_linear_create(A2:J443,K2:K443,TRUE,L2:L443)</f>
        <v>#acqRegression:0</v>
      </c>
      <c r="R3" s="9" t="str">
        <f>_xll.acq_regression_linear_create(A2:J443,K2:K443,FALSE)</f>
        <v>#acqRegression:2</v>
      </c>
      <c r="S3" s="9" t="str">
        <f>_xll.acq_regression_linear_create(A2:J443,K2:K443,FALSE,L2:L443)</f>
        <v>#acqRegression:3</v>
      </c>
    </row>
    <row r="4" spans="1:30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_xll.acq_regression_estimate($Q$3,A4:J4)</f>
        <v>179.25437320406215</v>
      </c>
    </row>
    <row r="5" spans="1:30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_xll.acq_regression_estimate($Q$3,A5:J5)</f>
        <v>165.35711650330788</v>
      </c>
      <c r="U5" t="e">
        <f>MAX(U7:X63)</f>
        <v>#N/A</v>
      </c>
    </row>
    <row r="6" spans="1:30" x14ac:dyDescent="0.2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_xll.acq_regression_estimate($Q$3,A6:J6)</f>
        <v>130.29841549533194</v>
      </c>
      <c r="O6" t="s">
        <v>155</v>
      </c>
      <c r="AA6" t="s">
        <v>178</v>
      </c>
    </row>
    <row r="7" spans="1:30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_xll.acq_regression_estimate($Q$3,A7:J7)</f>
        <v>103.91276516268506</v>
      </c>
      <c r="O7" s="28" t="s">
        <v>105</v>
      </c>
      <c r="P7" s="30">
        <f>_xll.acq_regression_param(P$3,$O7)</f>
        <v>442</v>
      </c>
      <c r="Q7" s="30">
        <f>_xll.acq_regression_param(Q$3,$O7)</f>
        <v>442</v>
      </c>
      <c r="R7" s="30">
        <f>_xll.acq_regression_param(R$3,$O7)</f>
        <v>442</v>
      </c>
      <c r="S7" s="30">
        <f>_xll.acq_regression_param(S$3,$O7)</f>
        <v>442</v>
      </c>
      <c r="U7">
        <f>ABS(P7-AA7)</f>
        <v>0</v>
      </c>
      <c r="V7">
        <f t="shared" ref="V7:X7" si="0">ABS(Q7-AB7)</f>
        <v>0</v>
      </c>
      <c r="W7">
        <f t="shared" si="0"/>
        <v>0</v>
      </c>
      <c r="X7">
        <f t="shared" si="0"/>
        <v>0</v>
      </c>
      <c r="AA7">
        <v>442</v>
      </c>
      <c r="AB7">
        <v>442</v>
      </c>
      <c r="AC7">
        <v>442</v>
      </c>
      <c r="AD7">
        <v>442</v>
      </c>
    </row>
    <row r="8" spans="1:30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_xll.acq_regression_estimate($Q$3,A8:J8)</f>
        <v>75.104499311658799</v>
      </c>
      <c r="O8" s="28" t="s">
        <v>120</v>
      </c>
      <c r="P8" s="30">
        <f>_xll.acq_regression_param(P$3,O8)</f>
        <v>11</v>
      </c>
      <c r="Q8" s="30">
        <f>_xll.acq_regression_param(Q$3,$O8)</f>
        <v>11</v>
      </c>
      <c r="R8" s="30">
        <f>_xll.acq_regression_param(R$3,$O8)</f>
        <v>10</v>
      </c>
      <c r="S8" s="30">
        <f>_xll.acq_regression_param(S$3,$O8)</f>
        <v>10</v>
      </c>
      <c r="U8">
        <f t="shared" ref="U8:U63" si="1">ABS(P8-AA8)</f>
        <v>0</v>
      </c>
      <c r="V8">
        <f t="shared" ref="V8:V63" si="2">ABS(Q8-AB8)</f>
        <v>0</v>
      </c>
      <c r="W8">
        <f t="shared" ref="W8:W63" si="3">ABS(R8-AC8)</f>
        <v>0</v>
      </c>
      <c r="X8">
        <f t="shared" ref="X8:X63" si="4">ABS(S8-AD8)</f>
        <v>0</v>
      </c>
      <c r="AA8">
        <v>11</v>
      </c>
      <c r="AB8">
        <v>11</v>
      </c>
      <c r="AC8">
        <v>10</v>
      </c>
      <c r="AD8">
        <v>10</v>
      </c>
    </row>
    <row r="9" spans="1:30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_xll.acq_regression_estimate($Q$3,A9:J9)</f>
        <v>126.28291221205315</v>
      </c>
      <c r="O9" s="28" t="s">
        <v>116</v>
      </c>
      <c r="P9" s="30">
        <f>_xll.acq_regression_param(P$3,O9)</f>
        <v>431</v>
      </c>
      <c r="Q9" s="30">
        <f>_xll.acq_regression_param(Q$3,$O9)</f>
        <v>431</v>
      </c>
      <c r="R9" s="30">
        <f>_xll.acq_regression_param(R$3,$O9)</f>
        <v>432</v>
      </c>
      <c r="S9" s="30">
        <f>_xll.acq_regression_param(S$3,$O9)</f>
        <v>432</v>
      </c>
      <c r="U9">
        <f t="shared" si="1"/>
        <v>0</v>
      </c>
      <c r="V9">
        <f t="shared" si="2"/>
        <v>0</v>
      </c>
      <c r="W9">
        <f t="shared" si="3"/>
        <v>0</v>
      </c>
      <c r="X9">
        <f t="shared" si="4"/>
        <v>0</v>
      </c>
      <c r="AA9">
        <v>431</v>
      </c>
      <c r="AB9">
        <v>431</v>
      </c>
      <c r="AC9">
        <v>432</v>
      </c>
      <c r="AD9">
        <v>432</v>
      </c>
    </row>
    <row r="10" spans="1:30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_xll.acq_regression_estimate($Q$3,A10:J10)</f>
        <v>160.73107716921746</v>
      </c>
      <c r="O10" s="28" t="s">
        <v>112</v>
      </c>
      <c r="P10" s="30">
        <f>_xll.acq_regression_param(P$3,O10)</f>
        <v>54.154183001460282</v>
      </c>
      <c r="Q10" s="30">
        <f>_xll.acq_regression_param(Q$3,$O10)</f>
        <v>96.57367175724724</v>
      </c>
      <c r="R10" s="30">
        <f>_xll.acq_regression_param(R$3,$O10)</f>
        <v>163.11418852934298</v>
      </c>
      <c r="S10" s="30">
        <f>_xll.acq_regression_param(S$3,$O10)</f>
        <v>291.60391446557639</v>
      </c>
      <c r="U10">
        <f t="shared" si="1"/>
        <v>0</v>
      </c>
      <c r="V10">
        <f t="shared" si="2"/>
        <v>0</v>
      </c>
      <c r="W10">
        <f t="shared" si="3"/>
        <v>0</v>
      </c>
      <c r="X10">
        <f t="shared" si="4"/>
        <v>0</v>
      </c>
      <c r="AA10">
        <v>54.154183001460282</v>
      </c>
      <c r="AB10">
        <v>96.57367175724724</v>
      </c>
      <c r="AC10">
        <v>163.11418852934298</v>
      </c>
      <c r="AD10">
        <v>291.60391446557639</v>
      </c>
    </row>
    <row r="11" spans="1:30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_xll.acq_regression_estimate($Q$3,A11:J11)</f>
        <v>209.34062522863022</v>
      </c>
      <c r="O11" s="28" t="s">
        <v>110</v>
      </c>
      <c r="P11" s="30">
        <f>_xll.acq_regression_param(P$3,O11)</f>
        <v>1263983.1562554853</v>
      </c>
      <c r="Q11" s="30">
        <f>_xll.acq_regression_param(Q$3,$O11)</f>
        <v>4019710.327047586</v>
      </c>
      <c r="R11" s="30">
        <f>_xll.acq_regression_param(R$3,$O11)</f>
        <v>11493895.031821173</v>
      </c>
      <c r="S11" s="30">
        <f>_xll.acq_regression_param(S$3,$O11)</f>
        <v>36734188.146471582</v>
      </c>
      <c r="U11">
        <f t="shared" si="1"/>
        <v>0</v>
      </c>
      <c r="V11">
        <f t="shared" si="2"/>
        <v>0</v>
      </c>
      <c r="W11">
        <f t="shared" si="3"/>
        <v>0</v>
      </c>
      <c r="X11">
        <f t="shared" si="4"/>
        <v>0</v>
      </c>
      <c r="AA11">
        <v>1263983.1562554853</v>
      </c>
      <c r="AB11">
        <v>4019710.327047586</v>
      </c>
      <c r="AC11">
        <v>11493895.031821173</v>
      </c>
      <c r="AD11">
        <v>36734188.146471582</v>
      </c>
    </row>
    <row r="12" spans="1:30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_xll.acq_regression_estimate($Q$3,A12:J12)</f>
        <v>94.397955267756373</v>
      </c>
      <c r="O12" s="28" t="s">
        <v>111</v>
      </c>
      <c r="P12" s="30">
        <f>_xll.acq_regression_param(P$3,O12)</f>
        <v>2621009.1244343892</v>
      </c>
      <c r="Q12" s="30">
        <f>_xll.acq_regression_param(Q$3,$O12)</f>
        <v>8523648.1322903298</v>
      </c>
      <c r="R12" s="30">
        <f>_xll.acq_regression_param(R$3,$O12)</f>
        <v>2621009.1244343892</v>
      </c>
      <c r="S12" s="30">
        <f>_xll.acq_regression_param(S$3,$O12)</f>
        <v>8523648.1322903298</v>
      </c>
      <c r="U12">
        <f t="shared" si="1"/>
        <v>0</v>
      </c>
      <c r="V12">
        <f t="shared" si="2"/>
        <v>0</v>
      </c>
      <c r="W12">
        <f t="shared" si="3"/>
        <v>0</v>
      </c>
      <c r="X12">
        <f t="shared" si="4"/>
        <v>0</v>
      </c>
      <c r="AA12">
        <v>2621009.1244343892</v>
      </c>
      <c r="AB12">
        <v>8523648.1322903298</v>
      </c>
      <c r="AC12">
        <v>2621009.1244343892</v>
      </c>
      <c r="AD12">
        <v>8523648.1322903298</v>
      </c>
    </row>
    <row r="13" spans="1:30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_xll.acq_regression_estimate($Q$3,A13:J13)</f>
        <v>100.37382134735468</v>
      </c>
      <c r="O13" s="28" t="s">
        <v>121</v>
      </c>
      <c r="P13" s="30">
        <f>_xll.acq_regression_param(P$3,O13)</f>
        <v>1357025.968178896</v>
      </c>
      <c r="Q13" s="30">
        <f>_xll.acq_regression_param(Q$3,$O13)</f>
        <v>4503937.8052427657</v>
      </c>
      <c r="R13" s="30">
        <f>_xll.acq_regression_param(R$3,$O13)</f>
        <v>1357025.9681788329</v>
      </c>
      <c r="S13" s="30">
        <f>_xll.acq_regression_param(S$3,$O13)</f>
        <v>5365558.9517637854</v>
      </c>
      <c r="U13">
        <f t="shared" si="1"/>
        <v>0</v>
      </c>
      <c r="V13">
        <f t="shared" si="2"/>
        <v>0</v>
      </c>
      <c r="W13">
        <f t="shared" si="3"/>
        <v>0</v>
      </c>
      <c r="X13">
        <f t="shared" si="4"/>
        <v>0</v>
      </c>
      <c r="AA13">
        <v>1357025.968178896</v>
      </c>
      <c r="AB13">
        <v>4503937.8052427657</v>
      </c>
      <c r="AC13">
        <v>1357025.9681788329</v>
      </c>
      <c r="AD13">
        <v>5365558.9517637854</v>
      </c>
    </row>
    <row r="14" spans="1:30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_xll.acq_regression_estimate($Q$3,A14:J14)</f>
        <v>115.03743160664256</v>
      </c>
      <c r="O14" s="28" t="s">
        <v>85</v>
      </c>
      <c r="P14" s="30">
        <f>_xll.acq_regression_param(P$3,O14)</f>
        <v>0.51774942541329183</v>
      </c>
      <c r="Q14" s="30">
        <f>_xll.acq_regression_param(Q$3,$O14)</f>
        <v>0.52840494297041474</v>
      </c>
      <c r="R14" s="30">
        <f>_xll.acq_regression_param(R$3,$O14)</f>
        <v>0.10559756520009984</v>
      </c>
      <c r="S14" s="30">
        <f>_xll.acq_regression_param(S$3,$O14)</f>
        <v>0.12744872170476021</v>
      </c>
      <c r="U14">
        <f t="shared" si="1"/>
        <v>0</v>
      </c>
      <c r="V14">
        <f t="shared" si="2"/>
        <v>0</v>
      </c>
      <c r="W14">
        <f t="shared" si="3"/>
        <v>0</v>
      </c>
      <c r="X14">
        <f t="shared" si="4"/>
        <v>0</v>
      </c>
      <c r="AA14">
        <v>0.51774942541329183</v>
      </c>
      <c r="AB14">
        <v>0.52840494297041474</v>
      </c>
      <c r="AC14">
        <v>0.10559756520009984</v>
      </c>
      <c r="AD14">
        <v>0.12744872170476021</v>
      </c>
    </row>
    <row r="15" spans="1:30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_xll.acq_regression_estimate($Q$3,A15:J15)</f>
        <v>165.24391776100498</v>
      </c>
      <c r="O15" s="28" t="s">
        <v>84</v>
      </c>
      <c r="P15" s="30">
        <f>_xll.acq_regression_param(P$3,O15)</f>
        <v>0.50656031695420345</v>
      </c>
      <c r="Q15" s="30">
        <f>_xll.acq_regression_param(Q$3,$O15)</f>
        <v>0.51746306229687444</v>
      </c>
      <c r="R15" s="30">
        <f>_xll.acq_regression_param(R$3,$O15)</f>
        <v>8.4893805135287437E-2</v>
      </c>
      <c r="S15" s="30">
        <f>_xll.acq_regression_param(S$3,$O15)</f>
        <v>0.10725077544792594</v>
      </c>
      <c r="U15">
        <f t="shared" si="1"/>
        <v>0</v>
      </c>
      <c r="V15">
        <f t="shared" si="2"/>
        <v>0</v>
      </c>
      <c r="W15">
        <f t="shared" si="3"/>
        <v>0</v>
      </c>
      <c r="X15">
        <f t="shared" si="4"/>
        <v>0</v>
      </c>
      <c r="AA15">
        <v>0.50656031695420345</v>
      </c>
      <c r="AB15">
        <v>0.51746306229687444</v>
      </c>
      <c r="AC15">
        <v>8.4893805135287437E-2</v>
      </c>
      <c r="AD15">
        <v>0.10725077544792594</v>
      </c>
    </row>
    <row r="16" spans="1:30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_xll.acq_regression_estimate($Q$3,A16:J16)</f>
        <v>103.79460746152043</v>
      </c>
      <c r="O16" s="28" t="s">
        <v>106</v>
      </c>
      <c r="P16" s="30">
        <f>_xll.acq_regression_param(P$3,O16)</f>
        <v>46.27262550062688</v>
      </c>
      <c r="Q16" s="30">
        <f>_xll.acq_regression_param(Q$3,$O16)</f>
        <v>48.291967234499971</v>
      </c>
      <c r="R16" s="30">
        <f>_xll.acq_regression_param(R$3,$O16)</f>
        <v>5.1004051857986088</v>
      </c>
      <c r="S16" s="30">
        <f>_xll.acq_regression_param(S$3,$O16)</f>
        <v>6.3099841976080198</v>
      </c>
      <c r="U16">
        <f t="shared" si="1"/>
        <v>0</v>
      </c>
      <c r="V16">
        <f t="shared" si="2"/>
        <v>0</v>
      </c>
      <c r="W16">
        <f t="shared" si="3"/>
        <v>0</v>
      </c>
      <c r="X16">
        <f t="shared" si="4"/>
        <v>0</v>
      </c>
      <c r="AA16">
        <v>46.27262550062688</v>
      </c>
      <c r="AB16">
        <v>48.291967234499971</v>
      </c>
      <c r="AC16">
        <v>5.1004051857986088</v>
      </c>
      <c r="AD16">
        <v>6.3099841976080198</v>
      </c>
    </row>
    <row r="17" spans="1:30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_xll.acq_regression_estimate($Q$3,A17:J17)</f>
        <v>183.36444941265768</v>
      </c>
      <c r="O17" s="28" t="s">
        <v>101</v>
      </c>
      <c r="P17" s="30">
        <f>_xll.acq_regression_param(P$3,O17)</f>
        <v>4795.9848047855739</v>
      </c>
      <c r="Q17" s="30">
        <f>_xll.acq_regression_param(Q$3,$O17)</f>
        <v>4834.1669078089471</v>
      </c>
      <c r="R17" s="30">
        <f>_xll.acq_regression_param(R$3,$O17)</f>
        <v>5769.7210462990261</v>
      </c>
      <c r="S17" s="30">
        <f>_xll.acq_regression_param(S$3,$O17)</f>
        <v>5810.0910399281393</v>
      </c>
      <c r="U17">
        <f t="shared" si="1"/>
        <v>0</v>
      </c>
      <c r="V17">
        <f t="shared" si="2"/>
        <v>0</v>
      </c>
      <c r="W17">
        <f t="shared" si="3"/>
        <v>0</v>
      </c>
      <c r="X17">
        <f t="shared" si="4"/>
        <v>0</v>
      </c>
      <c r="AA17">
        <v>4795.9848047855739</v>
      </c>
      <c r="AB17">
        <v>4834.1669078089471</v>
      </c>
      <c r="AC17">
        <v>5769.7210462990261</v>
      </c>
      <c r="AD17">
        <v>5810.0910399281393</v>
      </c>
    </row>
    <row r="18" spans="1:30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_xll.acq_regression_estimate($Q$3,A18:J18)</f>
        <v>208.93638408249637</v>
      </c>
      <c r="O18" s="28" t="s">
        <v>173</v>
      </c>
      <c r="P18" s="30">
        <f>_xll.acq_regression_param(P$3,O18)</f>
        <v>4845.0805233705059</v>
      </c>
      <c r="Q18" s="30">
        <f>_xll.acq_regression_param(Q$3,$O18)</f>
        <v>4883.2626263938791</v>
      </c>
      <c r="R18" s="30">
        <f>_xll.acq_regression_param(R$3,$O18)</f>
        <v>5814.7254550018806</v>
      </c>
      <c r="S18" s="30">
        <f>_xll.acq_regression_param(S$3,$O18)</f>
        <v>5855.0954486309938</v>
      </c>
      <c r="U18">
        <f t="shared" si="1"/>
        <v>0</v>
      </c>
      <c r="V18">
        <f t="shared" si="2"/>
        <v>0</v>
      </c>
      <c r="W18">
        <f t="shared" si="3"/>
        <v>0</v>
      </c>
      <c r="X18">
        <f t="shared" si="4"/>
        <v>0</v>
      </c>
      <c r="AA18">
        <v>4845.0805233705059</v>
      </c>
      <c r="AB18">
        <v>4883.2626263938791</v>
      </c>
      <c r="AC18">
        <v>5814.7254550018806</v>
      </c>
      <c r="AD18">
        <v>5855.0954486309938</v>
      </c>
    </row>
    <row r="19" spans="1:30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_xll.acq_regression_estimate($Q$3,A19:J19)</f>
        <v>188.05390811551428</v>
      </c>
      <c r="O19" s="28" t="s">
        <v>87</v>
      </c>
      <c r="P19" s="30">
        <f>_xll.acq_regression_param(P$3,O19)</f>
        <v>-10.012197817469545</v>
      </c>
      <c r="Q19" s="30">
        <f>_xll.acq_regression_param(Q$3,$O19)</f>
        <v>2.3320234278851566</v>
      </c>
      <c r="R19" s="30">
        <f>_xll.acq_regression_param(R$3,$O19)</f>
        <v>-10.012197817491733</v>
      </c>
      <c r="S19" s="30">
        <f>_xll.acq_regression_param(S$3,$O19)</f>
        <v>85.640269568001742</v>
      </c>
      <c r="U19">
        <f t="shared" si="1"/>
        <v>0</v>
      </c>
      <c r="V19">
        <f t="shared" si="2"/>
        <v>0</v>
      </c>
      <c r="W19">
        <f t="shared" si="3"/>
        <v>0</v>
      </c>
      <c r="X19">
        <f t="shared" si="4"/>
        <v>0</v>
      </c>
      <c r="AA19">
        <v>-10.012197817469545</v>
      </c>
      <c r="AB19">
        <v>2.3320234278851566</v>
      </c>
      <c r="AC19">
        <v>-10.012197817491733</v>
      </c>
      <c r="AD19">
        <v>85.640269568001742</v>
      </c>
    </row>
    <row r="20" spans="1:30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_xll.acq_regression_estimate($Q$3,A20:J20)</f>
        <v>146.61071640899772</v>
      </c>
      <c r="O20" s="28" t="s">
        <v>122</v>
      </c>
      <c r="P20" s="30">
        <f>_xll.acq_regression_param(P$3,O20)</f>
        <v>59.749185912366656</v>
      </c>
      <c r="Q20" s="30">
        <f>_xll.acq_regression_param(Q$3,$O20)</f>
        <v>60.322441121301942</v>
      </c>
      <c r="R20" s="30">
        <f>_xll.acq_regression_param(R$3,$O20)</f>
        <v>179.96652216361119</v>
      </c>
      <c r="S20" s="30">
        <f>_xll.acq_regression_param(S$3,$O20)</f>
        <v>182.09390487747484</v>
      </c>
      <c r="U20">
        <f t="shared" si="1"/>
        <v>0</v>
      </c>
      <c r="V20">
        <f t="shared" si="2"/>
        <v>0</v>
      </c>
      <c r="W20">
        <f t="shared" si="3"/>
        <v>0</v>
      </c>
      <c r="X20">
        <f t="shared" si="4"/>
        <v>0</v>
      </c>
      <c r="AA20">
        <v>59.749185912366656</v>
      </c>
      <c r="AB20">
        <v>60.322441121301942</v>
      </c>
      <c r="AC20">
        <v>179.96652216361119</v>
      </c>
      <c r="AD20">
        <v>182.09390487747484</v>
      </c>
    </row>
    <row r="21" spans="1:30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_xll.acq_regression_estimate($Q$3,A21:J21)</f>
        <v>122.82973595276665</v>
      </c>
      <c r="O21" s="28" t="s">
        <v>123</v>
      </c>
      <c r="P21" s="30">
        <f>_xll.acq_regression_param(P$3,O21)</f>
        <v>-0.16757044743930577</v>
      </c>
      <c r="Q21" s="30">
        <f>_xll.acq_regression_param(Q$3,$O21)</f>
        <v>3.8659301323626945E-2</v>
      </c>
      <c r="R21" s="30">
        <f>_xll.acq_regression_param(R$3,$O21)</f>
        <v>-5.5633668401890005E-2</v>
      </c>
      <c r="S21" s="30">
        <f>_xll.acq_regression_param(S$3,$O21)</f>
        <v>0.47030827102986417</v>
      </c>
      <c r="U21">
        <f t="shared" si="1"/>
        <v>0</v>
      </c>
      <c r="V21">
        <f t="shared" si="2"/>
        <v>0</v>
      </c>
      <c r="W21">
        <f t="shared" si="3"/>
        <v>0</v>
      </c>
      <c r="X21">
        <f t="shared" si="4"/>
        <v>0</v>
      </c>
      <c r="AA21">
        <v>-0.16757044743930577</v>
      </c>
      <c r="AB21">
        <v>3.8659301323626945E-2</v>
      </c>
      <c r="AC21">
        <v>-5.5633668401890005E-2</v>
      </c>
      <c r="AD21">
        <v>0.47030827102986417</v>
      </c>
    </row>
    <row r="22" spans="1:30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_xll.acq_regression_estimate($Q$3,A22:J22)</f>
        <v>116.58437611368805</v>
      </c>
      <c r="O22" s="28" t="s">
        <v>124</v>
      </c>
      <c r="P22" s="30">
        <f>_xll.acq_regression_param(P$3,O22)</f>
        <v>0.86699981799123715</v>
      </c>
      <c r="Q22" s="30">
        <f>_xll.acq_regression_param(Q$3,$O22)</f>
        <v>0.96917992202982095</v>
      </c>
      <c r="R22" s="30">
        <f>_xll.acq_regression_param(R$3,$O22)</f>
        <v>0.95565936292483744</v>
      </c>
      <c r="S22" s="30">
        <f>_xll.acq_regression_param(S$3,$O22)</f>
        <v>0.63837213379860225</v>
      </c>
      <c r="U22">
        <f t="shared" si="1"/>
        <v>0</v>
      </c>
      <c r="V22">
        <f t="shared" si="2"/>
        <v>0</v>
      </c>
      <c r="W22">
        <f t="shared" si="3"/>
        <v>0</v>
      </c>
      <c r="X22">
        <f t="shared" si="4"/>
        <v>0</v>
      </c>
      <c r="AA22">
        <v>0.86699981799123715</v>
      </c>
      <c r="AB22">
        <v>0.96917992202982095</v>
      </c>
      <c r="AC22">
        <v>0.95565936292483744</v>
      </c>
      <c r="AD22">
        <v>0.63837213379860225</v>
      </c>
    </row>
    <row r="23" spans="1:30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_xll.acq_regression_estimate($Q$3,A23:J23)</f>
        <v>86.335970055636835</v>
      </c>
      <c r="O23" s="28" t="s">
        <v>88</v>
      </c>
      <c r="P23" s="30">
        <f>_xll.acq_regression_param(P$3,O23)</f>
        <v>-239.81908936565389</v>
      </c>
      <c r="Q23" s="30">
        <f>_xll.acq_regression_param(Q$3,$O23)</f>
        <v>-220.62904238314729</v>
      </c>
      <c r="R23" s="30">
        <f>_xll.acq_regression_param(R$3,$O23)</f>
        <v>-239.81908936567237</v>
      </c>
      <c r="S23" s="30">
        <f>_xll.acq_regression_param(S$3,$O23)</f>
        <v>-217.51047084848005</v>
      </c>
      <c r="U23">
        <f t="shared" si="1"/>
        <v>0</v>
      </c>
      <c r="V23">
        <f t="shared" si="2"/>
        <v>0</v>
      </c>
      <c r="W23">
        <f t="shared" si="3"/>
        <v>0</v>
      </c>
      <c r="X23">
        <f t="shared" si="4"/>
        <v>0</v>
      </c>
      <c r="AA23">
        <v>-239.81908936565389</v>
      </c>
      <c r="AB23">
        <v>-220.62904238314729</v>
      </c>
      <c r="AC23">
        <v>-239.81908936567237</v>
      </c>
      <c r="AD23">
        <v>-217.51047084848005</v>
      </c>
    </row>
    <row r="24" spans="1:30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_xll.acq_regression_estimate($Q$3,A24:J24)</f>
        <v>112.58421926162281</v>
      </c>
      <c r="O24" s="28" t="s">
        <v>125</v>
      </c>
      <c r="P24" s="30">
        <f>_xll.acq_regression_param(P$3,O24)</f>
        <v>61.222316924033912</v>
      </c>
      <c r="Q24" s="30">
        <f>_xll.acq_regression_param(Q$3,$O24)</f>
        <v>60.42541740997725</v>
      </c>
      <c r="R24" s="30">
        <f>_xll.acq_regression_param(R$3,$O24)</f>
        <v>184.40364144503445</v>
      </c>
      <c r="S24" s="30">
        <f>_xll.acq_regression_param(S$3,$O24)</f>
        <v>182.45429876742949</v>
      </c>
      <c r="U24">
        <f t="shared" si="1"/>
        <v>0</v>
      </c>
      <c r="V24">
        <f t="shared" si="2"/>
        <v>0</v>
      </c>
      <c r="W24">
        <f t="shared" si="3"/>
        <v>0</v>
      </c>
      <c r="X24">
        <f t="shared" si="4"/>
        <v>0</v>
      </c>
      <c r="AA24">
        <v>61.222316924033912</v>
      </c>
      <c r="AB24">
        <v>60.42541740997725</v>
      </c>
      <c r="AC24">
        <v>184.40364144503445</v>
      </c>
      <c r="AD24">
        <v>182.45429876742949</v>
      </c>
    </row>
    <row r="25" spans="1:30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_xll.acq_regression_estimate($Q$3,A25:J25)</f>
        <v>245.25286758776153</v>
      </c>
      <c r="O25" s="28" t="s">
        <v>126</v>
      </c>
      <c r="P25" s="30">
        <f>_xll.acq_regression_param(P$3,O25)</f>
        <v>-3.9171841481142744</v>
      </c>
      <c r="Q25" s="30">
        <f>_xll.acq_regression_param(Q$3,$O25)</f>
        <v>-3.651262197929273</v>
      </c>
      <c r="R25" s="30">
        <f>_xll.acq_regression_param(R$3,$O25)</f>
        <v>-1.3005116790882663</v>
      </c>
      <c r="S25" s="30">
        <f>_xll.acq_regression_param(S$3,$O25)</f>
        <v>-1.192136728582843</v>
      </c>
      <c r="U25">
        <f t="shared" si="1"/>
        <v>0</v>
      </c>
      <c r="V25">
        <f t="shared" si="2"/>
        <v>0</v>
      </c>
      <c r="W25">
        <f t="shared" si="3"/>
        <v>0</v>
      </c>
      <c r="X25">
        <f t="shared" si="4"/>
        <v>0</v>
      </c>
      <c r="AA25">
        <v>-3.9171841481142744</v>
      </c>
      <c r="AB25">
        <v>-3.651262197929273</v>
      </c>
      <c r="AC25">
        <v>-1.3005116790882663</v>
      </c>
      <c r="AD25">
        <v>-1.192136728582843</v>
      </c>
    </row>
    <row r="26" spans="1:30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_xll.acq_regression_estimate($Q$3,A26:J26)</f>
        <v>164.90290684375026</v>
      </c>
      <c r="O26" s="28" t="s">
        <v>127</v>
      </c>
      <c r="P26" s="30">
        <f>_xll.acq_regression_param(P$3,O26)</f>
        <v>1.0414293088154121E-4</v>
      </c>
      <c r="Q26" s="30">
        <f>_xll.acq_regression_param(Q$3,$O26)</f>
        <v>2.9301924442884473E-4</v>
      </c>
      <c r="R26" s="30">
        <f>_xll.acq_regression_param(R$3,$O26)</f>
        <v>0.19411899501098456</v>
      </c>
      <c r="S26" s="30">
        <f>_xll.acq_regression_param(S$3,$O26)</f>
        <v>0.23386208258504637</v>
      </c>
      <c r="U26">
        <f t="shared" si="1"/>
        <v>0</v>
      </c>
      <c r="V26">
        <f t="shared" si="2"/>
        <v>0</v>
      </c>
      <c r="W26">
        <f t="shared" si="3"/>
        <v>0</v>
      </c>
      <c r="X26">
        <f t="shared" si="4"/>
        <v>0</v>
      </c>
      <c r="AA26">
        <v>1.0414293088154121E-4</v>
      </c>
      <c r="AB26">
        <v>2.9301924442884473E-4</v>
      </c>
      <c r="AC26">
        <v>0.19411899501098456</v>
      </c>
      <c r="AD26">
        <v>0.23386208258504637</v>
      </c>
    </row>
    <row r="27" spans="1:30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_xll.acq_regression_estimate($Q$3,A27:J27)</f>
        <v>148.46142944827167</v>
      </c>
      <c r="O27" s="28" t="s">
        <v>89</v>
      </c>
      <c r="P27" s="30">
        <f>_xll.acq_regression_param(P$3,O27)</f>
        <v>519.83978679013376</v>
      </c>
      <c r="Q27" s="30">
        <f>_xll.acq_regression_param(Q$3,$O27)</f>
        <v>524.67442751395379</v>
      </c>
      <c r="R27" s="30">
        <f>_xll.acq_regression_param(R$3,$O27)</f>
        <v>519.83978679005816</v>
      </c>
      <c r="S27" s="30">
        <f>_xll.acq_regression_param(S$3,$O27)</f>
        <v>536.7312076201282</v>
      </c>
      <c r="U27">
        <f t="shared" si="1"/>
        <v>0</v>
      </c>
      <c r="V27">
        <f t="shared" si="2"/>
        <v>0</v>
      </c>
      <c r="W27">
        <f t="shared" si="3"/>
        <v>0</v>
      </c>
      <c r="X27">
        <f t="shared" si="4"/>
        <v>0</v>
      </c>
      <c r="Z27" s="32"/>
      <c r="AA27">
        <v>519.83978679013376</v>
      </c>
      <c r="AB27">
        <v>524.67442751395379</v>
      </c>
      <c r="AC27">
        <v>519.83978679005816</v>
      </c>
      <c r="AD27">
        <v>536.7312076201282</v>
      </c>
    </row>
    <row r="28" spans="1:30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_xll.acq_regression_estimate($Q$3,A28:J28)</f>
        <v>91.810937051678181</v>
      </c>
      <c r="O28" s="28" t="s">
        <v>128</v>
      </c>
      <c r="P28" s="30">
        <f>_xll.acq_regression_param(P$3,O28)</f>
        <v>66.533562068208397</v>
      </c>
      <c r="Q28" s="30">
        <f>_xll.acq_regression_param(Q$3,$O28)</f>
        <v>64.932231219577204</v>
      </c>
      <c r="R28" s="30">
        <f>_xll.acq_regression_param(R$3,$O28)</f>
        <v>200.40128731015744</v>
      </c>
      <c r="S28" s="30">
        <f>_xll.acq_regression_param(S$3,$O28)</f>
        <v>196.06171535271829</v>
      </c>
      <c r="U28">
        <f t="shared" si="1"/>
        <v>0</v>
      </c>
      <c r="V28">
        <f t="shared" si="2"/>
        <v>0</v>
      </c>
      <c r="W28">
        <f t="shared" si="3"/>
        <v>0</v>
      </c>
      <c r="X28">
        <f t="shared" si="4"/>
        <v>0</v>
      </c>
      <c r="Z28" s="32"/>
      <c r="AA28">
        <v>66.533562068208397</v>
      </c>
      <c r="AB28">
        <v>64.932231219577204</v>
      </c>
      <c r="AC28">
        <v>200.40128731015744</v>
      </c>
      <c r="AD28">
        <v>196.06171535271829</v>
      </c>
    </row>
    <row r="29" spans="1:30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_xll.acq_regression_estimate($Q$3,A29:J29)</f>
        <v>175.60677225944823</v>
      </c>
      <c r="O29" s="28" t="s">
        <v>129</v>
      </c>
      <c r="P29" s="30">
        <f>_xll.acq_regression_param(P$3,O29)</f>
        <v>7.8131963873692518</v>
      </c>
      <c r="Q29" s="30">
        <f>_xll.acq_regression_param(Q$3,$O29)</f>
        <v>8.0803388033855725</v>
      </c>
      <c r="R29" s="30">
        <f>_xll.acq_regression_param(R$3,$O29)</f>
        <v>2.5939942490764119</v>
      </c>
      <c r="S29" s="30">
        <f>_xll.acq_regression_param(S$3,$O29)</f>
        <v>2.737562540726219</v>
      </c>
      <c r="U29">
        <f t="shared" si="1"/>
        <v>0</v>
      </c>
      <c r="V29">
        <f t="shared" si="2"/>
        <v>0</v>
      </c>
      <c r="W29">
        <f t="shared" si="3"/>
        <v>0</v>
      </c>
      <c r="X29">
        <f t="shared" si="4"/>
        <v>0</v>
      </c>
      <c r="Z29" s="32"/>
      <c r="AA29">
        <v>7.8131963873692518</v>
      </c>
      <c r="AB29">
        <v>8.0803388033855725</v>
      </c>
      <c r="AC29">
        <v>2.5939942490764119</v>
      </c>
      <c r="AD29">
        <v>2.737562540726219</v>
      </c>
    </row>
    <row r="30" spans="1:30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_xll.acq_regression_estimate($Q$3,A30:J30)</f>
        <v>127.71799909016941</v>
      </c>
      <c r="O30" s="28" t="s">
        <v>130</v>
      </c>
      <c r="P30" s="30">
        <f>_xll.acq_regression_param(P$3,O30)</f>
        <v>4.2995575526791532E-14</v>
      </c>
      <c r="Q30" s="30">
        <f>_xll.acq_regression_param(Q$3,$O30)</f>
        <v>6.5613661862481612E-15</v>
      </c>
      <c r="R30" s="30">
        <f>_xll.acq_regression_param(R$3,$O30)</f>
        <v>9.8091735282138329E-3</v>
      </c>
      <c r="S30" s="30">
        <f>_xll.acq_regression_param(S$3,$O30)</f>
        <v>6.4452495345109773E-3</v>
      </c>
      <c r="U30">
        <f t="shared" si="1"/>
        <v>0</v>
      </c>
      <c r="V30">
        <f t="shared" si="2"/>
        <v>0</v>
      </c>
      <c r="W30">
        <f t="shared" si="3"/>
        <v>0</v>
      </c>
      <c r="X30">
        <f t="shared" si="4"/>
        <v>0</v>
      </c>
      <c r="Z30" s="32"/>
      <c r="AA30">
        <v>4.2995575526791532E-14</v>
      </c>
      <c r="AB30">
        <v>6.5613661862481612E-15</v>
      </c>
      <c r="AC30">
        <v>9.8091735282138329E-3</v>
      </c>
      <c r="AD30">
        <v>6.4452495345109773E-3</v>
      </c>
    </row>
    <row r="31" spans="1:30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_xll.acq_regression_estimate($Q$3,A31:J31)</f>
        <v>182.14827800896734</v>
      </c>
      <c r="O31" s="28" t="s">
        <v>90</v>
      </c>
      <c r="P31" s="30">
        <f>_xll.acq_regression_param(P$3,O31)</f>
        <v>324.39042768937571</v>
      </c>
      <c r="Q31" s="30">
        <f>_xll.acq_regression_param(Q$3,$O31)</f>
        <v>348.19267412185593</v>
      </c>
      <c r="R31" s="30">
        <f>_xll.acq_regression_param(R$3,$O31)</f>
        <v>324.39042768943068</v>
      </c>
      <c r="S31" s="30">
        <f>_xll.acq_regression_param(S$3,$O31)</f>
        <v>351.08198475542412</v>
      </c>
      <c r="U31">
        <f t="shared" si="1"/>
        <v>0</v>
      </c>
      <c r="V31">
        <f t="shared" si="2"/>
        <v>0</v>
      </c>
      <c r="W31">
        <f t="shared" si="3"/>
        <v>0</v>
      </c>
      <c r="X31">
        <f t="shared" si="4"/>
        <v>0</v>
      </c>
      <c r="Z31" s="32"/>
      <c r="AA31">
        <v>324.39042768937571</v>
      </c>
      <c r="AB31">
        <v>348.19267412185593</v>
      </c>
      <c r="AC31">
        <v>324.39042768943068</v>
      </c>
      <c r="AD31">
        <v>351.08198475542412</v>
      </c>
    </row>
    <row r="32" spans="1:30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_xll.acq_regression_estimate($Q$3,A32:J32)</f>
        <v>157.53652602813949</v>
      </c>
      <c r="O32" s="28" t="s">
        <v>131</v>
      </c>
      <c r="P32" s="30">
        <f>_xll.acq_regression_param(P$3,O32)</f>
        <v>65.421942040172667</v>
      </c>
      <c r="Q32" s="30">
        <f>_xll.acq_regression_param(Q$3,$O32)</f>
        <v>64.515914288157362</v>
      </c>
      <c r="R32" s="30">
        <f>_xll.acq_regression_param(R$3,$O32)</f>
        <v>197.05305105625388</v>
      </c>
      <c r="S32" s="30">
        <f>_xll.acq_regression_param(S$3,$O32)</f>
        <v>194.80555549886466</v>
      </c>
      <c r="U32">
        <f t="shared" si="1"/>
        <v>0</v>
      </c>
      <c r="V32">
        <f t="shared" si="2"/>
        <v>0</v>
      </c>
      <c r="W32">
        <f t="shared" si="3"/>
        <v>0</v>
      </c>
      <c r="X32">
        <f t="shared" si="4"/>
        <v>0</v>
      </c>
      <c r="Z32" s="32"/>
      <c r="AA32">
        <v>65.421942040172667</v>
      </c>
      <c r="AB32">
        <v>64.515914288157362</v>
      </c>
      <c r="AC32">
        <v>197.05305105625388</v>
      </c>
      <c r="AD32">
        <v>194.80555549886466</v>
      </c>
    </row>
    <row r="33" spans="1:30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_xll.acq_regression_estimate($Q$3,A33:J33)</f>
        <v>65.65343476946299</v>
      </c>
      <c r="O33" s="28" t="s">
        <v>132</v>
      </c>
      <c r="P33" s="30">
        <f>_xll.acq_regression_param(P$3,O33)</f>
        <v>4.9584347020787334</v>
      </c>
      <c r="Q33" s="30">
        <f>_xll.acq_regression_param(Q$3,$O33)</f>
        <v>5.3970044129990837</v>
      </c>
      <c r="R33" s="30">
        <f>_xll.acq_regression_param(R$3,$O33)</f>
        <v>1.646208601950675</v>
      </c>
      <c r="S33" s="30">
        <f>_xll.acq_regression_param(S$3,$O33)</f>
        <v>1.8022175181624644</v>
      </c>
      <c r="U33">
        <f t="shared" si="1"/>
        <v>0</v>
      </c>
      <c r="V33">
        <f t="shared" si="2"/>
        <v>0</v>
      </c>
      <c r="W33">
        <f t="shared" si="3"/>
        <v>0</v>
      </c>
      <c r="X33">
        <f t="shared" si="4"/>
        <v>0</v>
      </c>
      <c r="Z33" s="32"/>
      <c r="AA33">
        <v>4.9584347020787334</v>
      </c>
      <c r="AB33">
        <v>5.3970044129990837</v>
      </c>
      <c r="AC33">
        <v>1.646208601950675</v>
      </c>
      <c r="AD33">
        <v>1.8022175181624644</v>
      </c>
    </row>
    <row r="34" spans="1:30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_xll.acq_regression_estimate($Q$3,A34:J34)</f>
        <v>264.23162006877391</v>
      </c>
      <c r="O34" s="28" t="s">
        <v>133</v>
      </c>
      <c r="P34" s="30">
        <f>_xll.acq_regression_param(P$3,O34)</f>
        <v>1.0238189149902889E-6</v>
      </c>
      <c r="Q34" s="30">
        <f>_xll.acq_regression_param(Q$3,$O34)</f>
        <v>1.1208674978969986E-7</v>
      </c>
      <c r="R34" s="30">
        <f>_xll.acq_regression_param(R$3,$O34)</f>
        <v>0.10044808217969405</v>
      </c>
      <c r="S34" s="30">
        <f>_xll.acq_regression_param(S$3,$O34)</f>
        <v>7.2208119211835384E-2</v>
      </c>
      <c r="U34">
        <f t="shared" si="1"/>
        <v>0</v>
      </c>
      <c r="V34">
        <f t="shared" si="2"/>
        <v>0</v>
      </c>
      <c r="W34">
        <f t="shared" si="3"/>
        <v>0</v>
      </c>
      <c r="X34">
        <f t="shared" si="4"/>
        <v>0</v>
      </c>
      <c r="Z34" s="32"/>
      <c r="AA34">
        <v>1.0238189149902889E-6</v>
      </c>
      <c r="AB34">
        <v>1.1208674978969986E-7</v>
      </c>
      <c r="AC34">
        <v>0.10044808217969405</v>
      </c>
      <c r="AD34">
        <v>7.2208119211835384E-2</v>
      </c>
    </row>
    <row r="35" spans="1:30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_xll.acq_regression_estimate($Q$3,A35:J35)</f>
        <v>108.07280149104385</v>
      </c>
      <c r="O35" s="28" t="s">
        <v>91</v>
      </c>
      <c r="P35" s="30">
        <f>_xll.acq_regression_param(P$3,O35)</f>
        <v>-792.18416162829112</v>
      </c>
      <c r="Q35" s="30">
        <f>_xll.acq_regression_param(Q$3,$O35)</f>
        <v>-856.84500018530923</v>
      </c>
      <c r="R35" s="30">
        <f>_xll.acq_regression_param(R$3,$O35)</f>
        <v>-792.18416162795677</v>
      </c>
      <c r="S35" s="30">
        <f>_xll.acq_regression_param(S$3,$O35)</f>
        <v>-305.7038287963498</v>
      </c>
      <c r="U35">
        <f t="shared" si="1"/>
        <v>0</v>
      </c>
      <c r="V35">
        <f t="shared" si="2"/>
        <v>0</v>
      </c>
      <c r="W35">
        <f t="shared" si="3"/>
        <v>0</v>
      </c>
      <c r="X35">
        <f t="shared" si="4"/>
        <v>0</v>
      </c>
      <c r="Z35" s="32"/>
      <c r="AA35">
        <v>-792.18416162829112</v>
      </c>
      <c r="AB35">
        <v>-856.84500018530923</v>
      </c>
      <c r="AC35">
        <v>-792.18416162795677</v>
      </c>
      <c r="AD35">
        <v>-305.7038287963498</v>
      </c>
    </row>
    <row r="36" spans="1:30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_xll.acq_regression_estimate($Q$3,A36:J36)</f>
        <v>77.08751150944488</v>
      </c>
      <c r="O36" s="28" t="s">
        <v>134</v>
      </c>
      <c r="P36" s="30">
        <f>_xll.acq_regression_param(P$3,O36)</f>
        <v>416.68392572106507</v>
      </c>
      <c r="Q36" s="30">
        <f>_xll.acq_regression_param(Q$3,$O36)</f>
        <v>408.2672744140279</v>
      </c>
      <c r="R36" s="30">
        <f>_xll.acq_regression_param(R$3,$O36)</f>
        <v>1255.0657520838233</v>
      </c>
      <c r="S36" s="30">
        <f>_xll.acq_regression_param(S$3,$O36)</f>
        <v>1232.4415475699368</v>
      </c>
      <c r="U36">
        <f t="shared" si="1"/>
        <v>0</v>
      </c>
      <c r="V36">
        <f t="shared" si="2"/>
        <v>0</v>
      </c>
      <c r="W36">
        <f t="shared" si="3"/>
        <v>0</v>
      </c>
      <c r="X36">
        <f t="shared" si="4"/>
        <v>0</v>
      </c>
      <c r="Z36" s="32"/>
      <c r="AA36">
        <v>416.68392572106507</v>
      </c>
      <c r="AB36">
        <v>408.2672744140279</v>
      </c>
      <c r="AC36">
        <v>1255.0657520838233</v>
      </c>
      <c r="AD36">
        <v>1232.4415475699368</v>
      </c>
    </row>
    <row r="37" spans="1:30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_xll.acq_regression_estimate($Q$3,A37:J37)</f>
        <v>85.476352491958949</v>
      </c>
      <c r="O37" s="28" t="s">
        <v>135</v>
      </c>
      <c r="P37" s="30">
        <f>_xll.acq_regression_param(P$3,O37)</f>
        <v>-1.9011632384364929</v>
      </c>
      <c r="Q37" s="30">
        <f>_xll.acq_regression_param(Q$3,$O37)</f>
        <v>-2.0987354458304543</v>
      </c>
      <c r="R37" s="30">
        <f>_xll.acq_regression_param(R$3,$O37)</f>
        <v>-0.63118937020842902</v>
      </c>
      <c r="S37" s="30">
        <f>_xll.acq_regression_param(S$3,$O37)</f>
        <v>-0.24804732475882565</v>
      </c>
      <c r="U37">
        <f t="shared" si="1"/>
        <v>0</v>
      </c>
      <c r="V37">
        <f t="shared" si="2"/>
        <v>0</v>
      </c>
      <c r="W37">
        <f t="shared" si="3"/>
        <v>0</v>
      </c>
      <c r="X37">
        <f t="shared" si="4"/>
        <v>0</v>
      </c>
      <c r="Z37" s="32"/>
      <c r="AA37">
        <v>-1.9011632384364929</v>
      </c>
      <c r="AB37">
        <v>-2.0987354458304543</v>
      </c>
      <c r="AC37">
        <v>-0.63118937020842902</v>
      </c>
      <c r="AD37">
        <v>-0.24804732475882565</v>
      </c>
    </row>
    <row r="38" spans="1:30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_xll.acq_regression_estimate($Q$3,A38:J38)</f>
        <v>206.90407690697151</v>
      </c>
      <c r="O38" s="28" t="s">
        <v>136</v>
      </c>
      <c r="P38" s="30">
        <f>_xll.acq_regression_param(P$3,O38)</f>
        <v>5.7947349129088624E-2</v>
      </c>
      <c r="Q38" s="30">
        <f>_xll.acq_regression_param(Q$3,$O38)</f>
        <v>3.6421529255234134E-2</v>
      </c>
      <c r="R38" s="30">
        <f>_xll.acq_regression_param(R$3,$O38)</f>
        <v>0.52825052082889612</v>
      </c>
      <c r="S38" s="30">
        <f>_xll.acq_regression_param(S$3,$O38)</f>
        <v>0.80421565171772258</v>
      </c>
      <c r="U38">
        <f t="shared" si="1"/>
        <v>0</v>
      </c>
      <c r="V38">
        <f t="shared" si="2"/>
        <v>0</v>
      </c>
      <c r="W38">
        <f t="shared" si="3"/>
        <v>0</v>
      </c>
      <c r="X38">
        <f t="shared" si="4"/>
        <v>0</v>
      </c>
      <c r="AA38">
        <v>5.7947349129088624E-2</v>
      </c>
      <c r="AB38">
        <v>3.6421529255234134E-2</v>
      </c>
      <c r="AC38">
        <v>0.52825052082889612</v>
      </c>
      <c r="AD38">
        <v>0.80421565171772258</v>
      </c>
    </row>
    <row r="39" spans="1:30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_xll.acq_regression_estimate($Q$3,A39:J39)</f>
        <v>154.07498511666998</v>
      </c>
      <c r="O39" s="28" t="s">
        <v>92</v>
      </c>
      <c r="P39" s="30">
        <f>_xll.acq_regression_param(P$3,O39)</f>
        <v>476.74583782365039</v>
      </c>
      <c r="Q39" s="30">
        <f>_xll.acq_regression_param(Q$3,$O39)</f>
        <v>569.19939190894888</v>
      </c>
      <c r="R39" s="30">
        <f>_xll.acq_regression_param(R$3,$O39)</f>
        <v>476.74583782337328</v>
      </c>
      <c r="S39" s="30">
        <f>_xll.acq_regression_param(S$3,$O39)</f>
        <v>164.02907999610602</v>
      </c>
      <c r="U39">
        <f t="shared" si="1"/>
        <v>0</v>
      </c>
      <c r="V39">
        <f t="shared" si="2"/>
        <v>0</v>
      </c>
      <c r="W39">
        <f t="shared" si="3"/>
        <v>0</v>
      </c>
      <c r="X39">
        <f t="shared" si="4"/>
        <v>0</v>
      </c>
      <c r="AA39">
        <v>476.74583782365039</v>
      </c>
      <c r="AB39">
        <v>569.19939190894888</v>
      </c>
      <c r="AC39">
        <v>476.74583782337328</v>
      </c>
      <c r="AD39">
        <v>164.02907999610602</v>
      </c>
    </row>
    <row r="40" spans="1:30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_xll.acq_regression_estimate($Q$3,A40:J40)</f>
        <v>244.72942736156088</v>
      </c>
      <c r="O40" s="28" t="s">
        <v>137</v>
      </c>
      <c r="P40" s="30">
        <f>_xll.acq_regression_param(P$3,O40)</f>
        <v>339.03450798333625</v>
      </c>
      <c r="Q40" s="30">
        <f>_xll.acq_regression_param(Q$3,$O40)</f>
        <v>329.49078639461965</v>
      </c>
      <c r="R40" s="30">
        <f>_xll.acq_regression_param(R$3,$O40)</f>
        <v>1021.1831402138569</v>
      </c>
      <c r="S40" s="30">
        <f>_xll.acq_regression_param(S$3,$O40)</f>
        <v>994.68198175034331</v>
      </c>
      <c r="U40">
        <f t="shared" si="1"/>
        <v>0</v>
      </c>
      <c r="V40">
        <f t="shared" si="2"/>
        <v>0</v>
      </c>
      <c r="W40">
        <f t="shared" si="3"/>
        <v>0</v>
      </c>
      <c r="X40">
        <f t="shared" si="4"/>
        <v>0</v>
      </c>
      <c r="AA40">
        <v>339.03450798333625</v>
      </c>
      <c r="AB40">
        <v>329.49078639461965</v>
      </c>
      <c r="AC40">
        <v>1021.1831402138569</v>
      </c>
      <c r="AD40">
        <v>994.68198175034331</v>
      </c>
    </row>
    <row r="41" spans="1:30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_xll.acq_regression_estimate($Q$3,A41:J41)</f>
        <v>136.59776296346516</v>
      </c>
      <c r="O41" s="28" t="s">
        <v>138</v>
      </c>
      <c r="P41" s="30">
        <f>_xll.acq_regression_param(P$3,O41)</f>
        <v>1.4061867644667094</v>
      </c>
      <c r="Q41" s="30">
        <f>_xll.acq_regression_param(Q$3,$O41)</f>
        <v>1.7275123172252791</v>
      </c>
      <c r="R41" s="30">
        <f>_xll.acq_regression_param(R$3,$O41)</f>
        <v>0.46685635421236277</v>
      </c>
      <c r="S41" s="30">
        <f>_xll.acq_regression_param(S$3,$O41)</f>
        <v>0.16490605339755307</v>
      </c>
      <c r="U41">
        <f t="shared" si="1"/>
        <v>0</v>
      </c>
      <c r="V41">
        <f t="shared" si="2"/>
        <v>0</v>
      </c>
      <c r="W41">
        <f t="shared" si="3"/>
        <v>0</v>
      </c>
      <c r="X41">
        <f t="shared" si="4"/>
        <v>0</v>
      </c>
      <c r="AA41">
        <v>1.4061867644667094</v>
      </c>
      <c r="AB41">
        <v>1.7275123172252791</v>
      </c>
      <c r="AC41">
        <v>0.46685635421236277</v>
      </c>
      <c r="AD41">
        <v>0.16490605339755307</v>
      </c>
    </row>
    <row r="42" spans="1:30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_xll.acq_regression_estimate($Q$3,A42:J42)</f>
        <v>155.76250625014842</v>
      </c>
      <c r="O42" s="28" t="s">
        <v>139</v>
      </c>
      <c r="P42" s="30">
        <f>_xll.acq_regression_param(P$3,O42)</f>
        <v>0.16038921302401443</v>
      </c>
      <c r="Q42" s="30">
        <f>_xll.acq_regression_param(Q$3,$O42)</f>
        <v>8.479206371357248E-2</v>
      </c>
      <c r="R42" s="30">
        <f>_xll.acq_regression_param(R$3,$O42)</f>
        <v>0.6408380128682718</v>
      </c>
      <c r="S42" s="30">
        <f>_xll.acq_regression_param(S$3,$O42)</f>
        <v>0.8690950627745877</v>
      </c>
      <c r="U42">
        <f t="shared" si="1"/>
        <v>0</v>
      </c>
      <c r="V42">
        <f t="shared" si="2"/>
        <v>0</v>
      </c>
      <c r="W42">
        <f t="shared" si="3"/>
        <v>0</v>
      </c>
      <c r="X42">
        <f t="shared" si="4"/>
        <v>0</v>
      </c>
      <c r="AA42">
        <v>0.16038921302401443</v>
      </c>
      <c r="AB42">
        <v>8.479206371357248E-2</v>
      </c>
      <c r="AC42">
        <v>0.6408380128682718</v>
      </c>
      <c r="AD42">
        <v>0.8690950627745877</v>
      </c>
    </row>
    <row r="43" spans="1:30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_xll.acq_regression_estimate($Q$3,A43:J43)</f>
        <v>67.846629472717325</v>
      </c>
      <c r="O43" s="28" t="s">
        <v>93</v>
      </c>
      <c r="P43" s="30">
        <f>_xll.acq_regression_param(P$3,O43)</f>
        <v>101.04457032134073</v>
      </c>
      <c r="Q43" s="30">
        <f>_xll.acq_regression_param(Q$3,$O43)</f>
        <v>107.81443250119668</v>
      </c>
      <c r="R43" s="30">
        <f>_xll.acq_regression_param(R$3,$O43)</f>
        <v>101.04457032116647</v>
      </c>
      <c r="S43" s="30">
        <f>_xll.acq_regression_param(S$3,$O43)</f>
        <v>-108.07643291687242</v>
      </c>
      <c r="U43">
        <f t="shared" si="1"/>
        <v>0</v>
      </c>
      <c r="V43">
        <f t="shared" si="2"/>
        <v>0</v>
      </c>
      <c r="W43">
        <f t="shared" si="3"/>
        <v>0</v>
      </c>
      <c r="X43">
        <f t="shared" si="4"/>
        <v>0</v>
      </c>
      <c r="AA43">
        <v>101.04457032134073</v>
      </c>
      <c r="AB43">
        <v>107.81443250119668</v>
      </c>
      <c r="AC43">
        <v>101.04457032116647</v>
      </c>
      <c r="AD43">
        <v>-108.07643291687242</v>
      </c>
    </row>
    <row r="44" spans="1:30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_xll.acq_regression_estimate($Q$3,A44:J44)</f>
        <v>146.76762867896346</v>
      </c>
      <c r="O44" s="28" t="s">
        <v>140</v>
      </c>
      <c r="P44" s="30">
        <f>_xll.acq_regression_param(P$3,O44)</f>
        <v>212.5325891030418</v>
      </c>
      <c r="Q44" s="30">
        <f>_xll.acq_regression_param(Q$3,$O44)</f>
        <v>209.65288824100293</v>
      </c>
      <c r="R44" s="30">
        <f>_xll.acq_regression_param(R$3,$O44)</f>
        <v>640.15518074842248</v>
      </c>
      <c r="S44" s="30">
        <f>_xll.acq_regression_param(S$3,$O44)</f>
        <v>632.95057857306585</v>
      </c>
      <c r="U44">
        <f t="shared" si="1"/>
        <v>0</v>
      </c>
      <c r="V44">
        <f t="shared" si="2"/>
        <v>0</v>
      </c>
      <c r="W44">
        <f t="shared" si="3"/>
        <v>0</v>
      </c>
      <c r="X44">
        <f t="shared" si="4"/>
        <v>0</v>
      </c>
      <c r="AA44">
        <v>212.5325891030418</v>
      </c>
      <c r="AB44">
        <v>209.65288824100293</v>
      </c>
      <c r="AC44">
        <v>640.15518074842248</v>
      </c>
      <c r="AD44">
        <v>632.95057857306585</v>
      </c>
    </row>
    <row r="45" spans="1:30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_xll.acq_regression_estimate($Q$3,A45:J45)</f>
        <v>72.991631109677229</v>
      </c>
      <c r="O45" s="28" t="s">
        <v>141</v>
      </c>
      <c r="P45" s="30">
        <f>_xll.acq_regression_param(P$3,O45)</f>
        <v>0.4754309480149958</v>
      </c>
      <c r="Q45" s="30">
        <f>_xll.acq_regression_param(Q$3,$O45)</f>
        <v>0.51425207353814473</v>
      </c>
      <c r="R45" s="30">
        <f>_xll.acq_regression_param(R$3,$O45)</f>
        <v>0.15784386873669065</v>
      </c>
      <c r="S45" s="30">
        <f>_xll.acq_regression_param(S$3,$O45)</f>
        <v>-0.17075019215642664</v>
      </c>
      <c r="U45">
        <f t="shared" si="1"/>
        <v>0</v>
      </c>
      <c r="V45">
        <f t="shared" si="2"/>
        <v>0</v>
      </c>
      <c r="W45">
        <f t="shared" si="3"/>
        <v>0</v>
      </c>
      <c r="X45">
        <f t="shared" si="4"/>
        <v>0</v>
      </c>
      <c r="AA45">
        <v>0.4754309480149958</v>
      </c>
      <c r="AB45">
        <v>0.51425207353814473</v>
      </c>
      <c r="AC45">
        <v>0.15784386873669065</v>
      </c>
      <c r="AD45">
        <v>-0.17075019215642664</v>
      </c>
    </row>
    <row r="46" spans="1:30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_xll.acq_regression_estimate($Q$3,A46:J46)</f>
        <v>224.03748375606853</v>
      </c>
      <c r="O46" s="28" t="s">
        <v>142</v>
      </c>
      <c r="P46" s="30">
        <f>_xll.acq_regression_param(P$3,O46)</f>
        <v>0.6347206961101759</v>
      </c>
      <c r="Q46" s="30">
        <f>_xll.acq_regression_param(Q$3,$O46)</f>
        <v>0.60733933619068647</v>
      </c>
      <c r="R46" s="30">
        <f>_xll.acq_regression_param(R$3,$O46)</f>
        <v>0.874653581602582</v>
      </c>
      <c r="S46" s="30">
        <f>_xll.acq_regression_param(S$3,$O46)</f>
        <v>0.86450013739292308</v>
      </c>
      <c r="U46">
        <f t="shared" si="1"/>
        <v>0</v>
      </c>
      <c r="V46">
        <f t="shared" si="2"/>
        <v>0</v>
      </c>
      <c r="W46">
        <f t="shared" si="3"/>
        <v>0</v>
      </c>
      <c r="X46">
        <f t="shared" si="4"/>
        <v>0</v>
      </c>
      <c r="AA46">
        <v>0.6347206961101759</v>
      </c>
      <c r="AB46">
        <v>0.60733933619068647</v>
      </c>
      <c r="AC46">
        <v>0.874653581602582</v>
      </c>
      <c r="AD46">
        <v>0.86450013739292308</v>
      </c>
    </row>
    <row r="47" spans="1:30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_xll.acq_regression_estimate($Q$3,A47:J47)</f>
        <v>129.11026781375688</v>
      </c>
      <c r="O47" s="28" t="s">
        <v>94</v>
      </c>
      <c r="P47" s="30">
        <f>_xll.acq_regression_param(P$3,O47)</f>
        <v>177.0641762322503</v>
      </c>
      <c r="Q47" s="30">
        <f>_xll.acq_regression_param(Q$3,$O47)</f>
        <v>167.61445577968988</v>
      </c>
      <c r="R47" s="30">
        <f>_xll.acq_regression_param(R$3,$O47)</f>
        <v>177.0641762322926</v>
      </c>
      <c r="S47" s="30">
        <f>_xll.acq_regression_param(S$3,$O47)</f>
        <v>175.2353285675203</v>
      </c>
      <c r="U47">
        <f t="shared" si="1"/>
        <v>0</v>
      </c>
      <c r="V47">
        <f t="shared" si="2"/>
        <v>0</v>
      </c>
      <c r="W47">
        <f t="shared" si="3"/>
        <v>0</v>
      </c>
      <c r="X47">
        <f t="shared" si="4"/>
        <v>0</v>
      </c>
      <c r="AA47">
        <v>177.0641762322503</v>
      </c>
      <c r="AB47">
        <v>167.61445577968988</v>
      </c>
      <c r="AC47">
        <v>177.0641762322926</v>
      </c>
      <c r="AD47">
        <v>175.2353285675203</v>
      </c>
    </row>
    <row r="48" spans="1:30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_xll.acq_regression_estimate($Q$3,A48:J48)</f>
        <v>141.25539348302209</v>
      </c>
      <c r="O48" s="28" t="s">
        <v>143</v>
      </c>
      <c r="P48" s="30">
        <f>_xll.acq_regression_param(P$3,O48)</f>
        <v>161.47562601780655</v>
      </c>
      <c r="Q48" s="30">
        <f>_xll.acq_regression_param(Q$3,$O48)</f>
        <v>161.51509730101634</v>
      </c>
      <c r="R48" s="30">
        <f>_xll.acq_regression_param(R$3,$O48)</f>
        <v>486.36992094316935</v>
      </c>
      <c r="S48" s="30">
        <f>_xll.acq_regression_param(S$3,$O48)</f>
        <v>487.69420086079538</v>
      </c>
      <c r="U48">
        <f t="shared" si="1"/>
        <v>0</v>
      </c>
      <c r="V48">
        <f t="shared" si="2"/>
        <v>0</v>
      </c>
      <c r="W48">
        <f t="shared" si="3"/>
        <v>0</v>
      </c>
      <c r="X48">
        <f t="shared" si="4"/>
        <v>0</v>
      </c>
      <c r="AA48">
        <v>161.47562601780655</v>
      </c>
      <c r="AB48">
        <v>161.51509730101634</v>
      </c>
      <c r="AC48">
        <v>486.36992094316935</v>
      </c>
      <c r="AD48">
        <v>487.69420086079538</v>
      </c>
    </row>
    <row r="49" spans="1:30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_xll.acq_regression_estimate($Q$3,A49:J49)</f>
        <v>106.62283879610412</v>
      </c>
      <c r="O49" s="28" t="s">
        <v>144</v>
      </c>
      <c r="P49" s="30">
        <f>_xll.acq_regression_param(P$3,O49)</f>
        <v>1.0965381005101336</v>
      </c>
      <c r="Q49" s="30">
        <f>_xll.acq_regression_param(Q$3,$O49)</f>
        <v>1.0377633953766325</v>
      </c>
      <c r="R49" s="30">
        <f>_xll.acq_regression_param(R$3,$O49)</f>
        <v>0.36405248064874046</v>
      </c>
      <c r="S49" s="30">
        <f>_xll.acq_regression_param(S$3,$O49)</f>
        <v>0.35931394767094732</v>
      </c>
      <c r="U49">
        <f t="shared" si="1"/>
        <v>0</v>
      </c>
      <c r="V49">
        <f t="shared" si="2"/>
        <v>0</v>
      </c>
      <c r="W49">
        <f t="shared" si="3"/>
        <v>0</v>
      </c>
      <c r="X49">
        <f t="shared" si="4"/>
        <v>0</v>
      </c>
      <c r="AA49">
        <v>1.0965381005101336</v>
      </c>
      <c r="AB49">
        <v>1.0377633953766325</v>
      </c>
      <c r="AC49">
        <v>0.36405248064874046</v>
      </c>
      <c r="AD49">
        <v>0.35931394767094732</v>
      </c>
    </row>
    <row r="50" spans="1:30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_xll.acq_regression_estimate($Q$3,A50:J50)</f>
        <v>76.418594463553987</v>
      </c>
      <c r="O50" s="28" t="s">
        <v>145</v>
      </c>
      <c r="P50" s="30">
        <f>_xll.acq_regression_param(P$3,O50)</f>
        <v>0.2734556524981423</v>
      </c>
      <c r="Q50" s="30">
        <f>_xll.acq_regression_param(Q$3,$O50)</f>
        <v>0.29996207421465332</v>
      </c>
      <c r="R50" s="30">
        <f>_xll.acq_regression_param(R$3,$O50)</f>
        <v>0.71599693195833025</v>
      </c>
      <c r="S50" s="30">
        <f>_xll.acq_regression_param(S$3,$O50)</f>
        <v>0.71953580336258605</v>
      </c>
      <c r="U50">
        <f t="shared" si="1"/>
        <v>0</v>
      </c>
      <c r="V50">
        <f t="shared" si="2"/>
        <v>0</v>
      </c>
      <c r="W50">
        <f t="shared" si="3"/>
        <v>0</v>
      </c>
      <c r="X50">
        <f t="shared" si="4"/>
        <v>0</v>
      </c>
      <c r="AA50">
        <v>0.2734556524981423</v>
      </c>
      <c r="AB50">
        <v>0.29996207421465332</v>
      </c>
      <c r="AC50">
        <v>0.71599693195833025</v>
      </c>
      <c r="AD50">
        <v>0.71953580336258605</v>
      </c>
    </row>
    <row r="51" spans="1:30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_xll.acq_regression_estimate($Q$3,A51:J51)</f>
        <v>190.98869929401039</v>
      </c>
      <c r="O51" s="28" t="s">
        <v>95</v>
      </c>
      <c r="P51" s="30">
        <f>_xll.acq_regression_param(P$3,O51)</f>
        <v>751.27932108738673</v>
      </c>
      <c r="Q51" s="30">
        <f>_xll.acq_regression_param(Q$3,$O51)</f>
        <v>754.61044826390548</v>
      </c>
      <c r="R51" s="30">
        <f>_xll.acq_regression_param(R$3,$O51)</f>
        <v>751.27932108721234</v>
      </c>
      <c r="S51" s="30">
        <f>_xll.acq_regression_param(S$3,$O51)</f>
        <v>556.89806957776182</v>
      </c>
      <c r="U51">
        <f t="shared" si="1"/>
        <v>0</v>
      </c>
      <c r="V51">
        <f t="shared" si="2"/>
        <v>0</v>
      </c>
      <c r="W51">
        <f t="shared" si="3"/>
        <v>0</v>
      </c>
      <c r="X51">
        <f t="shared" si="4"/>
        <v>0</v>
      </c>
      <c r="AA51">
        <v>751.27932108738673</v>
      </c>
      <c r="AB51">
        <v>754.61044826390548</v>
      </c>
      <c r="AC51">
        <v>751.27932108721234</v>
      </c>
      <c r="AD51">
        <v>556.89806957776182</v>
      </c>
    </row>
    <row r="52" spans="1:30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_xll.acq_regression_estimate($Q$3,A52:J52)</f>
        <v>157.44282533341612</v>
      </c>
      <c r="O52" s="28" t="s">
        <v>146</v>
      </c>
      <c r="P52" s="30">
        <f>_xll.acq_regression_param(P$3,O52)</f>
        <v>171.90197368010291</v>
      </c>
      <c r="Q52" s="30">
        <f>_xll.acq_regression_param(Q$3,$O52)</f>
        <v>172.41210017669189</v>
      </c>
      <c r="R52" s="30">
        <f>_xll.acq_regression_param(R$3,$O52)</f>
        <v>517.77442460292491</v>
      </c>
      <c r="S52" s="30">
        <f>_xll.acq_regression_param(S$3,$O52)</f>
        <v>520.50022945394937</v>
      </c>
      <c r="U52">
        <f t="shared" si="1"/>
        <v>0</v>
      </c>
      <c r="V52">
        <f t="shared" si="2"/>
        <v>0</v>
      </c>
      <c r="W52">
        <f t="shared" si="3"/>
        <v>0</v>
      </c>
      <c r="X52">
        <f t="shared" si="4"/>
        <v>0</v>
      </c>
      <c r="AA52">
        <v>171.90197368010291</v>
      </c>
      <c r="AB52">
        <v>172.41210017669189</v>
      </c>
      <c r="AC52">
        <v>517.77442460292491</v>
      </c>
      <c r="AD52">
        <v>520.50022945394937</v>
      </c>
    </row>
    <row r="53" spans="1:30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_xll.acq_regression_estimate($Q$3,A53:J53)</f>
        <v>172.41015449842916</v>
      </c>
      <c r="O53" s="28" t="s">
        <v>147</v>
      </c>
      <c r="P53" s="30">
        <f>_xll.acq_regression_param(P$3,O53)</f>
        <v>4.3703938064461259</v>
      </c>
      <c r="Q53" s="30">
        <f>_xll.acq_regression_param(Q$3,$O53)</f>
        <v>4.376783575459978</v>
      </c>
      <c r="R53" s="30">
        <f>_xll.acq_regression_param(R$3,$O53)</f>
        <v>1.4509780425391996</v>
      </c>
      <c r="S53" s="30">
        <f>_xll.acq_regression_param(S$3,$O53)</f>
        <v>1.0699285765195474</v>
      </c>
      <c r="U53">
        <f t="shared" si="1"/>
        <v>0</v>
      </c>
      <c r="V53">
        <f t="shared" si="2"/>
        <v>0</v>
      </c>
      <c r="W53">
        <f t="shared" si="3"/>
        <v>0</v>
      </c>
      <c r="X53">
        <f t="shared" si="4"/>
        <v>0</v>
      </c>
      <c r="AA53">
        <v>4.3703938064461259</v>
      </c>
      <c r="AB53">
        <v>4.376783575459978</v>
      </c>
      <c r="AC53">
        <v>1.4509780425391996</v>
      </c>
      <c r="AD53">
        <v>1.0699285765195474</v>
      </c>
    </row>
    <row r="54" spans="1:30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_xll.acq_regression_estimate($Q$3,A54:J54)</f>
        <v>134.59055266715933</v>
      </c>
      <c r="O54" s="28" t="s">
        <v>148</v>
      </c>
      <c r="P54" s="30">
        <f>_xll.acq_regression_param(P$3,O54)</f>
        <v>1.5560214564067736E-5</v>
      </c>
      <c r="Q54" s="30">
        <f>_xll.acq_regression_param(Q$3,$O54)</f>
        <v>1.5130048788211234E-5</v>
      </c>
      <c r="R54" s="30">
        <f>_xll.acq_regression_param(R$3,$O54)</f>
        <v>0.1475117027867669</v>
      </c>
      <c r="S54" s="30">
        <f>_xll.acq_regression_param(S$3,$O54)</f>
        <v>0.28524888866324549</v>
      </c>
      <c r="U54">
        <f t="shared" si="1"/>
        <v>0</v>
      </c>
      <c r="V54">
        <f t="shared" si="2"/>
        <v>0</v>
      </c>
      <c r="W54">
        <f t="shared" si="3"/>
        <v>0</v>
      </c>
      <c r="X54">
        <f t="shared" si="4"/>
        <v>0</v>
      </c>
      <c r="AA54">
        <v>1.5560214564067736E-5</v>
      </c>
      <c r="AB54">
        <v>1.5130048788211234E-5</v>
      </c>
      <c r="AC54">
        <v>0.1475117027867669</v>
      </c>
      <c r="AD54">
        <v>0.28524888866324549</v>
      </c>
    </row>
    <row r="55" spans="1:30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_xll.acq_regression_estimate($Q$3,A55:J55)</f>
        <v>158.62933930299974</v>
      </c>
      <c r="O55" s="28" t="s">
        <v>96</v>
      </c>
      <c r="P55" s="30">
        <f>_xll.acq_regression_param(P$3,O55)</f>
        <v>67.625386391043349</v>
      </c>
      <c r="Q55" s="30">
        <f>_xll.acq_regression_param(Q$3,$O55)</f>
        <v>45.377361671697841</v>
      </c>
      <c r="R55" s="30">
        <f>_xll.acq_regression_param(R$3,$O55)</f>
        <v>67.62538639102867</v>
      </c>
      <c r="S55" s="30">
        <f>_xll.acq_regression_param(S$3,$O55)</f>
        <v>100.06176169666934</v>
      </c>
      <c r="U55">
        <f t="shared" si="1"/>
        <v>0</v>
      </c>
      <c r="V55">
        <f t="shared" si="2"/>
        <v>0</v>
      </c>
      <c r="W55">
        <f t="shared" si="3"/>
        <v>0</v>
      </c>
      <c r="X55">
        <f t="shared" si="4"/>
        <v>0</v>
      </c>
      <c r="AA55">
        <v>67.625386391043349</v>
      </c>
      <c r="AB55">
        <v>45.377361671697841</v>
      </c>
      <c r="AC55">
        <v>67.62538639102867</v>
      </c>
      <c r="AD55">
        <v>100.06176169666934</v>
      </c>
    </row>
    <row r="56" spans="1:30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_xll.acq_regression_estimate($Q$3,A56:J56)</f>
        <v>138.79713591547039</v>
      </c>
      <c r="O56" s="28" t="s">
        <v>149</v>
      </c>
      <c r="P56" s="30">
        <f>_xll.acq_regression_param(P$3,O56)</f>
        <v>65.984212829846925</v>
      </c>
      <c r="Q56" s="30">
        <f>_xll.acq_regression_param(Q$3,$O56)</f>
        <v>66.115143715475099</v>
      </c>
      <c r="R56" s="30">
        <f>_xll.acq_regression_param(R$3,$O56)</f>
        <v>198.74662925295573</v>
      </c>
      <c r="S56" s="30">
        <f>_xll.acq_regression_param(S$3,$O56)</f>
        <v>199.61501133453189</v>
      </c>
      <c r="U56">
        <f t="shared" si="1"/>
        <v>0</v>
      </c>
      <c r="V56">
        <f t="shared" si="2"/>
        <v>0</v>
      </c>
      <c r="W56">
        <f t="shared" si="3"/>
        <v>0</v>
      </c>
      <c r="X56">
        <f t="shared" si="4"/>
        <v>0</v>
      </c>
      <c r="AA56">
        <v>65.984212829846925</v>
      </c>
      <c r="AB56">
        <v>66.115143715475099</v>
      </c>
      <c r="AC56">
        <v>198.74662925295573</v>
      </c>
      <c r="AD56">
        <v>199.61501133453189</v>
      </c>
    </row>
    <row r="57" spans="1:30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_xll.acq_regression_estimate($Q$3,A57:J57)</f>
        <v>69.271380221717408</v>
      </c>
      <c r="O57" s="28" t="s">
        <v>150</v>
      </c>
      <c r="P57" s="30">
        <f>_xll.acq_regression_param(P$3,O57)</f>
        <v>1.0248722155014338</v>
      </c>
      <c r="Q57" s="30">
        <f>_xll.acq_regression_param(Q$3,$O57)</f>
        <v>0.68633839573847411</v>
      </c>
      <c r="R57" s="30">
        <f>_xll.acq_regression_param(R$3,$O57)</f>
        <v>0.34025928713969855</v>
      </c>
      <c r="S57" s="30">
        <f>_xll.acq_regression_param(S$3,$O57)</f>
        <v>0.50127373200894842</v>
      </c>
      <c r="U57">
        <f t="shared" si="1"/>
        <v>0</v>
      </c>
      <c r="V57">
        <f t="shared" si="2"/>
        <v>0</v>
      </c>
      <c r="W57">
        <f t="shared" si="3"/>
        <v>0</v>
      </c>
      <c r="X57">
        <f t="shared" si="4"/>
        <v>0</v>
      </c>
      <c r="AA57">
        <v>1.0248722155014338</v>
      </c>
      <c r="AB57">
        <v>0.68633839573847411</v>
      </c>
      <c r="AC57">
        <v>0.34025928713969855</v>
      </c>
      <c r="AD57">
        <v>0.50127373200894842</v>
      </c>
    </row>
    <row r="58" spans="1:30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_xll.acq_regression_estimate($Q$3,A58:J58)</f>
        <v>205.59208608083421</v>
      </c>
      <c r="O58" s="28" t="s">
        <v>151</v>
      </c>
      <c r="P58" s="30">
        <f>_xll.acq_regression_param(P$3,O58)</f>
        <v>0.30599834835470985</v>
      </c>
      <c r="Q58" s="30">
        <f>_xll.acq_regression_param(Q$3,$O58)</f>
        <v>0.49286879922142501</v>
      </c>
      <c r="R58" s="30">
        <f>_xll.acq_regression_param(R$3,$O58)</f>
        <v>0.73382666239254946</v>
      </c>
      <c r="S58" s="30">
        <f>_xll.acq_regression_param(S$3,$O58)</f>
        <v>0.61643382097760013</v>
      </c>
      <c r="U58">
        <f t="shared" si="1"/>
        <v>0</v>
      </c>
      <c r="V58">
        <f t="shared" si="2"/>
        <v>0</v>
      </c>
      <c r="W58">
        <f t="shared" si="3"/>
        <v>0</v>
      </c>
      <c r="X58">
        <f t="shared" si="4"/>
        <v>0</v>
      </c>
      <c r="AA58">
        <v>0.30599834835470985</v>
      </c>
      <c r="AB58">
        <v>0.49286879922142501</v>
      </c>
      <c r="AC58">
        <v>0.73382666239254946</v>
      </c>
      <c r="AD58">
        <v>0.61643382097760013</v>
      </c>
    </row>
    <row r="59" spans="1:30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_xll.acq_regression_estimate($Q$3,A59:J59)</f>
        <v>76.030421417145391</v>
      </c>
      <c r="O59" s="28" t="s">
        <v>102</v>
      </c>
      <c r="P59" s="30">
        <f>_xll.acq_regression_param(P$3,O59)</f>
        <v>152.13348416289591</v>
      </c>
      <c r="Q59" s="30">
        <f>_xll.acq_regression_param(Q$3,$O59)</f>
        <v>152.2193739993358</v>
      </c>
      <c r="R59" s="30" t="e">
        <f>_xll.acq_regression_param(R$3,$O59)</f>
        <v>#N/A</v>
      </c>
      <c r="S59" s="30" t="e">
        <f>_xll.acq_regression_param(S$3,$O59)</f>
        <v>#N/A</v>
      </c>
      <c r="U59">
        <f t="shared" si="1"/>
        <v>0</v>
      </c>
      <c r="V59">
        <f t="shared" si="2"/>
        <v>0</v>
      </c>
      <c r="W59" t="e">
        <f t="shared" si="3"/>
        <v>#N/A</v>
      </c>
      <c r="X59" t="e">
        <f t="shared" si="4"/>
        <v>#N/A</v>
      </c>
      <c r="AA59">
        <v>152.13348416289591</v>
      </c>
      <c r="AB59">
        <v>152.2193739993358</v>
      </c>
      <c r="AC59" t="e">
        <v>#N/A</v>
      </c>
      <c r="AD59" t="e">
        <v>#N/A</v>
      </c>
    </row>
    <row r="60" spans="1:30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_xll.acq_regression_estimate($Q$3,A60:J60)</f>
        <v>101.29298756245684</v>
      </c>
      <c r="O60" s="28" t="s">
        <v>152</v>
      </c>
      <c r="P60" s="30">
        <f>_xll.acq_regression_param(P$3,O60)</f>
        <v>2.5758518059360473</v>
      </c>
      <c r="Q60" s="30">
        <f>_xll.acq_regression_param(Q$3,$O60)</f>
        <v>2.5701512337767682</v>
      </c>
      <c r="R60" s="30" t="e">
        <f>_xll.acq_regression_param(R$3,$O60)</f>
        <v>#N/A</v>
      </c>
      <c r="S60" s="30" t="e">
        <f>_xll.acq_regression_param(S$3,$O60)</f>
        <v>#N/A</v>
      </c>
      <c r="U60">
        <f t="shared" si="1"/>
        <v>0</v>
      </c>
      <c r="V60">
        <f t="shared" si="2"/>
        <v>0</v>
      </c>
      <c r="W60" t="e">
        <f t="shared" si="3"/>
        <v>#N/A</v>
      </c>
      <c r="X60" t="e">
        <f t="shared" si="4"/>
        <v>#N/A</v>
      </c>
      <c r="AA60">
        <v>2.5758518059360473</v>
      </c>
      <c r="AB60">
        <v>2.5701512337767682</v>
      </c>
      <c r="AC60" t="e">
        <v>#N/A</v>
      </c>
      <c r="AD60" t="e">
        <v>#N/A</v>
      </c>
    </row>
    <row r="61" spans="1:30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_xll.acq_regression_estimate($Q$3,A61:J61)</f>
        <v>136.80438153540592</v>
      </c>
      <c r="O61" s="28" t="s">
        <v>153</v>
      </c>
      <c r="P61" s="30">
        <f>_xll.acq_regression_param(P$3,O61)</f>
        <v>59.061427296517792</v>
      </c>
      <c r="Q61" s="30">
        <f>_xll.acq_regression_param(Q$3,$O61)</f>
        <v>59.225843210655555</v>
      </c>
      <c r="R61" s="30" t="e">
        <f>_xll.acq_regression_param(R$3,$O61)</f>
        <v>#N/A</v>
      </c>
      <c r="S61" s="30" t="e">
        <f>_xll.acq_regression_param(S$3,$O61)</f>
        <v>#N/A</v>
      </c>
      <c r="U61">
        <f t="shared" si="1"/>
        <v>0</v>
      </c>
      <c r="V61">
        <f t="shared" si="2"/>
        <v>0</v>
      </c>
      <c r="W61" t="e">
        <f t="shared" si="3"/>
        <v>#N/A</v>
      </c>
      <c r="X61" t="e">
        <f t="shared" si="4"/>
        <v>#N/A</v>
      </c>
      <c r="AA61">
        <v>59.061427296517792</v>
      </c>
      <c r="AB61">
        <v>59.225843210655555</v>
      </c>
      <c r="AC61" t="e">
        <v>#N/A</v>
      </c>
      <c r="AD61" t="e">
        <v>#N/A</v>
      </c>
    </row>
    <row r="62" spans="1:30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_xll.acq_regression_estimate($Q$3,A62:J62)</f>
        <v>110.29438121783042</v>
      </c>
      <c r="O62" s="28" t="s">
        <v>154</v>
      </c>
      <c r="P62" s="30">
        <f>_xll.acq_regression_param(P$3,O62)</f>
        <v>1.0096788810169925E-208</v>
      </c>
      <c r="Q62" s="30">
        <f>_xll.acq_regression_param(Q$3,$O62)</f>
        <v>3.4736073592473372E-209</v>
      </c>
      <c r="R62" s="30" t="e">
        <f>_xll.acq_regression_param(R$3,$O62)</f>
        <v>#N/A</v>
      </c>
      <c r="S62" s="30" t="e">
        <f>_xll.acq_regression_param(S$3,$O62)</f>
        <v>#N/A</v>
      </c>
      <c r="U62">
        <f t="shared" si="1"/>
        <v>0</v>
      </c>
      <c r="V62">
        <f t="shared" si="2"/>
        <v>0</v>
      </c>
      <c r="W62" t="e">
        <f t="shared" si="3"/>
        <v>#N/A</v>
      </c>
      <c r="X62" t="e">
        <f t="shared" si="4"/>
        <v>#N/A</v>
      </c>
      <c r="AA62">
        <v>1.0096788810169925E-208</v>
      </c>
      <c r="AB62">
        <v>3.4736073592473372E-209</v>
      </c>
      <c r="AC62" t="e">
        <v>#N/A</v>
      </c>
      <c r="AD62" t="e">
        <v>#N/A</v>
      </c>
    </row>
    <row r="63" spans="1:30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_xll.acq_regression_estimate($Q$3,A63:J63)</f>
        <v>178.76379332853935</v>
      </c>
      <c r="O63" s="28" t="s">
        <v>100</v>
      </c>
      <c r="P63" s="30">
        <f>_xll.acq_regression_param(P$3,O63)</f>
        <v>1</v>
      </c>
      <c r="Q63" s="30">
        <f>_xll.acq_regression_param(Q$3,$O63)</f>
        <v>1</v>
      </c>
      <c r="R63" s="30">
        <f>_xll.acq_regression_param(R$3,$O63)</f>
        <v>0</v>
      </c>
      <c r="S63" s="30">
        <f>_xll.acq_regression_param(S$3,$O63)</f>
        <v>0</v>
      </c>
      <c r="U63">
        <f t="shared" si="1"/>
        <v>0</v>
      </c>
      <c r="V63">
        <f t="shared" si="2"/>
        <v>0</v>
      </c>
      <c r="W63">
        <f t="shared" si="3"/>
        <v>0</v>
      </c>
      <c r="X63">
        <f t="shared" si="4"/>
        <v>0</v>
      </c>
      <c r="AA63">
        <v>1</v>
      </c>
      <c r="AB63">
        <v>1</v>
      </c>
      <c r="AC63">
        <v>0</v>
      </c>
      <c r="AD63">
        <v>0</v>
      </c>
    </row>
    <row r="64" spans="1:30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_xll.acq_regression_estimate($Q$3,A64:J64)</f>
        <v>61.382540825731922</v>
      </c>
    </row>
    <row r="65" spans="1:13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_xll.acq_regression_estimate($Q$3,A65:J65)</f>
        <v>100.01146909260808</v>
      </c>
    </row>
    <row r="66" spans="1:13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_xll.acq_regression_estimate($Q$3,A66:J66)</f>
        <v>113.21198833494942</v>
      </c>
    </row>
    <row r="67" spans="1:13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_xll.acq_regression_estimate($Q$3,A67:J67)</f>
        <v>191.5575133505437</v>
      </c>
    </row>
    <row r="68" spans="1:13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_xll.acq_regression_estimate($Q$3,A68:J68)</f>
        <v>149.91875189890121</v>
      </c>
    </row>
    <row r="69" spans="1:13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_xll.acq_regression_estimate($Q$3,A69:J69)</f>
        <v>126.38771968600163</v>
      </c>
    </row>
    <row r="70" spans="1:13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_xll.acq_regression_estimate($Q$3,A70:J70)</f>
        <v>115.02570304958167</v>
      </c>
    </row>
    <row r="71" spans="1:13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_xll.acq_regression_estimate($Q$3,A71:J71)</f>
        <v>119.97106673791403</v>
      </c>
    </row>
    <row r="72" spans="1:13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_xll.acq_regression_estimate($Q$3,A72:J72)</f>
        <v>71.394938256083108</v>
      </c>
    </row>
    <row r="73" spans="1:13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_xll.acq_regression_estimate($Q$3,A73:J73)</f>
        <v>238.58026313193292</v>
      </c>
    </row>
    <row r="74" spans="1:13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_xll.acq_regression_estimate($Q$3,A74:J74)</f>
        <v>142.76575589916411</v>
      </c>
    </row>
    <row r="75" spans="1:13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_xll.acq_regression_estimate($Q$3,A75:J75)</f>
        <v>127.83787470129732</v>
      </c>
    </row>
    <row r="76" spans="1:13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_xll.acq_regression_estimate($Q$3,A76:J76)</f>
        <v>152.25905297850673</v>
      </c>
    </row>
    <row r="77" spans="1:13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_xll.acq_regression_estimate($Q$3,A77:J77)</f>
        <v>127.83463205532159</v>
      </c>
    </row>
    <row r="78" spans="1:13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_xll.acq_regression_estimate($Q$3,A78:J78)</f>
        <v>191.60514734317115</v>
      </c>
    </row>
    <row r="79" spans="1:13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_xll.acq_regression_estimate($Q$3,A79:J79)</f>
        <v>73.355069873062263</v>
      </c>
    </row>
    <row r="80" spans="1:13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_xll.acq_regression_estimate($Q$3,A80:J80)</f>
        <v>165.01285947582517</v>
      </c>
    </row>
    <row r="81" spans="1:13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_xll.acq_regression_estimate($Q$3,A81:J81)</f>
        <v>90.285683543640729</v>
      </c>
    </row>
    <row r="82" spans="1:13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_xll.acq_regression_estimate($Q$3,A82:J82)</f>
        <v>176.83447228306105</v>
      </c>
    </row>
    <row r="83" spans="1:13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_xll.acq_regression_estimate($Q$3,A83:J83)</f>
        <v>124.69757768967084</v>
      </c>
    </row>
    <row r="84" spans="1:13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_xll.acq_regression_estimate($Q$3,A84:J84)</f>
        <v>63.557726251364905</v>
      </c>
    </row>
    <row r="85" spans="1:13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_xll.acq_regression_estimate($Q$3,A85:J85)</f>
        <v>149.82196567248832</v>
      </c>
    </row>
    <row r="86" spans="1:13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_xll.acq_regression_estimate($Q$3,A86:J86)</f>
        <v>52.918802127911064</v>
      </c>
    </row>
    <row r="87" spans="1:13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_xll.acq_regression_estimate($Q$3,A87:J87)</f>
        <v>168.63869176462686</v>
      </c>
    </row>
    <row r="88" spans="1:13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_xll.acq_regression_estimate($Q$3,A88:J88)</f>
        <v>43.620201746377113</v>
      </c>
    </row>
    <row r="89" spans="1:13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_xll.acq_regression_estimate($Q$3,A89:J89)</f>
        <v>152.51745905523319</v>
      </c>
    </row>
    <row r="90" spans="1:13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_xll.acq_regression_estimate($Q$3,A90:J90)</f>
        <v>76.752496581612434</v>
      </c>
    </row>
    <row r="91" spans="1:13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_xll.acq_regression_estimate($Q$3,A91:J91)</f>
        <v>103.71471928802575</v>
      </c>
    </row>
    <row r="92" spans="1:13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_xll.acq_regression_estimate($Q$3,A92:J92)</f>
        <v>76.802439695874725</v>
      </c>
    </row>
    <row r="93" spans="1:13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_xll.acq_regression_estimate($Q$3,A93:J93)</f>
        <v>187.12221071597261</v>
      </c>
    </row>
    <row r="94" spans="1:13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_xll.acq_regression_estimate($Q$3,A94:J94)</f>
        <v>192.26014652623235</v>
      </c>
    </row>
    <row r="95" spans="1:13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_xll.acq_regression_estimate($Q$3,A95:J95)</f>
        <v>57.706156974837576</v>
      </c>
    </row>
    <row r="96" spans="1:13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_xll.acq_regression_estimate($Q$3,A96:J96)</f>
        <v>106.81611834590761</v>
      </c>
    </row>
    <row r="97" spans="1:13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_xll.acq_regression_estimate($Q$3,A97:J97)</f>
        <v>121.30633298413711</v>
      </c>
    </row>
    <row r="98" spans="1:13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_xll.acq_regression_estimate($Q$3,A98:J98)</f>
        <v>208.71464570730328</v>
      </c>
    </row>
    <row r="99" spans="1:13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_xll.acq_regression_estimate($Q$3,A99:J99)</f>
        <v>213.19886170747884</v>
      </c>
    </row>
    <row r="100" spans="1:13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_xll.acq_regression_estimate($Q$3,A100:J100)</f>
        <v>125.84956350891767</v>
      </c>
    </row>
    <row r="101" spans="1:13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_xll.acq_regression_estimate($Q$3,A101:J101)</f>
        <v>140.87753361550148</v>
      </c>
    </row>
    <row r="102" spans="1:13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_xll.acq_regression_estimate($Q$3,A102:J102)</f>
        <v>167.76089085574236</v>
      </c>
    </row>
    <row r="103" spans="1:13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_xll.acq_regression_estimate($Q$3,A103:J103)</f>
        <v>108.6330310230489</v>
      </c>
    </row>
    <row r="104" spans="1:13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_xll.acq_regression_estimate($Q$3,A104:J104)</f>
        <v>149.16584054868824</v>
      </c>
    </row>
    <row r="105" spans="1:13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_xll.acq_regression_estimate($Q$3,A105:J105)</f>
        <v>164.13919945681494</v>
      </c>
    </row>
    <row r="106" spans="1:13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_xll.acq_regression_estimate($Q$3,A106:J106)</f>
        <v>153.65799581388723</v>
      </c>
    </row>
    <row r="107" spans="1:13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_xll.acq_regression_estimate($Q$3,A107:J107)</f>
        <v>115.97455522145522</v>
      </c>
    </row>
    <row r="108" spans="1:13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_xll.acq_regression_estimate($Q$3,A108:J108)</f>
        <v>71.492369275278421</v>
      </c>
    </row>
    <row r="109" spans="1:13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_xll.acq_regression_estimate($Q$3,A109:J109)</f>
        <v>157.16121022499632</v>
      </c>
    </row>
    <row r="110" spans="1:13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_xll.acq_regression_estimate($Q$3,A110:J110)</f>
        <v>229.74272003988909</v>
      </c>
    </row>
    <row r="111" spans="1:13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_xll.acq_regression_estimate($Q$3,A111:J111)</f>
        <v>145.13180742283481</v>
      </c>
    </row>
    <row r="112" spans="1:13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_xll.acq_regression_estimate($Q$3,A112:J112)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_xll.acq_regression_estimate($Q$3,A113:J113)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_xll.acq_regression_estimate($Q$3,A114:J114)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_xll.acq_regression_estimate($Q$3,A115:J115)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_xll.acq_regression_estimate($Q$3,A116:J116)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_xll.acq_regression_estimate($Q$3,A117:J117)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_xll.acq_regression_estimate($Q$3,A118:J118)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_xll.acq_regression_estimate($Q$3,A119:J119)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_xll.acq_regression_estimate($Q$3,A120:J120)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_xll.acq_regression_estimate($Q$3,A121:J121)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_xll.acq_regression_estimate($Q$3,A122:J122)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_xll.acq_regression_estimate($Q$3,A123:J123)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_xll.acq_regression_estimate($Q$3,A124:J124)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_xll.acq_regression_estimate($Q$3,A125:J125)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_xll.acq_regression_estimate($Q$3,A126:J126)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_xll.acq_regression_estimate($Q$3,A127:J127)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_xll.acq_regression_estimate($Q$3,A128:J128)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_xll.acq_regression_estimate($Q$3,A129:J129)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_xll.acq_regression_estimate($Q$3,A130:J130)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_xll.acq_regression_estimate($Q$3,A131:J131)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_xll.acq_regression_estimate($Q$3,A132:J132)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_xll.acq_regression_estimate($Q$3,A133:J133)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_xll.acq_regression_estimate($Q$3,A134:J134)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_xll.acq_regression_estimate($Q$3,A135:J135)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_xll.acq_regression_estimate($Q$3,A136:J136)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_xll.acq_regression_estimate($Q$3,A137:J137)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_xll.acq_regression_estimate($Q$3,A138:J138)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_xll.acq_regression_estimate($Q$3,A139:J139)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_xll.acq_regression_estimate($Q$3,A140:J140)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_xll.acq_regression_estimate($Q$3,A141:J141)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_xll.acq_regression_estimate($Q$3,A142:J142)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_xll.acq_regression_estimate($Q$3,A143:J143)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_xll.acq_regression_estimate($Q$3,A144:J144)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_xll.acq_regression_estimate($Q$3,A145:J145)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_xll.acq_regression_estimate($Q$3,A146:J146)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_xll.acq_regression_estimate($Q$3,A147:J147)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_xll.acq_regression_estimate($Q$3,A148:J148)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_xll.acq_regression_estimate($Q$3,A149:J149)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_xll.acq_regression_estimate($Q$3,A150:J150)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_xll.acq_regression_estimate($Q$3,A151:J151)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_xll.acq_regression_estimate($Q$3,A152:J152)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_xll.acq_regression_estimate($Q$3,A153:J153)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_xll.acq_regression_estimate($Q$3,A154:J154)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_xll.acq_regression_estimate($Q$3,A155:J155)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_xll.acq_regression_estimate($Q$3,A156:J156)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_xll.acq_regression_estimate($Q$3,A157:J157)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_xll.acq_regression_estimate($Q$3,A158:J158)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_xll.acq_regression_estimate($Q$3,A159:J159)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_xll.acq_regression_estimate($Q$3,A160:J160)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_xll.acq_regression_estimate($Q$3,A161:J161)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_xll.acq_regression_estimate($Q$3,A162:J162)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_xll.acq_regression_estimate($Q$3,A163:J163)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_xll.acq_regression_estimate($Q$3,A164:J164)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_xll.acq_regression_estimate($Q$3,A165:J165)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_xll.acq_regression_estimate($Q$3,A166:J166)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_xll.acq_regression_estimate($Q$3,A167:J167)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_xll.acq_regression_estimate($Q$3,A168:J168)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_xll.acq_regression_estimate($Q$3,A169:J169)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_xll.acq_regression_estimate($Q$3,A170:J170)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_xll.acq_regression_estimate($Q$3,A171:J171)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_xll.acq_regression_estimate($Q$3,A172:J172)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_xll.acq_regression_estimate($Q$3,A173:J173)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_xll.acq_regression_estimate($Q$3,A174:J174)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_xll.acq_regression_estimate($Q$3,A175:J175)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_xll.acq_regression_estimate($Q$3,A176:J176)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_xll.acq_regression_estimate($Q$3,A177:J177)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_xll.acq_regression_estimate($Q$3,A178:J178)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_xll.acq_regression_estimate($Q$3,A179:J179)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_xll.acq_regression_estimate($Q$3,A180:J180)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_xll.acq_regression_estimate($Q$3,A181:J181)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_xll.acq_regression_estimate($Q$3,A182:J182)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_xll.acq_regression_estimate($Q$3,A183:J183)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_xll.acq_regression_estimate($Q$3,A184:J184)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_xll.acq_regression_estimate($Q$3,A185:J185)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_xll.acq_regression_estimate($Q$3,A186:J186)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_xll.acq_regression_estimate($Q$3,A187:J187)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_xll.acq_regression_estimate($Q$3,A188:J188)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_xll.acq_regression_estimate($Q$3,A189:J189)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_xll.acq_regression_estimate($Q$3,A190:J190)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_xll.acq_regression_estimate($Q$3,A191:J191)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_xll.acq_regression_estimate($Q$3,A192:J192)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_xll.acq_regression_estimate($Q$3,A193:J193)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_xll.acq_regression_estimate($Q$3,A194:J194)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_xll.acq_regression_estimate($Q$3,A195:J195)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_xll.acq_regression_estimate($Q$3,A196:J196)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_xll.acq_regression_estimate($Q$3,A197:J197)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_xll.acq_regression_estimate($Q$3,A198:J198)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_xll.acq_regression_estimate($Q$3,A199:J199)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_xll.acq_regression_estimate($Q$3,A200:J200)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_xll.acq_regression_estimate($Q$3,A201:J201)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_xll.acq_regression_estimate($Q$3,A202:J202)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_xll.acq_regression_estimate($Q$3,A203:J203)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_xll.acq_regression_estimate($Q$3,A204:J204)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_xll.acq_regression_estimate($Q$3,A205:J205)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_xll.acq_regression_estimate($Q$3,A206:J206)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_xll.acq_regression_estimate($Q$3,A207:J207)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_xll.acq_regression_estimate($Q$3,A208:J208)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_xll.acq_regression_estimate($Q$3,A209:J209)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_xll.acq_regression_estimate($Q$3,A210:J210)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_xll.acq_regression_estimate($Q$3,A211:J211)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_xll.acq_regression_estimate($Q$3,A212:J212)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_xll.acq_regression_estimate($Q$3,A213:J213)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_xll.acq_regression_estimate($Q$3,A214:J214)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_xll.acq_regression_estimate($Q$3,A215:J215)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_xll.acq_regression_estimate($Q$3,A216:J216)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_xll.acq_regression_estimate($Q$3,A217:J217)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_xll.acq_regression_estimate($Q$3,A218:J218)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_xll.acq_regression_estimate($Q$3,A219:J219)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_xll.acq_regression_estimate($Q$3,A220:J220)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_xll.acq_regression_estimate($Q$3,A221:J221)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_xll.acq_regression_estimate($Q$3,A222:J222)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_xll.acq_regression_estimate($Q$3,A223:J223)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_xll.acq_regression_estimate($Q$3,A224:J224)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_xll.acq_regression_estimate($Q$3,A225:J225)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_xll.acq_regression_estimate($Q$3,A226:J226)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_xll.acq_regression_estimate($Q$3,A227:J227)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_xll.acq_regression_estimate($Q$3,A228:J228)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_xll.acq_regression_estimate($Q$3,A229:J229)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_xll.acq_regression_estimate($Q$3,A230:J230)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_xll.acq_regression_estimate($Q$3,A231:J231)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_xll.acq_regression_estimate($Q$3,A232:J232)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_xll.acq_regression_estimate($Q$3,A233:J233)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_xll.acq_regression_estimate($Q$3,A234:J234)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_xll.acq_regression_estimate($Q$3,A235:J235)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_xll.acq_regression_estimate($Q$3,A236:J236)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_xll.acq_regression_estimate($Q$3,A237:J237)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_xll.acq_regression_estimate($Q$3,A238:J238)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_xll.acq_regression_estimate($Q$3,A239:J239)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_xll.acq_regression_estimate($Q$3,A240:J240)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_xll.acq_regression_estimate($Q$3,A241:J241)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_xll.acq_regression_estimate($Q$3,A242:J242)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_xll.acq_regression_estimate($Q$3,A243:J243)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_xll.acq_regression_estimate($Q$3,A244:J244)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_xll.acq_regression_estimate($Q$3,A245:J245)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_xll.acq_regression_estimate($Q$3,A246:J246)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_xll.acq_regression_estimate($Q$3,A247:J247)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_xll.acq_regression_estimate($Q$3,A248:J248)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_xll.acq_regression_estimate($Q$3,A249:J249)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_xll.acq_regression_estimate($Q$3,A250:J250)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_xll.acq_regression_estimate($Q$3,A251:J251)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_xll.acq_regression_estimate($Q$3,A252:J252)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_xll.acq_regression_estimate($Q$3,A253:J253)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_xll.acq_regression_estimate($Q$3,A254:J254)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_xll.acq_regression_estimate($Q$3,A255:J255)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_xll.acq_regression_estimate($Q$3,A256:J256)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_xll.acq_regression_estimate($Q$3,A257:J257)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_xll.acq_regression_estimate($Q$3,A258:J258)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_xll.acq_regression_estimate($Q$3,A259:J259)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_xll.acq_regression_estimate($Q$3,A260:J260)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_xll.acq_regression_estimate($Q$3,A261:J261)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_xll.acq_regression_estimate($Q$3,A262:J262)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_xll.acq_regression_estimate($Q$3,A263:J263)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_xll.acq_regression_estimate($Q$3,A264:J264)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_xll.acq_regression_estimate($Q$3,A265:J265)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_xll.acq_regression_estimate($Q$3,A266:J266)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_xll.acq_regression_estimate($Q$3,A267:J267)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_xll.acq_regression_estimate($Q$3,A268:J268)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_xll.acq_regression_estimate($Q$3,A269:J269)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_xll.acq_regression_estimate($Q$3,A270:J270)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_xll.acq_regression_estimate($Q$3,A271:J271)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_xll.acq_regression_estimate($Q$3,A272:J272)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_xll.acq_regression_estimate($Q$3,A273:J273)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_xll.acq_regression_estimate($Q$3,A274:J274)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_xll.acq_regression_estimate($Q$3,A275:J275)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_xll.acq_regression_estimate($Q$3,A276:J276)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_xll.acq_regression_estimate($Q$3,A277:J277)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_xll.acq_regression_estimate($Q$3,A278:J278)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_xll.acq_regression_estimate($Q$3,A279:J279)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_xll.acq_regression_estimate($Q$3,A280:J280)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_xll.acq_regression_estimate($Q$3,A281:J281)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_xll.acq_regression_estimate($Q$3,A282:J282)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_xll.acq_regression_estimate($Q$3,A283:J283)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_xll.acq_regression_estimate($Q$3,A284:J284)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_xll.acq_regression_estimate($Q$3,A285:J285)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_xll.acq_regression_estimate($Q$3,A286:J286)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_xll.acq_regression_estimate($Q$3,A287:J287)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_xll.acq_regression_estimate($Q$3,A288:J288)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_xll.acq_regression_estimate($Q$3,A289:J289)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_xll.acq_regression_estimate($Q$3,A290:J290)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_xll.acq_regression_estimate($Q$3,A291:J291)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_xll.acq_regression_estimate($Q$3,A292:J292)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_xll.acq_regression_estimate($Q$3,A293:J293)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_xll.acq_regression_estimate($Q$3,A294:J294)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_xll.acq_regression_estimate($Q$3,A295:J295)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_xll.acq_regression_estimate($Q$3,A296:J296)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_xll.acq_regression_estimate($Q$3,A297:J297)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_xll.acq_regression_estimate($Q$3,A298:J298)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_xll.acq_regression_estimate($Q$3,A299:J299)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_xll.acq_regression_estimate($Q$3,A300:J300)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_xll.acq_regression_estimate($Q$3,A301:J301)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_xll.acq_regression_estimate($Q$3,A302:J302)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_xll.acq_regression_estimate($Q$3,A303:J303)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_xll.acq_regression_estimate($Q$3,A304:J304)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_xll.acq_regression_estimate($Q$3,A305:J305)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_xll.acq_regression_estimate($Q$3,A306:J306)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_xll.acq_regression_estimate($Q$3,A307:J307)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_xll.acq_regression_estimate($Q$3,A308:J308)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_xll.acq_regression_estimate($Q$3,A309:J309)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_xll.acq_regression_estimate($Q$3,A310:J310)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_xll.acq_regression_estimate($Q$3,A311:J311)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_xll.acq_regression_estimate($Q$3,A312:J312)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_xll.acq_regression_estimate($Q$3,A313:J313)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_xll.acq_regression_estimate($Q$3,A314:J314)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_xll.acq_regression_estimate($Q$3,A315:J315)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_xll.acq_regression_estimate($Q$3,A316:J316)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_xll.acq_regression_estimate($Q$3,A317:J317)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_xll.acq_regression_estimate($Q$3,A318:J318)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_xll.acq_regression_estimate($Q$3,A319:J319)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_xll.acq_regression_estimate($Q$3,A320:J320)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_xll.acq_regression_estimate($Q$3,A321:J321)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_xll.acq_regression_estimate($Q$3,A322:J322)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_xll.acq_regression_estimate($Q$3,A323:J323)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_xll.acq_regression_estimate($Q$3,A324:J324)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_xll.acq_regression_estimate($Q$3,A325:J325)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_xll.acq_regression_estimate($Q$3,A326:J326)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_xll.acq_regression_estimate($Q$3,A327:J327)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_xll.acq_regression_estimate($Q$3,A328:J328)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_xll.acq_regression_estimate($Q$3,A329:J329)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_xll.acq_regression_estimate($Q$3,A330:J330)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_xll.acq_regression_estimate($Q$3,A331:J331)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_xll.acq_regression_estimate($Q$3,A332:J332)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_xll.acq_regression_estimate($Q$3,A333:J333)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_xll.acq_regression_estimate($Q$3,A334:J334)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_xll.acq_regression_estimate($Q$3,A335:J335)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_xll.acq_regression_estimate($Q$3,A336:J336)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_xll.acq_regression_estimate($Q$3,A337:J337)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_xll.acq_regression_estimate($Q$3,A338:J338)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_xll.acq_regression_estimate($Q$3,A339:J339)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_xll.acq_regression_estimate($Q$3,A340:J340)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_xll.acq_regression_estimate($Q$3,A341:J341)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_xll.acq_regression_estimate($Q$3,A342:J342)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_xll.acq_regression_estimate($Q$3,A343:J343)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_xll.acq_regression_estimate($Q$3,A344:J344)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_xll.acq_regression_estimate($Q$3,A345:J345)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_xll.acq_regression_estimate($Q$3,A346:J346)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_xll.acq_regression_estimate($Q$3,A347:J347)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_xll.acq_regression_estimate($Q$3,A348:J348)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_xll.acq_regression_estimate($Q$3,A349:J349)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_xll.acq_regression_estimate($Q$3,A350:J350)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_xll.acq_regression_estimate($Q$3,A351:J351)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_xll.acq_regression_estimate($Q$3,A352:J352)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_xll.acq_regression_estimate($Q$3,A353:J353)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_xll.acq_regression_estimate($Q$3,A354:J354)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_xll.acq_regression_estimate($Q$3,A355:J355)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_xll.acq_regression_estimate($Q$3,A356:J356)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_xll.acq_regression_estimate($Q$3,A357:J357)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_xll.acq_regression_estimate($Q$3,A358:J358)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_xll.acq_regression_estimate($Q$3,A359:J359)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_xll.acq_regression_estimate($Q$3,A360:J360)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_xll.acq_regression_estimate($Q$3,A361:J361)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_xll.acq_regression_estimate($Q$3,A362:J362)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_xll.acq_regression_estimate($Q$3,A363:J363)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_xll.acq_regression_estimate($Q$3,A364:J364)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_xll.acq_regression_estimate($Q$3,A365:J365)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_xll.acq_regression_estimate($Q$3,A366:J366)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_xll.acq_regression_estimate($Q$3,A367:J367)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_xll.acq_regression_estimate($Q$3,A368:J368)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_xll.acq_regression_estimate($Q$3,A369:J369)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_xll.acq_regression_estimate($Q$3,A370:J370)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_xll.acq_regression_estimate($Q$3,A371:J371)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_xll.acq_regression_estimate($Q$3,A372:J372)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_xll.acq_regression_estimate($Q$3,A373:J373)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_xll.acq_regression_estimate($Q$3,A374:J374)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_xll.acq_regression_estimate($Q$3,A375:J375)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_xll.acq_regression_estimate($Q$3,A376:J376)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_xll.acq_regression_estimate($Q$3,A377:J377)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_xll.acq_regression_estimate($Q$3,A378:J378)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_xll.acq_regression_estimate($Q$3,A379:J379)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_xll.acq_regression_estimate($Q$3,A380:J380)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_xll.acq_regression_estimate($Q$3,A381:J381)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_xll.acq_regression_estimate($Q$3,A382:J382)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_xll.acq_regression_estimate($Q$3,A383:J383)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_xll.acq_regression_estimate($Q$3,A384:J384)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_xll.acq_regression_estimate($Q$3,A385:J385)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_xll.acq_regression_estimate($Q$3,A386:J386)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_xll.acq_regression_estimate($Q$3,A387:J387)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_xll.acq_regression_estimate($Q$3,A388:J388)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_xll.acq_regression_estimate($Q$3,A389:J389)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_xll.acq_regression_estimate($Q$3,A390:J390)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_xll.acq_regression_estimate($Q$3,A391:J391)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_xll.acq_regression_estimate($Q$3,A392:J392)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_xll.acq_regression_estimate($Q$3,A393:J393)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_xll.acq_regression_estimate($Q$3,A394:J394)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_xll.acq_regression_estimate($Q$3,A395:J395)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_xll.acq_regression_estimate($Q$3,A396:J396)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_xll.acq_regression_estimate($Q$3,A397:J397)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_xll.acq_regression_estimate($Q$3,A398:J398)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_xll.acq_regression_estimate($Q$3,A399:J399)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_xll.acq_regression_estimate($Q$3,A400:J400)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_xll.acq_regression_estimate($Q$3,A401:J401)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_xll.acq_regression_estimate($Q$3,A402:J402)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_xll.acq_regression_estimate($Q$3,A403:J403)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_xll.acq_regression_estimate($Q$3,A404:J404)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_xll.acq_regression_estimate($Q$3,A405:J405)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_xll.acq_regression_estimate($Q$3,A406:J406)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_xll.acq_regression_estimate($Q$3,A407:J407)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_xll.acq_regression_estimate($Q$3,A408:J408)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_xll.acq_regression_estimate($Q$3,A409:J409)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_xll.acq_regression_estimate($Q$3,A410:J410)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_xll.acq_regression_estimate($Q$3,A411:J411)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_xll.acq_regression_estimate($Q$3,A412:J412)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_xll.acq_regression_estimate($Q$3,A413:J413)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_xll.acq_regression_estimate($Q$3,A414:J414)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_xll.acq_regression_estimate($Q$3,A415:J415)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_xll.acq_regression_estimate($Q$3,A416:J416)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_xll.acq_regression_estimate($Q$3,A417:J417)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_xll.acq_regression_estimate($Q$3,A418:J418)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_xll.acq_regression_estimate($Q$3,A419:J419)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_xll.acq_regression_estimate($Q$3,A420:J420)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_xll.acq_regression_estimate($Q$3,A421:J421)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_xll.acq_regression_estimate($Q$3,A422:J422)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_xll.acq_regression_estimate($Q$3,A423:J423)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_xll.acq_regression_estimate($Q$3,A424:J424)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_xll.acq_regression_estimate($Q$3,A425:J425)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_xll.acq_regression_estimate($Q$3,A426:J426)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_xll.acq_regression_estimate($Q$3,A427:J427)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_xll.acq_regression_estimate($Q$3,A428:J428)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_xll.acq_regression_estimate($Q$3,A429:J429)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_xll.acq_regression_estimate($Q$3,A430:J430)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_xll.acq_regression_estimate($Q$3,A431:J431)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_xll.acq_regression_estimate($Q$3,A432:J432)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_xll.acq_regression_estimate($Q$3,A433:J433)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_xll.acq_regression_estimate($Q$3,A434:J434)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_xll.acq_regression_estimate($Q$3,A435:J435)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_xll.acq_regression_estimate($Q$3,A436:J436)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_xll.acq_regression_estimate($Q$3,A437:J437)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_xll.acq_regression_estimate($Q$3,A438:J438)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_xll.acq_regression_estimate($Q$3,A439:J439)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_xll.acq_regression_estimate($Q$3,A440:J440)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_xll.acq_regression_estimate($Q$3,A441:J441)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_xll.acq_regression_estimate($Q$3,A442:J442)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_xll.acq_regression_estimate($Q$3,A443:J443)</f>
        <v>48.449181311466518</v>
      </c>
    </row>
  </sheetData>
  <mergeCells count="2"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2021-12-29T02:09:10Z</dcterms:modified>
</cp:coreProperties>
</file>