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\source\repos\ShadNick\MLPraktikum\Documents\"/>
    </mc:Choice>
  </mc:AlternateContent>
  <xr:revisionPtr revIDLastSave="0" documentId="13_ncr:1_{BC95A2C9-B5FC-4A11-B023-264751371EC1}" xr6:coauthVersionLast="47" xr6:coauthVersionMax="47" xr10:uidLastSave="{00000000-0000-0000-0000-000000000000}"/>
  <bookViews>
    <workbookView xWindow="-110" yWindow="-110" windowWidth="38620" windowHeight="21220" xr2:uid="{C50481C0-3E7F-4500-ADDA-BEE2E952B99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5" i="1" l="1"/>
  <c r="J120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98" i="1"/>
  <c r="M125" i="1"/>
  <c r="M115" i="1"/>
  <c r="M116" i="1"/>
  <c r="M117" i="1"/>
  <c r="M118" i="1"/>
  <c r="M119" i="1"/>
  <c r="M120" i="1"/>
  <c r="M121" i="1"/>
  <c r="M122" i="1"/>
  <c r="M123" i="1"/>
  <c r="M114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98" i="1"/>
  <c r="L98" i="1" a="1"/>
  <c r="L98" i="1" s="1"/>
  <c r="I118" i="1"/>
  <c r="I117" i="1"/>
  <c r="H115" i="1"/>
  <c r="G115" i="1"/>
  <c r="F115" i="1"/>
  <c r="E115" i="1"/>
  <c r="D115" i="1"/>
  <c r="C115" i="1"/>
  <c r="B115" i="1"/>
  <c r="G76" i="1"/>
  <c r="F76" i="1"/>
  <c r="E76" i="1"/>
  <c r="D76" i="1"/>
  <c r="C76" i="1"/>
  <c r="B76" i="1"/>
  <c r="I74" i="1"/>
  <c r="I73" i="1"/>
  <c r="I72" i="1"/>
  <c r="I71" i="1"/>
  <c r="I70" i="1"/>
  <c r="I69" i="1"/>
  <c r="I68" i="1"/>
  <c r="I67" i="1"/>
  <c r="I66" i="1"/>
  <c r="I65" i="1"/>
  <c r="AE52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36" i="1"/>
  <c r="AD54" i="1"/>
  <c r="AD52" i="1"/>
  <c r="AD51" i="1"/>
  <c r="AD50" i="1"/>
  <c r="AD49" i="1"/>
  <c r="AD48" i="1"/>
  <c r="AD47" i="1"/>
  <c r="AD46" i="1"/>
  <c r="AD45" i="1"/>
  <c r="AD44" i="1"/>
  <c r="AD43" i="1"/>
  <c r="AD42" i="1"/>
  <c r="AD41" i="1"/>
  <c r="AD40" i="1"/>
  <c r="AD39" i="1"/>
  <c r="AD38" i="1"/>
  <c r="AD37" i="1"/>
  <c r="AD36" i="1"/>
  <c r="AC36" i="1" a="1"/>
  <c r="AC36" i="1" s="1"/>
  <c r="Z55" i="1"/>
  <c r="Z56" i="1"/>
  <c r="I55" i="1"/>
  <c r="I56" i="1"/>
  <c r="AA58" i="1"/>
  <c r="J58" i="1"/>
  <c r="AA53" i="1"/>
  <c r="T53" i="1"/>
  <c r="S53" i="1"/>
  <c r="Y53" i="1"/>
  <c r="X53" i="1"/>
  <c r="W53" i="1"/>
  <c r="V53" i="1"/>
  <c r="U53" i="1"/>
  <c r="S14" i="1"/>
  <c r="Z4" i="1"/>
  <c r="Z3" i="1"/>
  <c r="X14" i="1"/>
  <c r="W14" i="1"/>
  <c r="V14" i="1"/>
  <c r="U14" i="1"/>
  <c r="T14" i="1"/>
  <c r="Z12" i="1"/>
  <c r="Z11" i="1"/>
  <c r="Z10" i="1"/>
  <c r="Z9" i="1"/>
  <c r="Z8" i="1"/>
  <c r="Z7" i="1"/>
  <c r="Z6" i="1"/>
  <c r="Z5" i="1"/>
  <c r="B53" i="1"/>
  <c r="J53" i="1"/>
  <c r="I10" i="1"/>
  <c r="H53" i="1"/>
  <c r="E53" i="1"/>
  <c r="F53" i="1"/>
  <c r="G53" i="1"/>
  <c r="D53" i="1"/>
  <c r="C53" i="1"/>
  <c r="I9" i="1"/>
  <c r="I11" i="1"/>
  <c r="I12" i="1"/>
  <c r="I8" i="1"/>
  <c r="G14" i="1"/>
  <c r="F14" i="1"/>
  <c r="E14" i="1"/>
  <c r="I4" i="1"/>
  <c r="I5" i="1"/>
  <c r="I6" i="1"/>
  <c r="I7" i="1"/>
  <c r="I3" i="1"/>
  <c r="D14" i="1"/>
  <c r="C14" i="1"/>
  <c r="B14" i="1"/>
  <c r="I76" i="1" l="1"/>
  <c r="Z14" i="1"/>
  <c r="I1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<sst xmlns="http://schemas.openxmlformats.org/spreadsheetml/2006/main" count="177" uniqueCount="61">
  <si>
    <t>Model</t>
  </si>
  <si>
    <t>Adaboost</t>
  </si>
  <si>
    <t>Iris</t>
  </si>
  <si>
    <t>Digits</t>
  </si>
  <si>
    <t>Wine</t>
  </si>
  <si>
    <t>Decision Tree Classifier</t>
  </si>
  <si>
    <t>Gaussian Naive Byes</t>
  </si>
  <si>
    <t>K-Nearest Neighbor</t>
  </si>
  <si>
    <t>Logistic Regression</t>
  </si>
  <si>
    <t>Classification Dataset</t>
  </si>
  <si>
    <t>Breast Cancer</t>
  </si>
  <si>
    <t>Adaboost Cancer</t>
  </si>
  <si>
    <t>Adaboost Iris</t>
  </si>
  <si>
    <t>Adaboost Digits</t>
  </si>
  <si>
    <t>Adaboost Wine</t>
  </si>
  <si>
    <t>DTC Cancer</t>
  </si>
  <si>
    <t>DTC Iris</t>
  </si>
  <si>
    <t>DTC Digits</t>
  </si>
  <si>
    <t>DTC Wine</t>
  </si>
  <si>
    <t>GNB Cancer</t>
  </si>
  <si>
    <t>GNB Iris</t>
  </si>
  <si>
    <t>GNB Digits</t>
  </si>
  <si>
    <t>GNB Wine</t>
  </si>
  <si>
    <t>KNN Caner</t>
  </si>
  <si>
    <t>KNN Iris</t>
  </si>
  <si>
    <t>KNN Digits</t>
  </si>
  <si>
    <t>KNN Wine</t>
  </si>
  <si>
    <t>LG Cancer</t>
  </si>
  <si>
    <t>LG Iris</t>
  </si>
  <si>
    <t>LG Digits</t>
  </si>
  <si>
    <t>LG Wine</t>
  </si>
  <si>
    <t>Decision Tree Regressor</t>
  </si>
  <si>
    <t>K-Nearest Neighbor Regressor</t>
  </si>
  <si>
    <t>Lasso</t>
  </si>
  <si>
    <t>Linear Regression</t>
  </si>
  <si>
    <t>Ridge Regression</t>
  </si>
  <si>
    <t>Diabetes</t>
  </si>
  <si>
    <t>California Housing</t>
  </si>
  <si>
    <t>Regression Dataset</t>
  </si>
  <si>
    <t>DTR Diabetes</t>
  </si>
  <si>
    <t>DTR Housing</t>
  </si>
  <si>
    <t>KNNR Diabetes</t>
  </si>
  <si>
    <t>KNNR Housing</t>
  </si>
  <si>
    <t>Lasso Diabetes</t>
  </si>
  <si>
    <t>Lasso Housing</t>
  </si>
  <si>
    <t>LR Diabetes</t>
  </si>
  <si>
    <t>LR housing</t>
  </si>
  <si>
    <t>Ridge Diabetes</t>
  </si>
  <si>
    <t>Ridge Housing</t>
  </si>
  <si>
    <t>Average</t>
  </si>
  <si>
    <t>Difference</t>
  </si>
  <si>
    <t>Interval</t>
  </si>
  <si>
    <t>Classification average</t>
  </si>
  <si>
    <t>Regression average</t>
  </si>
  <si>
    <t>Number</t>
  </si>
  <si>
    <t>Count</t>
  </si>
  <si>
    <t>Prozent</t>
  </si>
  <si>
    <t>Prozent aller Runs</t>
  </si>
  <si>
    <t>base version</t>
  </si>
  <si>
    <t>count = 3</t>
  </si>
  <si>
    <t>k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</si>
</sst>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2" fontId="0" fillId="0" borderId="0" xfId="0" applyNumberFormat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/>
    <xf numFmtId="2" fontId="0" fillId="0" borderId="1" xfId="0" applyNumberFormat="1" applyBorder="1"/>
    <xf numFmtId="2" fontId="0" fillId="0" borderId="3" xfId="0" applyNumberFormat="1" applyBorder="1"/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>
      <alignment horizontal="left"/>
    </xf>
    <xf numFmtId="10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10" fontId="0" fillId="0" borderId="0" xfId="0" applyNumberFormat="1"/>
    <xf numFmtId="0" fontId="0" fillId="0" borderId="9" xfId="0" applyBorder="1"/>
    <xf numFmtId="0" fontId="0" fillId="0" borderId="9" xfId="0" applyBorder="1" applyAlignment="1">
      <alignment horizontal="left"/>
    </xf>
    <xf numFmtId="2" fontId="0" fillId="0" borderId="9" xfId="0" applyNumberFormat="1" applyBorder="1"/>
    <xf numFmtId="0" fontId="0" fillId="0" borderId="1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C823A-5B43-45CA-919F-52C1C837F365}">
  <dimension ref="A1:AE125"/>
  <sheetViews>
    <sheetView tabSelected="1" topLeftCell="A51" zoomScaleNormal="100" workbookViewId="0">
      <selection activeCell="J74" sqref="J74"/>
    </sheetView>
  </sheetViews>
  <sheetFormatPr baseColWidth="10" defaultRowHeight="14.5" x14ac:dyDescent="0.35"/>
  <cols>
    <col min="1" max="1" width="25.1796875" bestFit="1" customWidth="1"/>
    <col min="2" max="2" width="12.36328125" bestFit="1" customWidth="1"/>
    <col min="6" max="6" width="10.90625" style="19"/>
    <col min="7" max="7" width="15.54296875" style="19" bestFit="1" customWidth="1"/>
    <col min="9" max="9" width="11.54296875" bestFit="1" customWidth="1"/>
    <col min="10" max="10" width="11.26953125" style="14" bestFit="1" customWidth="1"/>
    <col min="18" max="18" width="25.1796875" bestFit="1" customWidth="1"/>
    <col min="19" max="19" width="12.36328125" bestFit="1" customWidth="1"/>
    <col min="24" max="24" width="15.54296875" bestFit="1" customWidth="1"/>
  </cols>
  <sheetData>
    <row r="1" spans="1:27" x14ac:dyDescent="0.35">
      <c r="A1" s="7"/>
      <c r="B1" s="2" t="s">
        <v>9</v>
      </c>
      <c r="C1" s="2"/>
      <c r="D1" s="2"/>
      <c r="E1" s="3"/>
      <c r="F1" s="17" t="s">
        <v>38</v>
      </c>
      <c r="G1" s="18"/>
      <c r="I1" s="14"/>
      <c r="J1" s="6"/>
      <c r="R1" s="7"/>
      <c r="S1" s="28" t="s">
        <v>9</v>
      </c>
      <c r="T1" s="25"/>
      <c r="U1" s="25"/>
      <c r="V1" s="26"/>
      <c r="W1" s="28" t="s">
        <v>38</v>
      </c>
      <c r="X1" s="26"/>
      <c r="Z1" s="14"/>
      <c r="AA1" s="6"/>
    </row>
    <row r="2" spans="1:27" x14ac:dyDescent="0.35">
      <c r="A2" s="5" t="s">
        <v>0</v>
      </c>
      <c r="B2" s="4" t="s">
        <v>10</v>
      </c>
      <c r="C2" s="4" t="s">
        <v>2</v>
      </c>
      <c r="D2" s="4" t="s">
        <v>3</v>
      </c>
      <c r="E2" s="7" t="s">
        <v>4</v>
      </c>
      <c r="F2" s="17" t="s">
        <v>36</v>
      </c>
      <c r="G2" s="18" t="s">
        <v>37</v>
      </c>
      <c r="H2" s="4"/>
      <c r="I2" s="16" t="s">
        <v>49</v>
      </c>
      <c r="J2" s="7"/>
      <c r="R2" s="5" t="s">
        <v>0</v>
      </c>
      <c r="S2" s="4" t="s">
        <v>10</v>
      </c>
      <c r="T2" s="4" t="s">
        <v>2</v>
      </c>
      <c r="U2" s="4" t="s">
        <v>3</v>
      </c>
      <c r="V2" s="7" t="s">
        <v>4</v>
      </c>
      <c r="W2" s="17" t="s">
        <v>36</v>
      </c>
      <c r="X2" s="18" t="s">
        <v>37</v>
      </c>
      <c r="Y2" s="4"/>
      <c r="Z2" s="16" t="s">
        <v>49</v>
      </c>
      <c r="AA2" s="7"/>
    </row>
    <row r="3" spans="1:27" x14ac:dyDescent="0.35">
      <c r="A3" s="6" t="s">
        <v>1</v>
      </c>
      <c r="B3" s="10">
        <v>5.79</v>
      </c>
      <c r="C3" s="10">
        <v>5.92</v>
      </c>
      <c r="D3" s="10">
        <v>6.06</v>
      </c>
      <c r="E3" s="12">
        <v>5.91</v>
      </c>
      <c r="F3" s="20"/>
      <c r="G3" s="12"/>
      <c r="H3" s="10"/>
      <c r="I3" s="10">
        <f>AVERAGE(B3:E3)</f>
        <v>5.92</v>
      </c>
      <c r="J3" s="12"/>
      <c r="O3" s="8"/>
      <c r="R3" s="6" t="s">
        <v>1</v>
      </c>
      <c r="S3" s="10">
        <v>7.19</v>
      </c>
      <c r="T3" s="10">
        <v>7.54</v>
      </c>
      <c r="U3" s="10">
        <v>7.42</v>
      </c>
      <c r="V3" s="12">
        <v>7.27</v>
      </c>
      <c r="W3" s="20"/>
      <c r="X3" s="12"/>
      <c r="Y3" s="10"/>
      <c r="Z3" s="10">
        <f>AVERAGE(S3:V3)</f>
        <v>7.3549999999999995</v>
      </c>
      <c r="AA3" s="12"/>
    </row>
    <row r="4" spans="1:27" x14ac:dyDescent="0.35">
      <c r="A4" s="6" t="s">
        <v>5</v>
      </c>
      <c r="B4" s="10">
        <v>6.12</v>
      </c>
      <c r="C4" s="10">
        <v>5.78</v>
      </c>
      <c r="D4" s="10">
        <v>5.97</v>
      </c>
      <c r="E4" s="12">
        <v>5.86</v>
      </c>
      <c r="F4" s="20"/>
      <c r="G4" s="12"/>
      <c r="H4" s="10"/>
      <c r="I4" s="10">
        <f>AVERAGE(B4:E4)</f>
        <v>5.9325000000000001</v>
      </c>
      <c r="J4" s="12"/>
      <c r="O4" s="8"/>
      <c r="R4" s="6" t="s">
        <v>5</v>
      </c>
      <c r="S4" s="10">
        <v>7.33</v>
      </c>
      <c r="T4" s="10">
        <v>7.63</v>
      </c>
      <c r="U4" s="10">
        <v>7.21</v>
      </c>
      <c r="V4" s="12">
        <v>7.15</v>
      </c>
      <c r="W4" s="20"/>
      <c r="X4" s="12"/>
      <c r="Y4" s="10"/>
      <c r="Z4" s="10">
        <f>AVERAGE(S4:V4)</f>
        <v>7.33</v>
      </c>
      <c r="AA4" s="12"/>
    </row>
    <row r="5" spans="1:27" x14ac:dyDescent="0.35">
      <c r="A5" s="6" t="s">
        <v>6</v>
      </c>
      <c r="B5" s="10">
        <v>6.14</v>
      </c>
      <c r="C5" s="10">
        <v>5.65</v>
      </c>
      <c r="D5" s="10">
        <v>6.2</v>
      </c>
      <c r="E5" s="12">
        <v>5.47</v>
      </c>
      <c r="F5" s="20"/>
      <c r="G5" s="12"/>
      <c r="H5" s="10"/>
      <c r="I5" s="10">
        <f>AVERAGE(B5:E5)</f>
        <v>5.8649999999999993</v>
      </c>
      <c r="J5" s="12"/>
      <c r="O5" s="8"/>
      <c r="R5" s="6" t="s">
        <v>6</v>
      </c>
      <c r="S5" s="10">
        <v>7.39</v>
      </c>
      <c r="T5" s="10">
        <v>7.39</v>
      </c>
      <c r="U5" s="10">
        <v>7.15</v>
      </c>
      <c r="V5" s="12">
        <v>7.21</v>
      </c>
      <c r="W5" s="20"/>
      <c r="X5" s="12"/>
      <c r="Y5" s="10"/>
      <c r="Z5" s="10">
        <f>AVERAGE(S5:V5)</f>
        <v>7.2850000000000001</v>
      </c>
      <c r="AA5" s="12"/>
    </row>
    <row r="6" spans="1:27" x14ac:dyDescent="0.35">
      <c r="A6" s="6" t="s">
        <v>7</v>
      </c>
      <c r="B6" s="10">
        <v>5.72</v>
      </c>
      <c r="C6" s="10">
        <v>5.81</v>
      </c>
      <c r="D6" s="10">
        <v>5.94</v>
      </c>
      <c r="E6" s="12">
        <v>5.55</v>
      </c>
      <c r="F6" s="10"/>
      <c r="G6" s="12"/>
      <c r="H6" s="10"/>
      <c r="I6" s="10">
        <f>AVERAGE(B6:E6)</f>
        <v>5.7549999999999999</v>
      </c>
      <c r="J6" s="12"/>
      <c r="O6" s="8"/>
      <c r="R6" s="6" t="s">
        <v>7</v>
      </c>
      <c r="S6" s="10">
        <v>7.25</v>
      </c>
      <c r="T6" s="10">
        <v>7.46</v>
      </c>
      <c r="U6" s="10">
        <v>7.43</v>
      </c>
      <c r="V6" s="12">
        <v>7.14</v>
      </c>
      <c r="W6" s="10"/>
      <c r="X6" s="12"/>
      <c r="Y6" s="10"/>
      <c r="Z6" s="10">
        <f>AVERAGE(S6:V6)</f>
        <v>7.32</v>
      </c>
      <c r="AA6" s="12"/>
    </row>
    <row r="7" spans="1:27" x14ac:dyDescent="0.35">
      <c r="A7" s="7" t="s">
        <v>8</v>
      </c>
      <c r="B7" s="11">
        <v>5.73</v>
      </c>
      <c r="C7" s="11">
        <v>5.77</v>
      </c>
      <c r="D7" s="11">
        <v>5.96</v>
      </c>
      <c r="E7" s="13">
        <v>5.29</v>
      </c>
      <c r="F7" s="11"/>
      <c r="G7" s="13"/>
      <c r="H7" s="11"/>
      <c r="I7" s="11">
        <f>AVERAGE(B7:E7)</f>
        <v>5.6875</v>
      </c>
      <c r="J7" s="13"/>
      <c r="O7" s="8"/>
      <c r="R7" s="7" t="s">
        <v>8</v>
      </c>
      <c r="S7" s="11">
        <v>7.3</v>
      </c>
      <c r="T7" s="11">
        <v>7.3</v>
      </c>
      <c r="U7" s="11">
        <v>7.11</v>
      </c>
      <c r="V7" s="13">
        <v>6.88</v>
      </c>
      <c r="W7" s="11"/>
      <c r="X7" s="13"/>
      <c r="Y7" s="11"/>
      <c r="Z7" s="11">
        <f>AVERAGE(S7:V7)</f>
        <v>7.1475</v>
      </c>
      <c r="AA7" s="13"/>
    </row>
    <row r="8" spans="1:27" x14ac:dyDescent="0.35">
      <c r="A8" s="6" t="s">
        <v>31</v>
      </c>
      <c r="B8" s="10"/>
      <c r="C8" s="10"/>
      <c r="D8" s="10"/>
      <c r="E8" s="12"/>
      <c r="F8" s="20">
        <v>5.62</v>
      </c>
      <c r="G8" s="12">
        <v>6.24</v>
      </c>
      <c r="H8" s="10"/>
      <c r="I8" s="10">
        <f>AVERAGE(F8:G8)</f>
        <v>5.93</v>
      </c>
      <c r="J8" s="12"/>
      <c r="O8" s="9"/>
      <c r="R8" s="6" t="s">
        <v>31</v>
      </c>
      <c r="S8" s="10"/>
      <c r="T8" s="10"/>
      <c r="U8" s="10"/>
      <c r="V8" s="12"/>
      <c r="W8" s="20">
        <v>7.17</v>
      </c>
      <c r="X8" s="12">
        <v>7.02</v>
      </c>
      <c r="Y8" s="10"/>
      <c r="Z8" s="10">
        <f>AVERAGE(W8:X8)</f>
        <v>7.0949999999999998</v>
      </c>
      <c r="AA8" s="12"/>
    </row>
    <row r="9" spans="1:27" x14ac:dyDescent="0.35">
      <c r="A9" s="6" t="s">
        <v>32</v>
      </c>
      <c r="B9" s="10"/>
      <c r="C9" s="10"/>
      <c r="D9" s="10"/>
      <c r="E9" s="12"/>
      <c r="F9" s="20">
        <v>5.99</v>
      </c>
      <c r="G9" s="12">
        <v>6.01</v>
      </c>
      <c r="H9" s="10"/>
      <c r="I9" s="10">
        <f t="shared" ref="I9:I12" si="0">AVERAGE(F9:G9)</f>
        <v>6</v>
      </c>
      <c r="J9" s="12"/>
      <c r="O9" s="9"/>
      <c r="R9" s="6" t="s">
        <v>32</v>
      </c>
      <c r="S9" s="10"/>
      <c r="T9" s="10"/>
      <c r="U9" s="10"/>
      <c r="V9" s="12"/>
      <c r="W9" s="20">
        <v>7.4</v>
      </c>
      <c r="X9" s="12">
        <v>7.27</v>
      </c>
      <c r="Y9" s="10"/>
      <c r="Z9" s="10">
        <f t="shared" ref="Z9:Z12" si="1">AVERAGE(W9:X9)</f>
        <v>7.335</v>
      </c>
      <c r="AA9" s="12"/>
    </row>
    <row r="10" spans="1:27" x14ac:dyDescent="0.35">
      <c r="A10" s="6" t="s">
        <v>33</v>
      </c>
      <c r="B10" s="10"/>
      <c r="C10" s="10"/>
      <c r="D10" s="10"/>
      <c r="E10" s="12"/>
      <c r="F10" s="20">
        <v>5.76</v>
      </c>
      <c r="G10" s="12">
        <v>5.99</v>
      </c>
      <c r="H10" s="10"/>
      <c r="I10" s="10">
        <f>AVERAGE(F10:G10)</f>
        <v>5.875</v>
      </c>
      <c r="J10" s="12"/>
      <c r="O10" s="9"/>
      <c r="R10" s="6" t="s">
        <v>33</v>
      </c>
      <c r="S10" s="10"/>
      <c r="T10" s="10"/>
      <c r="U10" s="10"/>
      <c r="V10" s="12"/>
      <c r="W10" s="20">
        <v>7.17</v>
      </c>
      <c r="X10" s="12">
        <v>7.27</v>
      </c>
      <c r="Y10" s="10"/>
      <c r="Z10" s="10">
        <f>AVERAGE(W10:X10)</f>
        <v>7.22</v>
      </c>
      <c r="AA10" s="12"/>
    </row>
    <row r="11" spans="1:27" x14ac:dyDescent="0.35">
      <c r="A11" s="6" t="s">
        <v>34</v>
      </c>
      <c r="B11" s="10"/>
      <c r="C11" s="10"/>
      <c r="D11" s="10"/>
      <c r="E11" s="12"/>
      <c r="F11" s="10">
        <v>6.23</v>
      </c>
      <c r="G11" s="12">
        <v>6.11</v>
      </c>
      <c r="H11" s="10"/>
      <c r="I11" s="10">
        <f t="shared" si="0"/>
        <v>6.17</v>
      </c>
      <c r="J11" s="12"/>
      <c r="R11" s="6" t="s">
        <v>34</v>
      </c>
      <c r="S11" s="10"/>
      <c r="T11" s="10"/>
      <c r="U11" s="10"/>
      <c r="V11" s="12"/>
      <c r="W11" s="10">
        <v>7.32</v>
      </c>
      <c r="X11" s="12">
        <v>7.32</v>
      </c>
      <c r="Y11" s="10"/>
      <c r="Z11" s="10">
        <f t="shared" ref="Z11:Z14" si="2">AVERAGE(W11:X11)</f>
        <v>7.32</v>
      </c>
      <c r="AA11" s="12"/>
    </row>
    <row r="12" spans="1:27" x14ac:dyDescent="0.35">
      <c r="A12" s="7" t="s">
        <v>35</v>
      </c>
      <c r="B12" s="11"/>
      <c r="C12" s="11"/>
      <c r="D12" s="11"/>
      <c r="E12" s="13"/>
      <c r="F12" s="11">
        <v>5.82</v>
      </c>
      <c r="G12" s="13">
        <v>6.11</v>
      </c>
      <c r="H12" s="11"/>
      <c r="I12" s="11">
        <f t="shared" si="0"/>
        <v>5.9649999999999999</v>
      </c>
      <c r="J12" s="13"/>
      <c r="R12" s="7" t="s">
        <v>35</v>
      </c>
      <c r="S12" s="11"/>
      <c r="T12" s="11"/>
      <c r="U12" s="11"/>
      <c r="V12" s="13"/>
      <c r="W12" s="11">
        <v>7.12</v>
      </c>
      <c r="X12" s="13">
        <v>7.32</v>
      </c>
      <c r="Y12" s="11"/>
      <c r="Z12" s="11">
        <f t="shared" si="2"/>
        <v>7.2200000000000006</v>
      </c>
      <c r="AA12" s="13"/>
    </row>
    <row r="13" spans="1:27" x14ac:dyDescent="0.35">
      <c r="A13" s="6"/>
      <c r="B13" s="10"/>
      <c r="C13" s="10"/>
      <c r="D13" s="10"/>
      <c r="E13" s="21"/>
      <c r="F13" s="10"/>
      <c r="G13" s="21"/>
      <c r="H13" s="10"/>
      <c r="I13" s="10"/>
      <c r="J13" s="12"/>
      <c r="R13" s="6"/>
      <c r="S13" s="10"/>
      <c r="T13" s="10"/>
      <c r="U13" s="10"/>
      <c r="V13" s="21"/>
      <c r="W13" s="10"/>
      <c r="X13" s="21"/>
      <c r="Y13" s="10"/>
      <c r="Z13" s="10"/>
      <c r="AA13" s="12"/>
    </row>
    <row r="14" spans="1:27" x14ac:dyDescent="0.35">
      <c r="A14" s="6" t="s">
        <v>49</v>
      </c>
      <c r="B14" s="10">
        <f>AVERAGE(B3:B7)</f>
        <v>5.9</v>
      </c>
      <c r="C14" s="10">
        <f>AVERAGE(C3:C7)</f>
        <v>5.7859999999999996</v>
      </c>
      <c r="D14" s="10">
        <f>AVERAGE(D3:D7)</f>
        <v>6.0260000000000007</v>
      </c>
      <c r="E14" s="12">
        <f>AVERAGE(E3:E7)</f>
        <v>5.6159999999999997</v>
      </c>
      <c r="F14" s="10">
        <f>AVERAGE(F8:F12)</f>
        <v>5.8839999999999995</v>
      </c>
      <c r="G14" s="12">
        <f>AVERAGE(G8:G12)</f>
        <v>6.0920000000000005</v>
      </c>
      <c r="H14" s="10"/>
      <c r="I14" s="10">
        <f>AVERAGE(B14:G14,I3:I12)</f>
        <v>5.9002500000000007</v>
      </c>
      <c r="J14" s="12"/>
      <c r="R14" s="6" t="s">
        <v>49</v>
      </c>
      <c r="S14" s="10">
        <f>AVERAGE(S3:S7)</f>
        <v>7.2919999999999998</v>
      </c>
      <c r="T14" s="10">
        <f>AVERAGE(T3:T7)</f>
        <v>7.4640000000000004</v>
      </c>
      <c r="U14" s="10">
        <f>AVERAGE(U3:U7)</f>
        <v>7.2640000000000002</v>
      </c>
      <c r="V14" s="12">
        <f>AVERAGE(V3:V7)</f>
        <v>7.13</v>
      </c>
      <c r="W14" s="10">
        <f>AVERAGE(W8:W12)</f>
        <v>7.2359999999999998</v>
      </c>
      <c r="X14" s="12">
        <f>AVERAGE(X8:X12)</f>
        <v>7.24</v>
      </c>
      <c r="Y14" s="10"/>
      <c r="Z14" s="10">
        <f>AVERAGE(S14:X14,Z3:Z12)</f>
        <v>7.2658437499999984</v>
      </c>
      <c r="AA14" s="12"/>
    </row>
    <row r="15" spans="1:27" x14ac:dyDescent="0.35">
      <c r="A15" s="7"/>
      <c r="B15" s="11"/>
      <c r="C15" s="11"/>
      <c r="D15" s="11"/>
      <c r="E15" s="13"/>
      <c r="F15" s="11"/>
      <c r="G15" s="13"/>
      <c r="H15" s="11"/>
      <c r="I15" s="11"/>
      <c r="J15" s="13"/>
      <c r="R15" s="7"/>
      <c r="S15" s="11"/>
      <c r="T15" s="11"/>
      <c r="U15" s="11"/>
      <c r="V15" s="13"/>
      <c r="W15" s="11"/>
      <c r="X15" s="13"/>
      <c r="Y15" s="11"/>
      <c r="Z15" s="11"/>
      <c r="AA15" s="13"/>
    </row>
    <row r="16" spans="1:27" x14ac:dyDescent="0.35">
      <c r="A16" s="6"/>
      <c r="B16" s="14"/>
      <c r="C16" s="14"/>
      <c r="D16" s="14"/>
      <c r="E16" s="15"/>
      <c r="F16" s="22"/>
      <c r="G16" s="23"/>
      <c r="H16" s="14"/>
      <c r="I16" s="14"/>
      <c r="J16" s="15"/>
      <c r="R16" s="6"/>
      <c r="S16" s="14"/>
      <c r="T16" s="14"/>
      <c r="U16" s="14"/>
      <c r="V16" s="15"/>
      <c r="W16" s="22"/>
      <c r="X16" s="23"/>
      <c r="Y16" s="14"/>
      <c r="Z16" s="14"/>
      <c r="AA16" s="15"/>
    </row>
    <row r="17" spans="1:27" x14ac:dyDescent="0.35">
      <c r="A17" s="6"/>
      <c r="B17" s="14"/>
      <c r="C17" s="14"/>
      <c r="D17" s="14"/>
      <c r="E17" s="14"/>
      <c r="F17" s="22"/>
      <c r="G17" s="22"/>
      <c r="H17" s="14"/>
      <c r="I17" s="14"/>
    </row>
    <row r="19" spans="1:27" x14ac:dyDescent="0.35">
      <c r="A19" t="s">
        <v>58</v>
      </c>
      <c r="P19" s="27"/>
      <c r="R19" t="s">
        <v>59</v>
      </c>
    </row>
    <row r="20" spans="1:27" x14ac:dyDescent="0.35">
      <c r="B20" s="2">
        <v>4</v>
      </c>
      <c r="C20" s="2">
        <v>5</v>
      </c>
      <c r="D20" s="2">
        <v>6</v>
      </c>
      <c r="E20" s="2">
        <v>7</v>
      </c>
      <c r="F20" s="2">
        <v>8</v>
      </c>
      <c r="G20" s="2">
        <v>9</v>
      </c>
      <c r="H20" s="2">
        <v>10</v>
      </c>
      <c r="I20" s="11" t="s">
        <v>50</v>
      </c>
      <c r="J20" s="11" t="s">
        <v>51</v>
      </c>
      <c r="P20" s="27"/>
      <c r="S20" s="2">
        <v>4</v>
      </c>
      <c r="T20" s="2">
        <v>5</v>
      </c>
      <c r="U20" s="2">
        <v>6</v>
      </c>
      <c r="V20" s="2">
        <v>7</v>
      </c>
      <c r="W20" s="2">
        <v>8</v>
      </c>
      <c r="X20" s="2">
        <v>9</v>
      </c>
      <c r="Y20" s="2">
        <v>10</v>
      </c>
      <c r="Z20" s="11" t="s">
        <v>50</v>
      </c>
      <c r="AA20" s="11" t="s">
        <v>51</v>
      </c>
    </row>
    <row r="21" spans="1:27" x14ac:dyDescent="0.35">
      <c r="A21" t="s">
        <v>11</v>
      </c>
      <c r="B21" s="10">
        <v>29.9</v>
      </c>
      <c r="C21" s="10">
        <v>20.62</v>
      </c>
      <c r="D21" s="10">
        <v>19.59</v>
      </c>
      <c r="E21" s="10">
        <v>12.37</v>
      </c>
      <c r="F21" s="10">
        <v>6.19</v>
      </c>
      <c r="G21" s="10">
        <v>10.31</v>
      </c>
      <c r="H21" s="10">
        <v>1.03</v>
      </c>
      <c r="I21" s="10">
        <v>0.60375000000000001</v>
      </c>
      <c r="J21" s="10">
        <v>95</v>
      </c>
      <c r="P21" s="27"/>
      <c r="R21" t="s">
        <v>11</v>
      </c>
      <c r="S21" s="10">
        <v>0</v>
      </c>
      <c r="T21" s="10">
        <v>22.08</v>
      </c>
      <c r="U21" s="10">
        <v>18.18</v>
      </c>
      <c r="V21" s="10">
        <v>18.18</v>
      </c>
      <c r="W21" s="10">
        <v>15.58</v>
      </c>
      <c r="X21" s="10">
        <v>11.69</v>
      </c>
      <c r="Y21" s="10">
        <v>14.29</v>
      </c>
      <c r="Z21" s="10">
        <v>0.48984</v>
      </c>
      <c r="AA21" s="10">
        <v>77</v>
      </c>
    </row>
    <row r="22" spans="1:27" x14ac:dyDescent="0.35">
      <c r="A22" t="s">
        <v>12</v>
      </c>
      <c r="B22" s="10">
        <v>33.340000000000003</v>
      </c>
      <c r="C22" s="10">
        <v>15.15</v>
      </c>
      <c r="D22" s="10">
        <v>14.14</v>
      </c>
      <c r="E22" s="10">
        <v>13.13</v>
      </c>
      <c r="F22" s="10">
        <v>10.1</v>
      </c>
      <c r="G22" s="10">
        <v>10.1</v>
      </c>
      <c r="H22" s="10">
        <v>3.03</v>
      </c>
      <c r="I22" s="10">
        <v>1.63245</v>
      </c>
      <c r="J22" s="10">
        <v>95</v>
      </c>
      <c r="P22" s="27"/>
      <c r="R22" t="s">
        <v>12</v>
      </c>
      <c r="S22" s="10">
        <v>0</v>
      </c>
      <c r="T22" s="10">
        <v>19.05</v>
      </c>
      <c r="U22" s="10">
        <v>14.29</v>
      </c>
      <c r="V22" s="10">
        <v>13.1</v>
      </c>
      <c r="W22" s="10">
        <v>17.86</v>
      </c>
      <c r="X22" s="10">
        <v>19.05</v>
      </c>
      <c r="Y22" s="10">
        <v>16.670000000000002</v>
      </c>
      <c r="Z22" s="10">
        <v>1.32481</v>
      </c>
      <c r="AA22" s="10">
        <v>91</v>
      </c>
    </row>
    <row r="23" spans="1:27" x14ac:dyDescent="0.35">
      <c r="A23" t="s">
        <v>13</v>
      </c>
      <c r="B23" s="10">
        <v>24.74</v>
      </c>
      <c r="C23" s="10">
        <v>17.53</v>
      </c>
      <c r="D23" s="10">
        <v>25.77</v>
      </c>
      <c r="E23" s="10">
        <v>8.25</v>
      </c>
      <c r="F23" s="10">
        <v>12.37</v>
      </c>
      <c r="G23" s="10">
        <v>5.15</v>
      </c>
      <c r="H23" s="10">
        <v>6.19</v>
      </c>
      <c r="I23" s="10">
        <v>1.2084900000000001</v>
      </c>
      <c r="J23" s="10">
        <v>99</v>
      </c>
      <c r="P23" s="27"/>
      <c r="R23" t="s">
        <v>13</v>
      </c>
      <c r="S23" s="10">
        <v>0</v>
      </c>
      <c r="T23" s="10">
        <v>19.18</v>
      </c>
      <c r="U23" s="10">
        <v>10.96</v>
      </c>
      <c r="V23" s="10">
        <v>26.03</v>
      </c>
      <c r="W23" s="10">
        <v>10.96</v>
      </c>
      <c r="X23" s="10">
        <v>17.809999999999999</v>
      </c>
      <c r="Y23" s="10">
        <v>15.07</v>
      </c>
      <c r="Z23" s="10">
        <v>0.95465999999999995</v>
      </c>
      <c r="AA23" s="10">
        <v>98</v>
      </c>
    </row>
    <row r="24" spans="1:27" x14ac:dyDescent="0.35">
      <c r="A24" t="s">
        <v>14</v>
      </c>
      <c r="B24" s="10">
        <v>27.27</v>
      </c>
      <c r="C24" s="10">
        <v>17.71</v>
      </c>
      <c r="D24" s="10">
        <v>21.21</v>
      </c>
      <c r="E24" s="10">
        <v>19.190000000000001</v>
      </c>
      <c r="F24" s="10">
        <v>6.06</v>
      </c>
      <c r="G24" s="10">
        <v>5.05</v>
      </c>
      <c r="H24" s="10">
        <v>4.04</v>
      </c>
      <c r="I24" s="10">
        <v>1.2533399999999999</v>
      </c>
      <c r="J24" s="10">
        <v>98</v>
      </c>
      <c r="P24" s="27"/>
      <c r="R24" t="s">
        <v>14</v>
      </c>
      <c r="S24" s="10">
        <v>0</v>
      </c>
      <c r="T24" s="10">
        <v>17.329999999999998</v>
      </c>
      <c r="U24" s="10">
        <v>14.67</v>
      </c>
      <c r="V24" s="10">
        <v>21.33</v>
      </c>
      <c r="W24" s="10">
        <v>25.33</v>
      </c>
      <c r="X24" s="10">
        <v>13.33</v>
      </c>
      <c r="Y24" s="10">
        <v>8</v>
      </c>
      <c r="Z24" s="10">
        <v>0.83762000000000003</v>
      </c>
      <c r="AA24" s="10">
        <v>100</v>
      </c>
    </row>
    <row r="25" spans="1:27" x14ac:dyDescent="0.35">
      <c r="A25" t="s">
        <v>15</v>
      </c>
      <c r="B25" s="10">
        <v>23.96</v>
      </c>
      <c r="C25" s="10">
        <v>21.88</v>
      </c>
      <c r="D25" s="10">
        <v>19.79</v>
      </c>
      <c r="E25" s="10">
        <v>11.46</v>
      </c>
      <c r="F25" s="10">
        <v>6.25</v>
      </c>
      <c r="G25" s="10">
        <v>8.33</v>
      </c>
      <c r="H25" s="10">
        <v>8.33</v>
      </c>
      <c r="I25" s="10">
        <v>0.77769999999999995</v>
      </c>
      <c r="J25" s="10">
        <v>95</v>
      </c>
      <c r="P25" s="27"/>
      <c r="R25" t="s">
        <v>15</v>
      </c>
      <c r="S25" s="10">
        <v>0</v>
      </c>
      <c r="T25" s="10">
        <v>21.52</v>
      </c>
      <c r="U25" s="10">
        <v>12.66</v>
      </c>
      <c r="V25" s="10">
        <v>18.989999999999998</v>
      </c>
      <c r="W25" s="10">
        <v>18.989999999999998</v>
      </c>
      <c r="X25" s="10">
        <v>13.92</v>
      </c>
      <c r="Y25" s="10">
        <v>13.92</v>
      </c>
      <c r="Z25" s="10">
        <v>0.68830000000000002</v>
      </c>
      <c r="AA25" s="10">
        <v>79</v>
      </c>
    </row>
    <row r="26" spans="1:27" x14ac:dyDescent="0.35">
      <c r="A26" t="s">
        <v>16</v>
      </c>
      <c r="B26" s="10">
        <v>33.33</v>
      </c>
      <c r="C26" s="10">
        <v>14.14</v>
      </c>
      <c r="D26" s="10">
        <v>22.22</v>
      </c>
      <c r="E26" s="10">
        <v>13.13</v>
      </c>
      <c r="F26" s="10">
        <v>9.09</v>
      </c>
      <c r="G26" s="10">
        <v>5.05</v>
      </c>
      <c r="H26" s="10">
        <v>3.03</v>
      </c>
      <c r="I26" s="10">
        <v>1.5426200000000001</v>
      </c>
      <c r="J26" s="10">
        <v>98</v>
      </c>
      <c r="P26" s="27"/>
      <c r="R26" t="s">
        <v>16</v>
      </c>
      <c r="S26" s="10">
        <v>0</v>
      </c>
      <c r="T26" s="10">
        <v>20.239999999999998</v>
      </c>
      <c r="U26" s="10">
        <v>7.14</v>
      </c>
      <c r="V26" s="10">
        <v>13.1</v>
      </c>
      <c r="W26" s="10">
        <v>23.81</v>
      </c>
      <c r="X26" s="10">
        <v>20.239999999999998</v>
      </c>
      <c r="Y26" s="10">
        <v>15.48</v>
      </c>
      <c r="Z26" s="10">
        <v>1.1459600000000001</v>
      </c>
      <c r="AA26" s="10">
        <v>96</v>
      </c>
    </row>
    <row r="27" spans="1:27" x14ac:dyDescent="0.35">
      <c r="A27" t="s">
        <v>17</v>
      </c>
      <c r="B27" s="10">
        <v>30.53</v>
      </c>
      <c r="C27" s="10">
        <v>20</v>
      </c>
      <c r="D27" s="10">
        <v>11.58</v>
      </c>
      <c r="E27" s="10">
        <v>12.63</v>
      </c>
      <c r="F27" s="10">
        <v>15.79</v>
      </c>
      <c r="G27" s="10">
        <v>4.21</v>
      </c>
      <c r="H27" s="10">
        <v>5.26</v>
      </c>
      <c r="I27" s="10">
        <v>0.61599999999999999</v>
      </c>
      <c r="J27" s="10">
        <v>99</v>
      </c>
      <c r="P27" s="27"/>
      <c r="R27" t="s">
        <v>17</v>
      </c>
      <c r="S27" s="10">
        <v>0</v>
      </c>
      <c r="T27" s="10">
        <v>25.97</v>
      </c>
      <c r="U27" s="10">
        <v>16.88</v>
      </c>
      <c r="V27" s="10">
        <v>10.39</v>
      </c>
      <c r="W27" s="10">
        <v>15.58</v>
      </c>
      <c r="X27" s="10">
        <v>19.48</v>
      </c>
      <c r="Y27" s="10">
        <v>11.69</v>
      </c>
      <c r="Z27" s="10">
        <v>0.57008000000000003</v>
      </c>
      <c r="AA27" s="10">
        <v>100</v>
      </c>
    </row>
    <row r="28" spans="1:27" x14ac:dyDescent="0.35">
      <c r="A28" t="s">
        <v>18</v>
      </c>
      <c r="B28" s="10">
        <v>33.33</v>
      </c>
      <c r="C28" s="10">
        <v>15.62</v>
      </c>
      <c r="D28" s="10">
        <v>17.71</v>
      </c>
      <c r="E28" s="10">
        <v>11.46</v>
      </c>
      <c r="F28" s="10">
        <v>12.5</v>
      </c>
      <c r="G28" s="10">
        <v>5.21</v>
      </c>
      <c r="H28" s="10">
        <v>4.17</v>
      </c>
      <c r="I28" s="10">
        <v>1.68625</v>
      </c>
      <c r="J28" s="10">
        <v>95</v>
      </c>
      <c r="P28" s="27"/>
      <c r="R28" t="s">
        <v>18</v>
      </c>
      <c r="S28" s="10">
        <v>0</v>
      </c>
      <c r="T28" s="10">
        <v>22.78</v>
      </c>
      <c r="U28" s="10">
        <v>13.92</v>
      </c>
      <c r="V28" s="10">
        <v>20.25</v>
      </c>
      <c r="W28" s="10">
        <v>20.25</v>
      </c>
      <c r="X28" s="10">
        <v>13.92</v>
      </c>
      <c r="Y28" s="10">
        <v>8.86</v>
      </c>
      <c r="Z28" s="10">
        <v>1.4973000000000001</v>
      </c>
      <c r="AA28" s="10">
        <v>100</v>
      </c>
    </row>
    <row r="29" spans="1:27" x14ac:dyDescent="0.35">
      <c r="A29" t="s">
        <v>19</v>
      </c>
      <c r="B29" s="10">
        <v>23.16</v>
      </c>
      <c r="C29" s="10">
        <v>21.05</v>
      </c>
      <c r="D29" s="10">
        <v>15.79</v>
      </c>
      <c r="E29" s="10">
        <v>14.74</v>
      </c>
      <c r="F29" s="10">
        <v>12.63</v>
      </c>
      <c r="G29" s="10">
        <v>9.4700000000000006</v>
      </c>
      <c r="H29" s="10">
        <v>3.16</v>
      </c>
      <c r="I29" s="10">
        <v>0.75204000000000004</v>
      </c>
      <c r="J29" s="10">
        <v>93</v>
      </c>
      <c r="P29" s="27"/>
      <c r="R29" t="s">
        <v>19</v>
      </c>
      <c r="S29" s="10">
        <v>0</v>
      </c>
      <c r="T29" s="10">
        <v>18.920000000000002</v>
      </c>
      <c r="U29" s="10">
        <v>16.22</v>
      </c>
      <c r="V29" s="10">
        <v>14.86</v>
      </c>
      <c r="W29" s="10">
        <v>16.22</v>
      </c>
      <c r="X29" s="10">
        <v>24.32</v>
      </c>
      <c r="Y29" s="10">
        <v>9.4600000000000009</v>
      </c>
      <c r="Z29" s="10">
        <v>0.58267999999999998</v>
      </c>
      <c r="AA29" s="10">
        <v>74</v>
      </c>
    </row>
    <row r="30" spans="1:27" x14ac:dyDescent="0.35">
      <c r="A30" t="s">
        <v>20</v>
      </c>
      <c r="B30" s="10">
        <v>33.33</v>
      </c>
      <c r="C30" s="10">
        <v>9.09</v>
      </c>
      <c r="D30" s="10">
        <v>31.31</v>
      </c>
      <c r="E30" s="10">
        <v>15.15</v>
      </c>
      <c r="F30" s="10">
        <v>9.09</v>
      </c>
      <c r="G30" s="10">
        <v>1.01</v>
      </c>
      <c r="H30" s="10">
        <v>1.01</v>
      </c>
      <c r="I30" s="10">
        <v>1.2208399999999999</v>
      </c>
      <c r="J30" s="10">
        <v>99</v>
      </c>
      <c r="P30" s="27"/>
      <c r="R30" t="s">
        <v>20</v>
      </c>
      <c r="S30" s="10">
        <v>0</v>
      </c>
      <c r="T30" s="10">
        <v>25</v>
      </c>
      <c r="U30" s="10">
        <v>5.68</v>
      </c>
      <c r="V30" s="10">
        <v>19.32</v>
      </c>
      <c r="W30" s="10">
        <v>20.45</v>
      </c>
      <c r="X30" s="10">
        <v>14.77</v>
      </c>
      <c r="Y30" s="10">
        <v>14.77</v>
      </c>
      <c r="Z30" s="10">
        <v>0.92181999999999997</v>
      </c>
      <c r="AA30" s="10">
        <v>97</v>
      </c>
    </row>
    <row r="31" spans="1:27" x14ac:dyDescent="0.35">
      <c r="A31" t="s">
        <v>21</v>
      </c>
      <c r="B31" s="10">
        <v>20.62</v>
      </c>
      <c r="C31" s="10">
        <v>19.59</v>
      </c>
      <c r="D31" s="10">
        <v>19.59</v>
      </c>
      <c r="E31" s="10">
        <v>15.46</v>
      </c>
      <c r="F31" s="10">
        <v>14.43</v>
      </c>
      <c r="G31" s="10">
        <v>5.15</v>
      </c>
      <c r="H31" s="10">
        <v>5.15</v>
      </c>
      <c r="I31" s="10">
        <v>0.70121999999999995</v>
      </c>
      <c r="J31" s="10">
        <v>96</v>
      </c>
      <c r="P31" s="27"/>
      <c r="R31" t="s">
        <v>21</v>
      </c>
      <c r="S31" s="10">
        <v>0</v>
      </c>
      <c r="T31" s="10">
        <v>19.18</v>
      </c>
      <c r="U31" s="10">
        <v>17.809999999999999</v>
      </c>
      <c r="V31" s="10">
        <v>21.92</v>
      </c>
      <c r="W31" s="10">
        <v>19.18</v>
      </c>
      <c r="X31" s="10">
        <v>13.7</v>
      </c>
      <c r="Y31" s="10">
        <v>8.2200000000000006</v>
      </c>
      <c r="Z31" s="10">
        <v>0.51954999999999996</v>
      </c>
      <c r="AA31" s="10">
        <v>100</v>
      </c>
    </row>
    <row r="32" spans="1:27" x14ac:dyDescent="0.35">
      <c r="A32" t="s">
        <v>22</v>
      </c>
      <c r="B32" s="10">
        <v>37</v>
      </c>
      <c r="C32" s="10">
        <v>14</v>
      </c>
      <c r="D32" s="10">
        <v>27</v>
      </c>
      <c r="E32" s="10">
        <v>15</v>
      </c>
      <c r="F32" s="10">
        <v>3</v>
      </c>
      <c r="G32" s="10">
        <v>2</v>
      </c>
      <c r="H32" s="10">
        <v>2</v>
      </c>
      <c r="I32" s="10">
        <v>1.1634899999999999</v>
      </c>
      <c r="J32" s="10">
        <v>96</v>
      </c>
      <c r="P32" s="27"/>
      <c r="R32" t="s">
        <v>22</v>
      </c>
      <c r="S32" s="10">
        <v>0</v>
      </c>
      <c r="T32" s="10">
        <v>17.98</v>
      </c>
      <c r="U32" s="10">
        <v>11.24</v>
      </c>
      <c r="V32" s="10">
        <v>25.84</v>
      </c>
      <c r="W32" s="10">
        <v>30.34</v>
      </c>
      <c r="X32" s="10">
        <v>5.62</v>
      </c>
      <c r="Y32" s="10">
        <v>8.99</v>
      </c>
      <c r="Z32" s="10">
        <v>0.80772999999999995</v>
      </c>
      <c r="AA32" s="10">
        <v>99</v>
      </c>
    </row>
    <row r="33" spans="1:31" x14ac:dyDescent="0.35">
      <c r="A33" t="s">
        <v>23</v>
      </c>
      <c r="B33" s="10">
        <v>29.9</v>
      </c>
      <c r="C33" s="10">
        <v>18.559999999999999</v>
      </c>
      <c r="D33" s="10">
        <v>26.8</v>
      </c>
      <c r="E33" s="10">
        <v>8.25</v>
      </c>
      <c r="F33" s="10">
        <v>9.2799999999999994</v>
      </c>
      <c r="G33" s="10">
        <v>5.15</v>
      </c>
      <c r="H33" s="10">
        <v>2.06</v>
      </c>
      <c r="I33" s="10">
        <v>0.65769</v>
      </c>
      <c r="J33" s="10">
        <v>93</v>
      </c>
      <c r="P33" s="27"/>
      <c r="R33" t="s">
        <v>23</v>
      </c>
      <c r="S33" s="10">
        <v>0</v>
      </c>
      <c r="T33" s="10">
        <v>22.67</v>
      </c>
      <c r="U33" s="10">
        <v>13.33</v>
      </c>
      <c r="V33" s="10">
        <v>22.67</v>
      </c>
      <c r="W33" s="10">
        <v>12</v>
      </c>
      <c r="X33" s="10">
        <v>16</v>
      </c>
      <c r="Y33" s="10">
        <v>13.33</v>
      </c>
      <c r="Z33" s="10">
        <v>0.46145000000000003</v>
      </c>
      <c r="AA33" s="10">
        <v>75</v>
      </c>
    </row>
    <row r="34" spans="1:31" x14ac:dyDescent="0.35">
      <c r="A34" t="s">
        <v>24</v>
      </c>
      <c r="B34" s="10">
        <v>32</v>
      </c>
      <c r="C34" s="10">
        <v>16</v>
      </c>
      <c r="D34" s="10">
        <v>20</v>
      </c>
      <c r="E34" s="10">
        <v>14</v>
      </c>
      <c r="F34" s="10">
        <v>10</v>
      </c>
      <c r="G34" s="10">
        <v>5</v>
      </c>
      <c r="H34" s="10">
        <v>5</v>
      </c>
      <c r="I34" s="10">
        <v>1.53356</v>
      </c>
      <c r="J34" s="10">
        <v>96</v>
      </c>
      <c r="P34" s="27"/>
      <c r="R34" t="s">
        <v>24</v>
      </c>
      <c r="S34" s="10">
        <v>0</v>
      </c>
      <c r="T34" s="10">
        <v>16.670000000000002</v>
      </c>
      <c r="U34" s="10">
        <v>11.9</v>
      </c>
      <c r="V34" s="10">
        <v>19.05</v>
      </c>
      <c r="W34" s="10">
        <v>23.81</v>
      </c>
      <c r="X34" s="10">
        <v>17.86</v>
      </c>
      <c r="Y34" s="10">
        <v>10.71</v>
      </c>
      <c r="Z34" s="10">
        <v>1.0523100000000001</v>
      </c>
      <c r="AA34" s="10">
        <v>96</v>
      </c>
    </row>
    <row r="35" spans="1:31" x14ac:dyDescent="0.35">
      <c r="A35" t="s">
        <v>25</v>
      </c>
      <c r="B35" s="10">
        <v>22.68</v>
      </c>
      <c r="C35" s="10">
        <v>24.74</v>
      </c>
      <c r="D35" s="10">
        <v>20.62</v>
      </c>
      <c r="E35" s="10">
        <v>13.4</v>
      </c>
      <c r="F35" s="10">
        <v>8.25</v>
      </c>
      <c r="G35" s="10">
        <v>7.22</v>
      </c>
      <c r="H35" s="10">
        <v>3.09</v>
      </c>
      <c r="I35" s="10">
        <v>0.24301</v>
      </c>
      <c r="J35" s="10">
        <v>99</v>
      </c>
      <c r="P35" s="27"/>
      <c r="R35" t="s">
        <v>25</v>
      </c>
      <c r="S35" s="10">
        <v>0</v>
      </c>
      <c r="T35" s="10">
        <v>15.85</v>
      </c>
      <c r="U35" s="10">
        <v>19.510000000000002</v>
      </c>
      <c r="V35" s="10">
        <v>13.41</v>
      </c>
      <c r="W35" s="10">
        <v>21.95</v>
      </c>
      <c r="X35" s="10">
        <v>15.85</v>
      </c>
      <c r="Y35" s="10">
        <v>13.41</v>
      </c>
      <c r="Z35" s="10">
        <v>0.16986999999999999</v>
      </c>
      <c r="AA35" s="10">
        <v>97</v>
      </c>
      <c r="AC35" t="s">
        <v>54</v>
      </c>
      <c r="AD35" t="s">
        <v>55</v>
      </c>
      <c r="AE35" s="29" t="s">
        <v>56</v>
      </c>
    </row>
    <row r="36" spans="1:31" x14ac:dyDescent="0.35">
      <c r="A36" t="s">
        <v>26</v>
      </c>
      <c r="B36" s="10">
        <v>32.65</v>
      </c>
      <c r="C36" s="10">
        <v>10.199999999999999</v>
      </c>
      <c r="D36" s="10">
        <v>32.65</v>
      </c>
      <c r="E36" s="10">
        <v>18.37</v>
      </c>
      <c r="F36" s="10">
        <v>6.12</v>
      </c>
      <c r="G36" s="10">
        <v>0</v>
      </c>
      <c r="H36" s="10">
        <v>0</v>
      </c>
      <c r="I36" s="10">
        <v>1.18191</v>
      </c>
      <c r="J36" s="10">
        <v>93</v>
      </c>
      <c r="P36" s="27"/>
      <c r="R36" t="s">
        <v>26</v>
      </c>
      <c r="S36" s="10">
        <v>0</v>
      </c>
      <c r="T36" s="10">
        <v>18.82</v>
      </c>
      <c r="U36" s="10">
        <v>10.59</v>
      </c>
      <c r="V36" s="10">
        <v>29.41</v>
      </c>
      <c r="W36" s="10">
        <v>25.88</v>
      </c>
      <c r="X36" s="10">
        <v>9.41</v>
      </c>
      <c r="Y36" s="10">
        <v>5.88</v>
      </c>
      <c r="Z36" s="10">
        <v>0.78090000000000004</v>
      </c>
      <c r="AA36" s="10">
        <v>98</v>
      </c>
      <c r="AC36" s="10" cm="1">
        <f t="array" ref="AC36:AC52">_xlfn._xlws.SORT(_xlfn.UNIQUE(AA21:AA51), ,-1)</f>
        <v>100</v>
      </c>
      <c r="AD36" s="10">
        <f>COUNTIF(AA21:AA51,AC36)</f>
        <v>6</v>
      </c>
      <c r="AE36" s="24">
        <f>AD36/$AD$54</f>
        <v>0.20689655172413793</v>
      </c>
    </row>
    <row r="37" spans="1:31" x14ac:dyDescent="0.35">
      <c r="A37" t="s">
        <v>27</v>
      </c>
      <c r="B37" s="10">
        <v>28.57</v>
      </c>
      <c r="C37" s="10">
        <v>22.45</v>
      </c>
      <c r="D37" s="10">
        <v>20.41</v>
      </c>
      <c r="E37" s="10">
        <v>15.31</v>
      </c>
      <c r="F37" s="10">
        <v>6.12</v>
      </c>
      <c r="G37" s="10">
        <v>3.06</v>
      </c>
      <c r="H37" s="10">
        <v>4.08</v>
      </c>
      <c r="I37" s="10">
        <v>0.46178000000000002</v>
      </c>
      <c r="J37" s="10">
        <v>94</v>
      </c>
      <c r="L37" t="s">
        <v>54</v>
      </c>
      <c r="M37" t="s">
        <v>55</v>
      </c>
      <c r="N37" t="s">
        <v>56</v>
      </c>
      <c r="P37" s="27"/>
      <c r="R37" t="s">
        <v>27</v>
      </c>
      <c r="S37" s="10">
        <v>0</v>
      </c>
      <c r="T37" s="10">
        <v>20</v>
      </c>
      <c r="U37" s="10">
        <v>16.25</v>
      </c>
      <c r="V37" s="10">
        <v>16.25</v>
      </c>
      <c r="W37" s="10">
        <v>20</v>
      </c>
      <c r="X37" s="10">
        <v>16.25</v>
      </c>
      <c r="Y37" s="10">
        <v>11.25</v>
      </c>
      <c r="Z37" s="10">
        <v>0.35558000000000001</v>
      </c>
      <c r="AA37" s="10">
        <v>80</v>
      </c>
      <c r="AC37" s="10">
        <v>99</v>
      </c>
      <c r="AD37" s="10">
        <f>COUNTIF(AA21:AA51,AC37)</f>
        <v>1</v>
      </c>
      <c r="AE37" s="24">
        <f t="shared" ref="AE37:AE51" si="3">AD37/$AD$54</f>
        <v>3.4482758620689655E-2</v>
      </c>
    </row>
    <row r="38" spans="1:31" x14ac:dyDescent="0.35">
      <c r="A38" t="s">
        <v>28</v>
      </c>
      <c r="B38" s="10">
        <v>33</v>
      </c>
      <c r="C38" s="10">
        <v>10</v>
      </c>
      <c r="D38" s="10">
        <v>25</v>
      </c>
      <c r="E38" s="10">
        <v>19</v>
      </c>
      <c r="F38" s="10">
        <v>7</v>
      </c>
      <c r="G38" s="10">
        <v>4</v>
      </c>
      <c r="H38" s="10">
        <v>2</v>
      </c>
      <c r="I38" s="10">
        <v>1.45756</v>
      </c>
      <c r="J38" s="10">
        <v>96</v>
      </c>
      <c r="L38" s="1">
        <v>99</v>
      </c>
      <c r="M38" s="1">
        <v>5</v>
      </c>
      <c r="N38" s="10">
        <v>16.670000000000002</v>
      </c>
      <c r="P38" s="27"/>
      <c r="R38" t="s">
        <v>28</v>
      </c>
      <c r="S38" s="10">
        <v>0</v>
      </c>
      <c r="T38" s="10">
        <v>20.45</v>
      </c>
      <c r="U38" s="10">
        <v>10.23</v>
      </c>
      <c r="V38" s="10">
        <v>21.59</v>
      </c>
      <c r="W38" s="10">
        <v>25</v>
      </c>
      <c r="X38" s="10">
        <v>12.5</v>
      </c>
      <c r="Y38" s="10">
        <v>10.23</v>
      </c>
      <c r="Z38" s="10">
        <v>1.1914400000000001</v>
      </c>
      <c r="AA38" s="10">
        <v>96</v>
      </c>
      <c r="AC38" s="10">
        <v>98</v>
      </c>
      <c r="AD38" s="10">
        <f>COUNTIF(AA21:AA51,AC38)</f>
        <v>2</v>
      </c>
      <c r="AE38" s="24">
        <f t="shared" si="3"/>
        <v>6.8965517241379309E-2</v>
      </c>
    </row>
    <row r="39" spans="1:31" x14ac:dyDescent="0.35">
      <c r="A39" t="s">
        <v>29</v>
      </c>
      <c r="B39" s="10">
        <v>26.26</v>
      </c>
      <c r="C39" s="10">
        <v>17.170000000000002</v>
      </c>
      <c r="D39" s="10">
        <v>21.21</v>
      </c>
      <c r="E39" s="10">
        <v>13.13</v>
      </c>
      <c r="F39" s="10">
        <v>16.16</v>
      </c>
      <c r="G39" s="10">
        <v>4.04</v>
      </c>
      <c r="H39" s="10">
        <v>2.02</v>
      </c>
      <c r="I39" s="10">
        <v>0.26721</v>
      </c>
      <c r="J39" s="10">
        <v>99</v>
      </c>
      <c r="L39" s="1">
        <v>98</v>
      </c>
      <c r="M39" s="1">
        <v>3</v>
      </c>
      <c r="N39" s="10">
        <v>10</v>
      </c>
      <c r="P39" s="27"/>
      <c r="R39" t="s">
        <v>29</v>
      </c>
      <c r="S39" s="10">
        <v>0</v>
      </c>
      <c r="T39" s="10">
        <v>21.25</v>
      </c>
      <c r="U39" s="10">
        <v>13.75</v>
      </c>
      <c r="V39" s="10">
        <v>23.75</v>
      </c>
      <c r="W39" s="10">
        <v>20</v>
      </c>
      <c r="X39" s="10">
        <v>16.25</v>
      </c>
      <c r="Y39" s="10">
        <v>5</v>
      </c>
      <c r="Z39" s="10">
        <v>0.21731</v>
      </c>
      <c r="AA39" s="10">
        <v>100</v>
      </c>
      <c r="AC39" s="10">
        <v>97</v>
      </c>
      <c r="AD39" s="10">
        <f>COUNTIF(AA21:AA51,AC39)</f>
        <v>2</v>
      </c>
      <c r="AE39" s="24">
        <f t="shared" si="3"/>
        <v>6.8965517241379309E-2</v>
      </c>
    </row>
    <row r="40" spans="1:31" x14ac:dyDescent="0.35">
      <c r="A40" t="s">
        <v>30</v>
      </c>
      <c r="B40" s="10">
        <v>41</v>
      </c>
      <c r="C40" s="10">
        <v>11</v>
      </c>
      <c r="D40" s="10">
        <v>34</v>
      </c>
      <c r="E40" s="10">
        <v>6</v>
      </c>
      <c r="F40" s="10">
        <v>8</v>
      </c>
      <c r="G40" s="10">
        <v>0</v>
      </c>
      <c r="H40" s="10">
        <v>0</v>
      </c>
      <c r="I40" s="10">
        <v>0.74690000000000001</v>
      </c>
      <c r="J40" s="10">
        <v>98</v>
      </c>
      <c r="L40" s="1">
        <v>97</v>
      </c>
      <c r="M40" s="1">
        <v>5</v>
      </c>
      <c r="N40" s="10">
        <v>16.670000000000002</v>
      </c>
      <c r="P40" s="27"/>
      <c r="R40" t="s">
        <v>30</v>
      </c>
      <c r="S40" s="10">
        <v>0</v>
      </c>
      <c r="T40" s="10">
        <v>29.03</v>
      </c>
      <c r="U40" s="10">
        <v>6.45</v>
      </c>
      <c r="V40" s="10">
        <v>33.33</v>
      </c>
      <c r="W40" s="10">
        <v>13.98</v>
      </c>
      <c r="X40" s="10">
        <v>12.9</v>
      </c>
      <c r="Y40" s="10">
        <v>4.3</v>
      </c>
      <c r="Z40" s="10">
        <v>0.65024999999999999</v>
      </c>
      <c r="AA40" s="10">
        <v>100</v>
      </c>
      <c r="AC40" s="10">
        <v>96</v>
      </c>
      <c r="AD40" s="10">
        <f>COUNTIF(AA21:AA51,AC40)</f>
        <v>4</v>
      </c>
      <c r="AE40" s="24">
        <f t="shared" si="3"/>
        <v>0.13793103448275862</v>
      </c>
    </row>
    <row r="41" spans="1:31" x14ac:dyDescent="0.35">
      <c r="B41" s="10"/>
      <c r="C41" s="10"/>
      <c r="D41" s="10"/>
      <c r="E41" s="10"/>
      <c r="F41" s="10"/>
      <c r="G41" s="10"/>
      <c r="H41" s="10"/>
      <c r="I41" s="10"/>
      <c r="J41" s="10"/>
      <c r="L41" s="1">
        <v>96</v>
      </c>
      <c r="M41" s="1">
        <v>4</v>
      </c>
      <c r="N41" s="10">
        <v>13.33</v>
      </c>
      <c r="P41" s="27"/>
      <c r="S41" s="10"/>
      <c r="T41" s="10"/>
      <c r="U41" s="10"/>
      <c r="V41" s="10"/>
      <c r="W41" s="10"/>
      <c r="X41" s="10"/>
      <c r="Y41" s="10"/>
      <c r="Z41" s="10"/>
      <c r="AA41" s="10"/>
      <c r="AC41" s="10">
        <v>95</v>
      </c>
      <c r="AD41" s="10">
        <f>COUNTIF(AA21:AA51,AC41)</f>
        <v>1</v>
      </c>
      <c r="AE41" s="24">
        <f t="shared" si="3"/>
        <v>3.4482758620689655E-2</v>
      </c>
    </row>
    <row r="42" spans="1:31" x14ac:dyDescent="0.35">
      <c r="A42" t="s">
        <v>39</v>
      </c>
      <c r="B42" s="10">
        <v>31.18</v>
      </c>
      <c r="C42" s="10">
        <v>22.58</v>
      </c>
      <c r="D42" s="10">
        <v>19.350000000000001</v>
      </c>
      <c r="E42" s="10">
        <v>13.98</v>
      </c>
      <c r="F42" s="10">
        <v>7.53</v>
      </c>
      <c r="G42" s="10">
        <v>3.23</v>
      </c>
      <c r="H42" s="10">
        <v>2.15</v>
      </c>
      <c r="I42" s="10">
        <v>2.5718999999999999</v>
      </c>
      <c r="J42" s="10">
        <v>91</v>
      </c>
      <c r="L42" s="1">
        <v>95</v>
      </c>
      <c r="M42" s="1">
        <v>7</v>
      </c>
      <c r="N42" s="10">
        <v>23.33</v>
      </c>
      <c r="P42" s="27"/>
      <c r="R42" t="s">
        <v>39</v>
      </c>
      <c r="S42" s="10">
        <v>0</v>
      </c>
      <c r="T42" s="10">
        <v>27.27</v>
      </c>
      <c r="U42" s="10">
        <v>12.99</v>
      </c>
      <c r="V42" s="10">
        <v>25.58</v>
      </c>
      <c r="W42" s="10">
        <v>12.99</v>
      </c>
      <c r="X42" s="10">
        <v>22.08</v>
      </c>
      <c r="Y42" s="10">
        <v>9.09</v>
      </c>
      <c r="Z42" s="10">
        <v>2.0563699999999998</v>
      </c>
      <c r="AA42" s="10">
        <v>77</v>
      </c>
      <c r="AC42" s="10">
        <v>94</v>
      </c>
      <c r="AD42" s="10">
        <f>COUNTIF(AA21:AA51,AC42)</f>
        <v>1</v>
      </c>
      <c r="AE42" s="24">
        <f t="shared" si="3"/>
        <v>3.4482758620689655E-2</v>
      </c>
    </row>
    <row r="43" spans="1:31" x14ac:dyDescent="0.35">
      <c r="A43" t="s">
        <v>40</v>
      </c>
      <c r="B43" s="10">
        <v>23.71</v>
      </c>
      <c r="C43" s="10">
        <v>15.46</v>
      </c>
      <c r="D43" s="10">
        <v>21.65</v>
      </c>
      <c r="E43" s="10">
        <v>12.37</v>
      </c>
      <c r="F43" s="10">
        <v>13.4</v>
      </c>
      <c r="G43" s="10">
        <v>6.19</v>
      </c>
      <c r="H43" s="10">
        <v>7.22</v>
      </c>
      <c r="I43" s="10">
        <v>0.61778</v>
      </c>
      <c r="J43" s="10">
        <v>97</v>
      </c>
      <c r="L43" s="1">
        <v>94</v>
      </c>
      <c r="M43" s="1">
        <v>1</v>
      </c>
      <c r="N43" s="10">
        <v>3.33</v>
      </c>
      <c r="P43" s="27"/>
      <c r="R43" t="s">
        <v>40</v>
      </c>
      <c r="S43" s="10">
        <v>0</v>
      </c>
      <c r="T43" s="10">
        <v>24.29</v>
      </c>
      <c r="U43" s="10">
        <v>18.57</v>
      </c>
      <c r="V43" s="10">
        <v>20</v>
      </c>
      <c r="W43" s="10">
        <v>15.71</v>
      </c>
      <c r="X43" s="10">
        <v>8.57</v>
      </c>
      <c r="Y43" s="10">
        <v>12.86</v>
      </c>
      <c r="Z43" s="10">
        <v>0.52695000000000003</v>
      </c>
      <c r="AA43" s="10">
        <v>90</v>
      </c>
      <c r="AC43" s="10">
        <v>92</v>
      </c>
      <c r="AD43" s="10">
        <f>COUNTIF(AA21:AA51,AC43)</f>
        <v>1</v>
      </c>
      <c r="AE43" s="24">
        <f t="shared" si="3"/>
        <v>3.4482758620689655E-2</v>
      </c>
    </row>
    <row r="44" spans="1:31" x14ac:dyDescent="0.35">
      <c r="A44" t="s">
        <v>41</v>
      </c>
      <c r="B44" s="10">
        <v>23.47</v>
      </c>
      <c r="C44" s="10">
        <v>20.41</v>
      </c>
      <c r="D44" s="10">
        <v>19.39</v>
      </c>
      <c r="E44" s="10">
        <v>16.329999999999998</v>
      </c>
      <c r="F44" s="10">
        <v>15.31</v>
      </c>
      <c r="G44" s="10">
        <v>1.02</v>
      </c>
      <c r="H44" s="10">
        <v>4.08</v>
      </c>
      <c r="I44" s="10">
        <v>2.71136</v>
      </c>
      <c r="J44" s="10">
        <v>97</v>
      </c>
      <c r="L44" s="1">
        <v>93</v>
      </c>
      <c r="M44" s="1">
        <v>3</v>
      </c>
      <c r="N44" s="10">
        <v>10</v>
      </c>
      <c r="P44" s="27"/>
      <c r="R44" t="s">
        <v>41</v>
      </c>
      <c r="S44" s="10">
        <v>0</v>
      </c>
      <c r="T44" s="10">
        <v>15</v>
      </c>
      <c r="U44" s="10">
        <v>17.5</v>
      </c>
      <c r="V44" s="10">
        <v>17.5</v>
      </c>
      <c r="W44" s="10">
        <v>20</v>
      </c>
      <c r="X44" s="10">
        <v>22.5</v>
      </c>
      <c r="Y44" s="10">
        <v>7.5</v>
      </c>
      <c r="Z44" s="10">
        <v>1.8453900000000001</v>
      </c>
      <c r="AA44" s="10">
        <v>79</v>
      </c>
      <c r="AC44" s="10">
        <v>91</v>
      </c>
      <c r="AD44" s="10">
        <f>COUNTIF(AA21:AA51,AC44)</f>
        <v>1</v>
      </c>
      <c r="AE44" s="24">
        <f t="shared" si="3"/>
        <v>3.4482758620689655E-2</v>
      </c>
    </row>
    <row r="45" spans="1:31" x14ac:dyDescent="0.35">
      <c r="A45" t="s">
        <v>42</v>
      </c>
      <c r="B45" s="10">
        <v>25.53</v>
      </c>
      <c r="C45" s="10">
        <v>15.96</v>
      </c>
      <c r="D45" s="10">
        <v>23.4</v>
      </c>
      <c r="E45" s="10">
        <v>13.83</v>
      </c>
      <c r="F45" s="10">
        <v>11.7</v>
      </c>
      <c r="G45" s="10">
        <v>7.45</v>
      </c>
      <c r="H45" s="10">
        <v>2.13</v>
      </c>
      <c r="I45" s="10">
        <v>0.40225</v>
      </c>
      <c r="J45" s="10">
        <v>97</v>
      </c>
      <c r="L45" s="1">
        <v>91</v>
      </c>
      <c r="M45" s="1">
        <v>1</v>
      </c>
      <c r="N45" s="10">
        <v>3.33</v>
      </c>
      <c r="P45" s="27"/>
      <c r="R45" t="s">
        <v>42</v>
      </c>
      <c r="S45" s="10">
        <v>0</v>
      </c>
      <c r="T45" s="10">
        <v>17.329999999999998</v>
      </c>
      <c r="U45" s="10">
        <v>16</v>
      </c>
      <c r="V45" s="10">
        <v>26.67</v>
      </c>
      <c r="W45" s="10">
        <v>14.67</v>
      </c>
      <c r="X45" s="10">
        <v>13.33</v>
      </c>
      <c r="Y45" s="10">
        <v>12</v>
      </c>
      <c r="Z45" s="10">
        <v>0.32158999999999999</v>
      </c>
      <c r="AA45" s="10">
        <v>95</v>
      </c>
      <c r="AC45" s="10">
        <v>90</v>
      </c>
      <c r="AD45" s="10">
        <f>COUNTIF(AA21:AA51,AC45)</f>
        <v>1</v>
      </c>
      <c r="AE45" s="24">
        <f t="shared" si="3"/>
        <v>3.4482758620689655E-2</v>
      </c>
    </row>
    <row r="46" spans="1:31" x14ac:dyDescent="0.35">
      <c r="A46" t="s">
        <v>43</v>
      </c>
      <c r="B46" s="10">
        <v>31.52</v>
      </c>
      <c r="C46" s="10">
        <v>21.74</v>
      </c>
      <c r="D46" s="10">
        <v>15.22</v>
      </c>
      <c r="E46" s="10">
        <v>11.96</v>
      </c>
      <c r="F46" s="10">
        <v>11.96</v>
      </c>
      <c r="G46" s="10">
        <v>5.43</v>
      </c>
      <c r="H46" s="10">
        <v>2.17</v>
      </c>
      <c r="I46" s="10">
        <v>1.93943</v>
      </c>
      <c r="J46" s="10">
        <v>90</v>
      </c>
      <c r="L46" s="1">
        <v>90</v>
      </c>
      <c r="M46" s="1">
        <v>1</v>
      </c>
      <c r="N46" s="10">
        <v>3.33</v>
      </c>
      <c r="P46" s="27"/>
      <c r="R46" t="s">
        <v>43</v>
      </c>
      <c r="S46" s="10">
        <v>0</v>
      </c>
      <c r="T46" s="10">
        <v>21.79</v>
      </c>
      <c r="U46" s="10">
        <v>17.95</v>
      </c>
      <c r="V46" s="10">
        <v>15.35</v>
      </c>
      <c r="W46" s="10">
        <v>19.23</v>
      </c>
      <c r="X46" s="10">
        <v>17.95</v>
      </c>
      <c r="Y46" s="10">
        <v>7.69</v>
      </c>
      <c r="Z46" s="10">
        <v>1.6374299999999999</v>
      </c>
      <c r="AA46" s="10">
        <v>78</v>
      </c>
      <c r="AC46" s="10">
        <v>80</v>
      </c>
      <c r="AD46" s="10">
        <f>COUNTIF(AA21:AA51,AC46)</f>
        <v>1</v>
      </c>
      <c r="AE46" s="24">
        <f t="shared" si="3"/>
        <v>3.4482758620689655E-2</v>
      </c>
    </row>
    <row r="47" spans="1:31" x14ac:dyDescent="0.35">
      <c r="A47" t="s">
        <v>44</v>
      </c>
      <c r="B47" s="10">
        <v>25.26</v>
      </c>
      <c r="C47" s="10">
        <v>18.95</v>
      </c>
      <c r="D47" s="10">
        <v>23.16</v>
      </c>
      <c r="E47" s="10">
        <v>10.53</v>
      </c>
      <c r="F47" s="10">
        <v>11.58</v>
      </c>
      <c r="G47" s="10">
        <v>7.37</v>
      </c>
      <c r="H47" s="10">
        <v>3.16</v>
      </c>
      <c r="I47" s="10">
        <v>0.40512999999999999</v>
      </c>
      <c r="J47" s="10">
        <v>97</v>
      </c>
      <c r="N47" s="14"/>
      <c r="P47" s="27"/>
      <c r="R47" t="s">
        <v>44</v>
      </c>
      <c r="S47" s="10">
        <v>0</v>
      </c>
      <c r="T47" s="10">
        <v>17.57</v>
      </c>
      <c r="U47" s="10">
        <v>16.22</v>
      </c>
      <c r="V47" s="10">
        <v>22.97</v>
      </c>
      <c r="W47" s="10">
        <v>18.920000000000002</v>
      </c>
      <c r="X47" s="10">
        <v>13.51</v>
      </c>
      <c r="Y47" s="10">
        <v>10.81</v>
      </c>
      <c r="Z47" s="10">
        <v>0.32845000000000002</v>
      </c>
      <c r="AA47" s="10">
        <v>92</v>
      </c>
      <c r="AC47" s="10">
        <v>79</v>
      </c>
      <c r="AD47" s="10">
        <f>COUNTIF(AA30:AA60,AC47)</f>
        <v>1</v>
      </c>
      <c r="AE47" s="24">
        <f t="shared" si="3"/>
        <v>3.4482758620689655E-2</v>
      </c>
    </row>
    <row r="48" spans="1:31" x14ac:dyDescent="0.35">
      <c r="A48" t="s">
        <v>45</v>
      </c>
      <c r="B48" s="10">
        <v>20.62</v>
      </c>
      <c r="C48" s="10">
        <v>19.59</v>
      </c>
      <c r="D48" s="10">
        <v>18.559999999999999</v>
      </c>
      <c r="E48" s="10">
        <v>15.46</v>
      </c>
      <c r="F48" s="10">
        <v>13.4</v>
      </c>
      <c r="G48" s="10">
        <v>8.25</v>
      </c>
      <c r="H48" s="10">
        <v>4.12</v>
      </c>
      <c r="I48" s="10">
        <v>2.22282</v>
      </c>
      <c r="J48" s="10">
        <v>97</v>
      </c>
      <c r="P48" s="27"/>
      <c r="R48" t="s">
        <v>45</v>
      </c>
      <c r="S48" s="10">
        <v>0</v>
      </c>
      <c r="T48" s="10">
        <v>18.18</v>
      </c>
      <c r="U48" s="10">
        <v>18.18</v>
      </c>
      <c r="V48" s="10">
        <v>16.88</v>
      </c>
      <c r="W48" s="10">
        <v>18.18</v>
      </c>
      <c r="X48" s="10">
        <v>16.88</v>
      </c>
      <c r="Y48" s="10">
        <v>11.69</v>
      </c>
      <c r="Z48" s="10">
        <v>2.0745399999999998</v>
      </c>
      <c r="AA48" s="10">
        <v>77</v>
      </c>
      <c r="AC48" s="10">
        <v>78</v>
      </c>
      <c r="AD48" s="10">
        <f>COUNTIF(AA21:AA51,AC48)</f>
        <v>1</v>
      </c>
      <c r="AE48" s="24">
        <f t="shared" si="3"/>
        <v>3.4482758620689655E-2</v>
      </c>
    </row>
    <row r="49" spans="1:31" x14ac:dyDescent="0.35">
      <c r="A49" t="s">
        <v>46</v>
      </c>
      <c r="B49" s="10">
        <v>25.81</v>
      </c>
      <c r="C49" s="10">
        <v>15.05</v>
      </c>
      <c r="D49" s="10">
        <v>21.51</v>
      </c>
      <c r="E49" s="10">
        <v>17.2</v>
      </c>
      <c r="F49" s="10">
        <v>8.6</v>
      </c>
      <c r="G49" s="10">
        <v>4.3</v>
      </c>
      <c r="H49" s="10">
        <v>7.53</v>
      </c>
      <c r="I49" s="10">
        <v>0.47400999999999999</v>
      </c>
      <c r="J49" s="10">
        <v>95</v>
      </c>
      <c r="N49" s="14"/>
      <c r="P49" s="27"/>
      <c r="R49" t="s">
        <v>46</v>
      </c>
      <c r="S49" s="10">
        <v>0</v>
      </c>
      <c r="T49" s="10">
        <v>16</v>
      </c>
      <c r="U49" s="10">
        <v>13.33</v>
      </c>
      <c r="V49" s="10">
        <v>25.33</v>
      </c>
      <c r="W49" s="10">
        <v>20</v>
      </c>
      <c r="X49" s="10">
        <v>18.670000000000002</v>
      </c>
      <c r="Y49" s="10">
        <v>6.67</v>
      </c>
      <c r="Z49" s="10">
        <v>0.30730000000000002</v>
      </c>
      <c r="AA49" s="10">
        <v>94</v>
      </c>
      <c r="AC49" s="10">
        <v>77</v>
      </c>
      <c r="AD49" s="10">
        <f>COUNTIF(AA21:AA51,AC49)</f>
        <v>4</v>
      </c>
      <c r="AE49" s="24">
        <f t="shared" si="3"/>
        <v>0.13793103448275862</v>
      </c>
    </row>
    <row r="50" spans="1:31" x14ac:dyDescent="0.35">
      <c r="A50" t="s">
        <v>47</v>
      </c>
      <c r="B50" s="10">
        <v>26.8</v>
      </c>
      <c r="C50" s="10">
        <v>24.74</v>
      </c>
      <c r="D50" s="10">
        <v>17.53</v>
      </c>
      <c r="E50" s="10">
        <v>11.34</v>
      </c>
      <c r="F50" s="10">
        <v>12.37</v>
      </c>
      <c r="G50" s="10">
        <v>4.12</v>
      </c>
      <c r="H50" s="10">
        <v>3.09</v>
      </c>
      <c r="I50" s="10">
        <v>2.2191999999999998</v>
      </c>
      <c r="J50" s="10">
        <v>95</v>
      </c>
      <c r="P50" s="27"/>
      <c r="R50" t="s">
        <v>47</v>
      </c>
      <c r="S50" s="10">
        <v>0</v>
      </c>
      <c r="T50" s="10">
        <v>18.18</v>
      </c>
      <c r="U50" s="10">
        <v>22.08</v>
      </c>
      <c r="V50" s="10">
        <v>16.88</v>
      </c>
      <c r="W50" s="10">
        <v>20.78</v>
      </c>
      <c r="X50" s="10">
        <v>16.88</v>
      </c>
      <c r="Y50" s="10">
        <v>5.19</v>
      </c>
      <c r="Z50" s="10">
        <v>1.5397799999999999</v>
      </c>
      <c r="AA50" s="10">
        <v>77</v>
      </c>
      <c r="AC50" s="10">
        <v>75</v>
      </c>
      <c r="AD50" s="10">
        <f>COUNTIF(AA21:AA51,AC50)</f>
        <v>1</v>
      </c>
      <c r="AE50" s="24">
        <f t="shared" si="3"/>
        <v>3.4482758620689655E-2</v>
      </c>
    </row>
    <row r="51" spans="1:31" x14ac:dyDescent="0.35">
      <c r="A51" t="s">
        <v>48</v>
      </c>
      <c r="B51" s="10">
        <v>25.81</v>
      </c>
      <c r="C51" s="10">
        <v>15.05</v>
      </c>
      <c r="D51" s="10">
        <v>21.51</v>
      </c>
      <c r="E51" s="10">
        <v>17.2</v>
      </c>
      <c r="F51" s="10">
        <v>8.6</v>
      </c>
      <c r="G51" s="10">
        <v>4.3</v>
      </c>
      <c r="H51" s="10">
        <v>7.53</v>
      </c>
      <c r="I51" s="10">
        <v>0.47395999999999999</v>
      </c>
      <c r="J51" s="10">
        <v>95</v>
      </c>
      <c r="P51" s="27"/>
      <c r="R51" t="s">
        <v>48</v>
      </c>
      <c r="S51" s="10">
        <v>0</v>
      </c>
      <c r="T51" s="10">
        <v>16</v>
      </c>
      <c r="U51" s="10">
        <v>13.33</v>
      </c>
      <c r="V51" s="10">
        <v>25.33</v>
      </c>
      <c r="W51" s="10">
        <v>20</v>
      </c>
      <c r="X51" s="10">
        <v>18.670000000000002</v>
      </c>
      <c r="Y51" s="10">
        <v>6.67</v>
      </c>
      <c r="Z51" s="10">
        <v>0.30729000000000001</v>
      </c>
      <c r="AA51" s="10">
        <v>96</v>
      </c>
      <c r="AC51" s="10">
        <v>74</v>
      </c>
      <c r="AD51" s="10">
        <f>COUNTIF(AA21:AA51,AC51)</f>
        <v>1</v>
      </c>
      <c r="AE51" s="24">
        <f t="shared" si="3"/>
        <v>3.4482758620689655E-2</v>
      </c>
    </row>
    <row r="52" spans="1:31" x14ac:dyDescent="0.35">
      <c r="P52" s="27"/>
      <c r="S52" s="10"/>
      <c r="T52" s="10"/>
      <c r="U52" s="10"/>
      <c r="V52" s="10"/>
      <c r="W52" s="10"/>
      <c r="X52" s="10"/>
      <c r="Y52" s="10"/>
      <c r="Z52" s="10"/>
      <c r="AA52" s="10"/>
      <c r="AC52" s="10">
        <v>0</v>
      </c>
      <c r="AD52" s="10">
        <f>COUNTIF(AA21:AA51,AC52)</f>
        <v>0</v>
      </c>
      <c r="AE52" s="24">
        <f>AD52/$AD$54</f>
        <v>0</v>
      </c>
    </row>
    <row r="53" spans="1:31" x14ac:dyDescent="0.35">
      <c r="A53" t="s">
        <v>49</v>
      </c>
      <c r="B53" s="10">
        <f>AVERAGE(B21:B40,B42:B51)</f>
        <v>28.542666666666658</v>
      </c>
      <c r="C53" s="10">
        <f t="shared" ref="B53:H53" si="4">AVERAGE(C21:C40,C42:C51)</f>
        <v>17.534333333333333</v>
      </c>
      <c r="D53" s="10">
        <f t="shared" si="4"/>
        <v>21.588999999999995</v>
      </c>
      <c r="E53" s="10">
        <f t="shared" si="4"/>
        <v>13.65433333333333</v>
      </c>
      <c r="F53" s="10">
        <f t="shared" si="4"/>
        <v>10.096000000000002</v>
      </c>
      <c r="G53" s="10">
        <f t="shared" si="4"/>
        <v>5.0390000000000015</v>
      </c>
      <c r="H53" s="10">
        <f t="shared" si="4"/>
        <v>3.5943333333333332</v>
      </c>
      <c r="I53" s="1"/>
      <c r="J53" s="14">
        <f>SUM(J21:J51)</f>
        <v>2877</v>
      </c>
      <c r="K53" s="14"/>
      <c r="P53" s="27"/>
      <c r="R53" t="s">
        <v>49</v>
      </c>
      <c r="S53" s="10">
        <f>AVERAGE(S21:S40,S42:S51)</f>
        <v>0</v>
      </c>
      <c r="T53" s="10">
        <f>AVERAGE(T21:T40,T42:T51)</f>
        <v>20.185999999999996</v>
      </c>
      <c r="U53" s="10">
        <f t="shared" ref="T53:Y53" si="5">AVERAGE(U21:U40,U42:U51)</f>
        <v>14.260333333333332</v>
      </c>
      <c r="V53" s="10">
        <f t="shared" si="5"/>
        <v>20.50866666666667</v>
      </c>
      <c r="W53" s="10">
        <f t="shared" si="5"/>
        <v>19.254999999999999</v>
      </c>
      <c r="X53" s="10">
        <f t="shared" si="5"/>
        <v>15.796999999999997</v>
      </c>
      <c r="Y53" s="10">
        <f t="shared" si="5"/>
        <v>10.323333333333334</v>
      </c>
      <c r="Z53" s="10"/>
      <c r="AA53" s="14">
        <f>SUM(AA21:AA51)</f>
        <v>2708</v>
      </c>
    </row>
    <row r="54" spans="1:31" x14ac:dyDescent="0.35">
      <c r="P54" s="27"/>
      <c r="AD54" s="14">
        <f>SUM(AD36:AD52)</f>
        <v>29</v>
      </c>
      <c r="AE54" s="29"/>
    </row>
    <row r="55" spans="1:31" x14ac:dyDescent="0.35">
      <c r="A55" t="s">
        <v>52</v>
      </c>
      <c r="E55" s="14"/>
      <c r="I55" s="14">
        <f>AVERAGE(I21:I40)</f>
        <v>0.98539049999999995</v>
      </c>
      <c r="P55" s="27"/>
      <c r="Z55" s="14">
        <f>AVERAGE(Z21:Z40)</f>
        <v>0.76097300000000001</v>
      </c>
    </row>
    <row r="56" spans="1:31" x14ac:dyDescent="0.35">
      <c r="A56" t="s">
        <v>53</v>
      </c>
      <c r="I56" s="14">
        <f>AVERAGE(I42:I51)</f>
        <v>1.4037840000000001</v>
      </c>
      <c r="P56" s="27"/>
      <c r="Z56" s="14">
        <f>AVERAGE(Z42:Z51)</f>
        <v>1.094509</v>
      </c>
    </row>
    <row r="57" spans="1:31" x14ac:dyDescent="0.35">
      <c r="P57" s="27"/>
    </row>
    <row r="58" spans="1:31" x14ac:dyDescent="0.35">
      <c r="A58" t="s">
        <v>57</v>
      </c>
      <c r="J58" s="24">
        <f>SUM(J21:J51) / (30*100)</f>
        <v>0.95899999999999996</v>
      </c>
      <c r="P58" s="27"/>
      <c r="AA58" s="24">
        <f>SUM(AA21:AA51) / (30*100)</f>
        <v>0.90266666666666662</v>
      </c>
    </row>
    <row r="59" spans="1:31" x14ac:dyDescent="0.35">
      <c r="P59" s="27"/>
    </row>
    <row r="60" spans="1:31" x14ac:dyDescent="0.35">
      <c r="P60" s="27"/>
    </row>
    <row r="61" spans="1:31" x14ac:dyDescent="0.35">
      <c r="A61" s="30"/>
      <c r="B61" s="30"/>
      <c r="C61" s="30"/>
      <c r="D61" s="30"/>
      <c r="E61" s="30"/>
      <c r="F61" s="31"/>
      <c r="G61" s="31"/>
      <c r="H61" s="30"/>
      <c r="I61" s="30"/>
      <c r="J61" s="32"/>
      <c r="K61" s="30"/>
      <c r="L61" s="30"/>
      <c r="M61" s="30"/>
      <c r="N61" s="30"/>
      <c r="O61" s="30"/>
      <c r="P61" s="33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</row>
    <row r="62" spans="1:31" x14ac:dyDescent="0.35">
      <c r="P62" s="27"/>
    </row>
    <row r="63" spans="1:31" x14ac:dyDescent="0.35">
      <c r="A63" s="7"/>
      <c r="B63" s="28" t="s">
        <v>9</v>
      </c>
      <c r="C63" s="25"/>
      <c r="D63" s="25"/>
      <c r="E63" s="26"/>
      <c r="F63" s="28" t="s">
        <v>38</v>
      </c>
      <c r="G63" s="26"/>
      <c r="I63" s="14"/>
      <c r="J63" s="6"/>
      <c r="P63" s="27"/>
    </row>
    <row r="64" spans="1:31" x14ac:dyDescent="0.35">
      <c r="A64" s="5" t="s">
        <v>0</v>
      </c>
      <c r="B64" s="4" t="s">
        <v>10</v>
      </c>
      <c r="C64" s="4" t="s">
        <v>2</v>
      </c>
      <c r="D64" s="4" t="s">
        <v>3</v>
      </c>
      <c r="E64" s="7" t="s">
        <v>4</v>
      </c>
      <c r="F64" s="17" t="s">
        <v>36</v>
      </c>
      <c r="G64" s="18" t="s">
        <v>37</v>
      </c>
      <c r="H64" s="4"/>
      <c r="I64" s="16" t="s">
        <v>49</v>
      </c>
      <c r="J64" s="7"/>
      <c r="P64" s="27"/>
    </row>
    <row r="65" spans="1:16" x14ac:dyDescent="0.35">
      <c r="A65" s="6" t="s">
        <v>1</v>
      </c>
      <c r="B65" s="10">
        <v>4.3899999999999997</v>
      </c>
      <c r="C65" s="10">
        <v>4.4000000000000004</v>
      </c>
      <c r="D65" s="10">
        <v>4.54</v>
      </c>
      <c r="E65" s="12">
        <v>4.37</v>
      </c>
      <c r="F65" s="20"/>
      <c r="G65" s="12"/>
      <c r="H65" s="10"/>
      <c r="I65" s="10">
        <f>AVERAGE(B65:E65)</f>
        <v>4.4249999999999998</v>
      </c>
      <c r="J65" s="12"/>
      <c r="P65" s="27"/>
    </row>
    <row r="66" spans="1:16" x14ac:dyDescent="0.35">
      <c r="A66" s="6" t="s">
        <v>5</v>
      </c>
      <c r="B66" s="10">
        <v>4.4400000000000004</v>
      </c>
      <c r="C66" s="10">
        <v>4.4000000000000004</v>
      </c>
      <c r="D66" s="10">
        <v>4.53</v>
      </c>
      <c r="E66" s="12">
        <v>4.43</v>
      </c>
      <c r="F66" s="20"/>
      <c r="G66" s="12"/>
      <c r="H66" s="10"/>
      <c r="I66" s="10">
        <f>AVERAGE(B66:E66)</f>
        <v>4.45</v>
      </c>
      <c r="J66" s="12"/>
      <c r="P66" s="27"/>
    </row>
    <row r="67" spans="1:16" x14ac:dyDescent="0.35">
      <c r="A67" s="6" t="s">
        <v>6</v>
      </c>
      <c r="B67" s="10">
        <v>4.45</v>
      </c>
      <c r="C67" s="10">
        <v>4.33</v>
      </c>
      <c r="D67" s="10">
        <v>4.43</v>
      </c>
      <c r="E67" s="12">
        <v>4.46</v>
      </c>
      <c r="F67" s="20"/>
      <c r="G67" s="12"/>
      <c r="H67" s="10"/>
      <c r="I67" s="10">
        <f>AVERAGE(B67:E67)</f>
        <v>4.4175000000000004</v>
      </c>
      <c r="J67" s="12"/>
      <c r="P67" s="27"/>
    </row>
    <row r="68" spans="1:16" x14ac:dyDescent="0.35">
      <c r="A68" s="6" t="s">
        <v>7</v>
      </c>
      <c r="B68" s="10">
        <v>4.42</v>
      </c>
      <c r="C68" s="10">
        <v>4.4000000000000004</v>
      </c>
      <c r="D68" s="10">
        <v>4.3899999999999997</v>
      </c>
      <c r="E68" s="12">
        <v>4.5</v>
      </c>
      <c r="F68" s="10"/>
      <c r="G68" s="12"/>
      <c r="H68" s="10"/>
      <c r="I68" s="10">
        <f>AVERAGE(B68:E68)</f>
        <v>4.4275000000000002</v>
      </c>
      <c r="J68" s="12"/>
      <c r="P68" s="27"/>
    </row>
    <row r="69" spans="1:16" x14ac:dyDescent="0.35">
      <c r="A69" s="7" t="s">
        <v>8</v>
      </c>
      <c r="B69" s="11">
        <v>4.45</v>
      </c>
      <c r="C69" s="11">
        <v>4.38</v>
      </c>
      <c r="D69" s="11">
        <v>4.54</v>
      </c>
      <c r="E69" s="13">
        <v>4.24</v>
      </c>
      <c r="F69" s="11"/>
      <c r="G69" s="13"/>
      <c r="H69" s="11"/>
      <c r="I69" s="11">
        <f>AVERAGE(B69:E69)</f>
        <v>4.4024999999999999</v>
      </c>
      <c r="J69" s="13"/>
      <c r="P69" s="27"/>
    </row>
    <row r="70" spans="1:16" x14ac:dyDescent="0.35">
      <c r="A70" s="6" t="s">
        <v>31</v>
      </c>
      <c r="B70" s="10"/>
      <c r="C70" s="10"/>
      <c r="D70" s="10"/>
      <c r="E70" s="12"/>
      <c r="F70" s="20">
        <v>4.5199999999999996</v>
      </c>
      <c r="G70" s="12">
        <v>4.53</v>
      </c>
      <c r="H70" s="10"/>
      <c r="I70" s="10">
        <f>AVERAGE(F70:G70)</f>
        <v>4.5250000000000004</v>
      </c>
      <c r="J70" s="12"/>
      <c r="P70" s="27"/>
    </row>
    <row r="71" spans="1:16" x14ac:dyDescent="0.35">
      <c r="A71" s="6" t="s">
        <v>32</v>
      </c>
      <c r="B71" s="10"/>
      <c r="C71" s="10"/>
      <c r="D71" s="10"/>
      <c r="E71" s="12"/>
      <c r="F71" s="20">
        <v>4.3899999999999997</v>
      </c>
      <c r="G71" s="12">
        <v>4.47</v>
      </c>
      <c r="H71" s="10"/>
      <c r="I71" s="10">
        <f t="shared" ref="I71:I74" si="6">AVERAGE(F71:G71)</f>
        <v>4.43</v>
      </c>
      <c r="J71" s="12"/>
      <c r="P71" s="27"/>
    </row>
    <row r="72" spans="1:16" x14ac:dyDescent="0.35">
      <c r="A72" s="6" t="s">
        <v>33</v>
      </c>
      <c r="B72" s="10"/>
      <c r="C72" s="10"/>
      <c r="D72" s="10"/>
      <c r="E72" s="12"/>
      <c r="F72" s="20">
        <v>4.55</v>
      </c>
      <c r="G72" s="12">
        <v>4.3899999999999997</v>
      </c>
      <c r="H72" s="10"/>
      <c r="I72" s="10">
        <f>AVERAGE(F72:G72)</f>
        <v>4.47</v>
      </c>
      <c r="J72" s="12"/>
      <c r="P72" s="27"/>
    </row>
    <row r="73" spans="1:16" x14ac:dyDescent="0.35">
      <c r="A73" s="6" t="s">
        <v>34</v>
      </c>
      <c r="B73" s="10"/>
      <c r="C73" s="10"/>
      <c r="D73" s="10"/>
      <c r="E73" s="12"/>
      <c r="F73" s="10">
        <v>4.57</v>
      </c>
      <c r="G73" s="12">
        <v>4.46</v>
      </c>
      <c r="H73" s="10"/>
      <c r="I73" s="10">
        <f t="shared" ref="I73:I76" si="7">AVERAGE(F73:G73)</f>
        <v>4.5150000000000006</v>
      </c>
      <c r="J73" s="12"/>
      <c r="P73" s="27"/>
    </row>
    <row r="74" spans="1:16" x14ac:dyDescent="0.35">
      <c r="A74" s="7" t="s">
        <v>35</v>
      </c>
      <c r="B74" s="11"/>
      <c r="C74" s="11"/>
      <c r="D74" s="11"/>
      <c r="E74" s="13"/>
      <c r="F74" s="11">
        <v>4.54</v>
      </c>
      <c r="G74" s="13">
        <v>4.46</v>
      </c>
      <c r="H74" s="11"/>
      <c r="I74" s="11">
        <f t="shared" si="7"/>
        <v>4.5</v>
      </c>
      <c r="J74" s="13"/>
      <c r="P74" s="27"/>
    </row>
    <row r="75" spans="1:16" x14ac:dyDescent="0.35">
      <c r="A75" s="6"/>
      <c r="B75" s="10"/>
      <c r="C75" s="10"/>
      <c r="D75" s="10"/>
      <c r="E75" s="21"/>
      <c r="F75" s="10"/>
      <c r="G75" s="21"/>
      <c r="H75" s="10"/>
      <c r="I75" s="10"/>
      <c r="J75" s="12"/>
      <c r="P75" s="27"/>
    </row>
    <row r="76" spans="1:16" x14ac:dyDescent="0.35">
      <c r="A76" s="6" t="s">
        <v>49</v>
      </c>
      <c r="B76" s="10">
        <f>AVERAGE(B65:B69)</f>
        <v>4.4300000000000006</v>
      </c>
      <c r="C76" s="10">
        <f>AVERAGE(C65:C69)</f>
        <v>4.3819999999999997</v>
      </c>
      <c r="D76" s="10">
        <f>AVERAGE(D65:D69)</f>
        <v>4.4859999999999998</v>
      </c>
      <c r="E76" s="12">
        <f>AVERAGE(E65:E69)</f>
        <v>4.4000000000000004</v>
      </c>
      <c r="F76" s="10">
        <f>AVERAGE(F70:F74)</f>
        <v>4.5140000000000002</v>
      </c>
      <c r="G76" s="12">
        <f>AVERAGE(G70:G74)</f>
        <v>4.4620000000000006</v>
      </c>
      <c r="H76" s="10"/>
      <c r="I76" s="10">
        <f>AVERAGE(B76:G76,I65:I74)</f>
        <v>4.4522812499999995</v>
      </c>
      <c r="J76" s="12"/>
      <c r="P76" s="27"/>
    </row>
    <row r="77" spans="1:16" x14ac:dyDescent="0.35">
      <c r="A77" s="7"/>
      <c r="B77" s="11"/>
      <c r="C77" s="11"/>
      <c r="D77" s="11"/>
      <c r="E77" s="13"/>
      <c r="F77" s="11"/>
      <c r="G77" s="13"/>
      <c r="H77" s="11"/>
      <c r="I77" s="11"/>
      <c r="J77" s="13"/>
      <c r="P77" s="27"/>
    </row>
    <row r="78" spans="1:16" x14ac:dyDescent="0.35">
      <c r="A78" s="6"/>
      <c r="B78" s="14"/>
      <c r="C78" s="14"/>
      <c r="D78" s="14"/>
      <c r="E78" s="15"/>
      <c r="F78" s="22"/>
      <c r="G78" s="23"/>
      <c r="H78" s="14"/>
      <c r="I78" s="14"/>
      <c r="J78" s="15"/>
      <c r="P78" s="27"/>
    </row>
    <row r="79" spans="1:16" x14ac:dyDescent="0.35">
      <c r="F79"/>
      <c r="G79"/>
      <c r="J79"/>
      <c r="P79" s="27"/>
    </row>
    <row r="80" spans="1:16" x14ac:dyDescent="0.35">
      <c r="F80"/>
      <c r="G80"/>
      <c r="J80"/>
      <c r="P80" s="27"/>
    </row>
    <row r="81" spans="1:16" x14ac:dyDescent="0.35">
      <c r="A81" t="s">
        <v>60</v>
      </c>
      <c r="F81"/>
      <c r="G81"/>
      <c r="J81"/>
      <c r="P81" s="27"/>
    </row>
    <row r="82" spans="1:16" x14ac:dyDescent="0.35">
      <c r="B82" s="2">
        <v>4</v>
      </c>
      <c r="C82" s="2">
        <v>5</v>
      </c>
      <c r="D82" s="2">
        <v>6</v>
      </c>
      <c r="E82" s="2">
        <v>7</v>
      </c>
      <c r="F82" s="2">
        <v>8</v>
      </c>
      <c r="G82" s="2">
        <v>9</v>
      </c>
      <c r="H82" s="2">
        <v>10</v>
      </c>
      <c r="I82" s="11" t="s">
        <v>50</v>
      </c>
      <c r="J82" s="11" t="s">
        <v>51</v>
      </c>
      <c r="P82" s="27"/>
    </row>
    <row r="83" spans="1:16" x14ac:dyDescent="0.35">
      <c r="A83" t="s">
        <v>11</v>
      </c>
      <c r="B83" s="1">
        <v>60.98</v>
      </c>
      <c r="C83" s="1">
        <v>39.020000000000003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0.33555000000000001</v>
      </c>
      <c r="J83" s="10">
        <v>41</v>
      </c>
      <c r="P83" s="27"/>
    </row>
    <row r="84" spans="1:16" x14ac:dyDescent="0.35">
      <c r="A84" t="s">
        <v>12</v>
      </c>
      <c r="B84" s="10">
        <v>59.52</v>
      </c>
      <c r="C84" s="10">
        <v>40.479999999999997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0.88085000000000002</v>
      </c>
      <c r="J84" s="10">
        <v>67</v>
      </c>
      <c r="P84" s="27"/>
    </row>
    <row r="85" spans="1:16" x14ac:dyDescent="0.35">
      <c r="A85" t="s">
        <v>13</v>
      </c>
      <c r="B85" s="10">
        <v>46.34</v>
      </c>
      <c r="C85" s="10">
        <v>53.66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0.70786000000000004</v>
      </c>
      <c r="J85" s="10">
        <v>81</v>
      </c>
      <c r="P85" s="27"/>
    </row>
    <row r="86" spans="1:16" x14ac:dyDescent="0.35">
      <c r="A86" t="s">
        <v>14</v>
      </c>
      <c r="B86" s="10">
        <v>63.04</v>
      </c>
      <c r="C86" s="10">
        <v>36.96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0.68984999999999996</v>
      </c>
      <c r="J86" s="10">
        <v>93</v>
      </c>
      <c r="P86" s="27"/>
    </row>
    <row r="87" spans="1:16" x14ac:dyDescent="0.35">
      <c r="A87" t="s">
        <v>15</v>
      </c>
      <c r="B87" s="10">
        <v>56.25</v>
      </c>
      <c r="C87" s="10">
        <v>43.75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0.51705999999999996</v>
      </c>
      <c r="J87" s="10">
        <v>48</v>
      </c>
      <c r="P87" s="27"/>
    </row>
    <row r="88" spans="1:16" x14ac:dyDescent="0.35">
      <c r="A88" t="s">
        <v>16</v>
      </c>
      <c r="B88" s="10">
        <v>60.42</v>
      </c>
      <c r="C88" s="10">
        <v>39.58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0.70659000000000005</v>
      </c>
      <c r="J88" s="10">
        <v>68</v>
      </c>
      <c r="P88" s="27"/>
    </row>
    <row r="89" spans="1:16" x14ac:dyDescent="0.35">
      <c r="A89" t="s">
        <v>17</v>
      </c>
      <c r="B89" s="10">
        <v>46.81</v>
      </c>
      <c r="C89" s="10">
        <v>53.19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0.41100999999999999</v>
      </c>
      <c r="J89" s="10">
        <v>86</v>
      </c>
      <c r="P89" s="27"/>
    </row>
    <row r="90" spans="1:16" x14ac:dyDescent="0.35">
      <c r="A90" t="s">
        <v>18</v>
      </c>
      <c r="B90" s="10">
        <v>57.14</v>
      </c>
      <c r="C90" s="10">
        <v>42.86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0.93876000000000004</v>
      </c>
      <c r="J90" s="10">
        <v>89</v>
      </c>
      <c r="P90" s="27"/>
    </row>
    <row r="91" spans="1:16" x14ac:dyDescent="0.35">
      <c r="A91" t="s">
        <v>19</v>
      </c>
      <c r="B91" s="10">
        <v>54.76</v>
      </c>
      <c r="C91" s="10">
        <v>45.24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0.44319999999999998</v>
      </c>
      <c r="J91" s="10">
        <v>42</v>
      </c>
      <c r="P91" s="27"/>
    </row>
    <row r="92" spans="1:16" x14ac:dyDescent="0.35">
      <c r="A92" t="s">
        <v>20</v>
      </c>
      <c r="B92" s="10">
        <v>67.39</v>
      </c>
      <c r="C92" s="10">
        <v>32.61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0.74236000000000002</v>
      </c>
      <c r="J92" s="10">
        <v>64</v>
      </c>
      <c r="P92" s="27"/>
    </row>
    <row r="93" spans="1:16" x14ac:dyDescent="0.35">
      <c r="A93" t="s">
        <v>21</v>
      </c>
      <c r="B93" s="10">
        <v>57.14</v>
      </c>
      <c r="C93" s="10">
        <v>42.86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0.66073000000000004</v>
      </c>
      <c r="J93" s="10">
        <v>80</v>
      </c>
      <c r="P93" s="27"/>
    </row>
    <row r="94" spans="1:16" x14ac:dyDescent="0.35">
      <c r="A94" t="s">
        <v>22</v>
      </c>
      <c r="B94" s="10">
        <v>54.35</v>
      </c>
      <c r="C94" s="10">
        <v>45.65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0.53186999999999995</v>
      </c>
      <c r="J94" s="10">
        <v>91</v>
      </c>
      <c r="P94" s="27"/>
    </row>
    <row r="95" spans="1:16" x14ac:dyDescent="0.35">
      <c r="A95" t="s">
        <v>23</v>
      </c>
      <c r="B95" s="10">
        <v>58</v>
      </c>
      <c r="C95" s="10">
        <v>42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0.28566000000000003</v>
      </c>
      <c r="J95" s="10">
        <v>50</v>
      </c>
      <c r="P95" s="27"/>
    </row>
    <row r="96" spans="1:16" x14ac:dyDescent="0.35">
      <c r="A96" t="s">
        <v>24</v>
      </c>
      <c r="B96" s="10">
        <v>60</v>
      </c>
      <c r="C96" s="10">
        <v>40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0.68593999999999999</v>
      </c>
      <c r="J96" s="10">
        <v>76</v>
      </c>
      <c r="P96" s="27"/>
    </row>
    <row r="97" spans="1:16" x14ac:dyDescent="0.35">
      <c r="A97" t="s">
        <v>25</v>
      </c>
      <c r="B97" s="10">
        <v>61.22</v>
      </c>
      <c r="C97" s="10">
        <v>38.78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0.15723999999999999</v>
      </c>
      <c r="J97" s="10">
        <v>87</v>
      </c>
      <c r="L97" t="s">
        <v>54</v>
      </c>
      <c r="M97" t="s">
        <v>55</v>
      </c>
      <c r="N97" s="29" t="s">
        <v>56</v>
      </c>
      <c r="P97" s="27"/>
    </row>
    <row r="98" spans="1:16" x14ac:dyDescent="0.35">
      <c r="A98" t="s">
        <v>26</v>
      </c>
      <c r="B98" s="10">
        <v>50</v>
      </c>
      <c r="C98" s="10">
        <v>50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0.59892999999999996</v>
      </c>
      <c r="J98" s="10">
        <v>90</v>
      </c>
      <c r="L98" s="10" cm="1">
        <f t="array" ref="L98:L123">_xlfn._xlws.SORT(_xlfn.UNIQUE(J83:J113), ,-1)</f>
        <v>93</v>
      </c>
      <c r="M98" s="10">
        <f>COUNTIF($J$83:$J$113,L98)</f>
        <v>2</v>
      </c>
      <c r="N98" s="24">
        <f>M98/$M$125</f>
        <v>6.6666666666666666E-2</v>
      </c>
      <c r="P98" s="27"/>
    </row>
    <row r="99" spans="1:16" x14ac:dyDescent="0.35">
      <c r="A99" t="s">
        <v>27</v>
      </c>
      <c r="B99" s="10">
        <v>54.76</v>
      </c>
      <c r="C99" s="10">
        <v>45.24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0.25047999999999998</v>
      </c>
      <c r="J99" s="10">
        <v>42</v>
      </c>
      <c r="L99" s="10">
        <v>91</v>
      </c>
      <c r="M99" s="10">
        <f t="shared" ref="M99:M114" si="8">COUNTIF($J$83:$J$113,L99)</f>
        <v>1</v>
      </c>
      <c r="N99" s="24">
        <f t="shared" ref="N99:N123" si="9">M99/$M$125</f>
        <v>3.3333333333333333E-2</v>
      </c>
      <c r="P99" s="27"/>
    </row>
    <row r="100" spans="1:16" x14ac:dyDescent="0.35">
      <c r="A100" t="s">
        <v>28</v>
      </c>
      <c r="B100" s="10">
        <v>62.16</v>
      </c>
      <c r="C100" s="10">
        <v>37.840000000000003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0.79008</v>
      </c>
      <c r="J100" s="10">
        <v>68</v>
      </c>
      <c r="L100" s="10">
        <v>90</v>
      </c>
      <c r="M100" s="10">
        <f t="shared" si="8"/>
        <v>1</v>
      </c>
      <c r="N100" s="24">
        <f t="shared" si="9"/>
        <v>3.3333333333333333E-2</v>
      </c>
      <c r="P100" s="27"/>
    </row>
    <row r="101" spans="1:16" x14ac:dyDescent="0.35">
      <c r="A101" t="s">
        <v>29</v>
      </c>
      <c r="B101" s="10">
        <v>46.15</v>
      </c>
      <c r="C101" s="10">
        <v>53.85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0.16541</v>
      </c>
      <c r="J101" s="10">
        <v>83</v>
      </c>
      <c r="L101" s="10">
        <v>89</v>
      </c>
      <c r="M101" s="10">
        <f t="shared" si="8"/>
        <v>1</v>
      </c>
      <c r="N101" s="24">
        <f t="shared" si="9"/>
        <v>3.3333333333333333E-2</v>
      </c>
      <c r="P101" s="27"/>
    </row>
    <row r="102" spans="1:16" x14ac:dyDescent="0.35">
      <c r="A102" t="s">
        <v>30</v>
      </c>
      <c r="B102" s="10">
        <v>76.47</v>
      </c>
      <c r="C102" s="10">
        <v>23.53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0.41113</v>
      </c>
      <c r="J102" s="10">
        <v>93</v>
      </c>
      <c r="L102" s="10">
        <v>87</v>
      </c>
      <c r="M102" s="10">
        <f t="shared" si="8"/>
        <v>1</v>
      </c>
      <c r="N102" s="24">
        <f t="shared" si="9"/>
        <v>3.3333333333333333E-2</v>
      </c>
      <c r="P102" s="27"/>
    </row>
    <row r="103" spans="1:16" x14ac:dyDescent="0.35">
      <c r="B103" s="10"/>
      <c r="C103" s="10"/>
      <c r="D103" s="10"/>
      <c r="E103" s="10"/>
      <c r="F103" s="10"/>
      <c r="G103" s="10"/>
      <c r="H103" s="10"/>
      <c r="I103" s="10"/>
      <c r="J103" s="10"/>
      <c r="L103" s="10">
        <v>86</v>
      </c>
      <c r="M103" s="10">
        <f t="shared" si="8"/>
        <v>1</v>
      </c>
      <c r="N103" s="24">
        <f t="shared" si="9"/>
        <v>3.3333333333333333E-2</v>
      </c>
      <c r="P103" s="27"/>
    </row>
    <row r="104" spans="1:16" x14ac:dyDescent="0.35">
      <c r="A104" t="s">
        <v>39</v>
      </c>
      <c r="B104" s="10">
        <v>47.83</v>
      </c>
      <c r="C104" s="10">
        <v>52.17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1.36042</v>
      </c>
      <c r="J104" s="10">
        <v>46</v>
      </c>
      <c r="L104" s="10">
        <v>83</v>
      </c>
      <c r="M104" s="10">
        <f t="shared" si="8"/>
        <v>1</v>
      </c>
      <c r="N104" s="24">
        <f t="shared" si="9"/>
        <v>3.3333333333333333E-2</v>
      </c>
      <c r="P104" s="27"/>
    </row>
    <row r="105" spans="1:16" x14ac:dyDescent="0.35">
      <c r="A105" t="s">
        <v>40</v>
      </c>
      <c r="B105" s="10">
        <v>46.51</v>
      </c>
      <c r="C105" s="10">
        <v>53.49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0.422537</v>
      </c>
      <c r="J105" s="10">
        <v>69</v>
      </c>
      <c r="L105" s="10">
        <v>81</v>
      </c>
      <c r="M105" s="10">
        <f t="shared" si="8"/>
        <v>1</v>
      </c>
      <c r="N105" s="24">
        <f t="shared" si="9"/>
        <v>3.3333333333333333E-2</v>
      </c>
      <c r="P105" s="27"/>
    </row>
    <row r="106" spans="1:16" x14ac:dyDescent="0.35">
      <c r="A106" t="s">
        <v>41</v>
      </c>
      <c r="B106" s="10">
        <v>61.36</v>
      </c>
      <c r="C106" s="10">
        <v>38.64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1.3731199999999999</v>
      </c>
      <c r="J106" s="10">
        <v>44</v>
      </c>
      <c r="L106" s="10">
        <v>80</v>
      </c>
      <c r="M106" s="10">
        <f t="shared" si="8"/>
        <v>1</v>
      </c>
      <c r="N106" s="24">
        <f t="shared" si="9"/>
        <v>3.3333333333333333E-2</v>
      </c>
      <c r="P106" s="27"/>
    </row>
    <row r="107" spans="1:16" x14ac:dyDescent="0.35">
      <c r="A107" t="s">
        <v>42</v>
      </c>
      <c r="B107" s="10">
        <v>53.49</v>
      </c>
      <c r="C107" s="10">
        <v>46.51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0.31657000000000002</v>
      </c>
      <c r="J107" s="10">
        <v>66</v>
      </c>
      <c r="L107" s="10">
        <v>76</v>
      </c>
      <c r="M107" s="10">
        <f t="shared" si="8"/>
        <v>1</v>
      </c>
      <c r="N107" s="24">
        <f t="shared" si="9"/>
        <v>3.3333333333333333E-2</v>
      </c>
      <c r="P107" s="27"/>
    </row>
    <row r="108" spans="1:16" x14ac:dyDescent="0.35">
      <c r="A108" t="s">
        <v>43</v>
      </c>
      <c r="B108" s="10">
        <v>45.45</v>
      </c>
      <c r="C108" s="10">
        <v>54.55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1.06782</v>
      </c>
      <c r="J108" s="10">
        <v>44</v>
      </c>
      <c r="L108" s="10">
        <v>72</v>
      </c>
      <c r="M108" s="10">
        <f t="shared" si="8"/>
        <v>1</v>
      </c>
      <c r="N108" s="24">
        <f t="shared" si="9"/>
        <v>3.3333333333333333E-2</v>
      </c>
      <c r="P108" s="27"/>
    </row>
    <row r="109" spans="1:16" x14ac:dyDescent="0.35">
      <c r="A109" t="s">
        <v>44</v>
      </c>
      <c r="B109" s="10">
        <v>60.87</v>
      </c>
      <c r="C109" s="10">
        <v>39.130000000000003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0.29237000000000002</v>
      </c>
      <c r="J109" s="10">
        <v>70</v>
      </c>
      <c r="L109" s="10">
        <v>70</v>
      </c>
      <c r="M109" s="10">
        <f t="shared" si="8"/>
        <v>1</v>
      </c>
      <c r="N109" s="24">
        <f t="shared" si="9"/>
        <v>3.3333333333333333E-2</v>
      </c>
      <c r="P109" s="27"/>
    </row>
    <row r="110" spans="1:16" x14ac:dyDescent="0.35">
      <c r="A110" t="s">
        <v>45</v>
      </c>
      <c r="B110" s="10">
        <v>42.86</v>
      </c>
      <c r="C110" s="10">
        <v>57.14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1.1338200000000001</v>
      </c>
      <c r="J110" s="10">
        <v>35</v>
      </c>
      <c r="L110" s="10">
        <v>69</v>
      </c>
      <c r="M110" s="10">
        <f t="shared" si="8"/>
        <v>1</v>
      </c>
      <c r="N110" s="24">
        <f t="shared" si="9"/>
        <v>3.3333333333333333E-2</v>
      </c>
      <c r="P110" s="27"/>
    </row>
    <row r="111" spans="1:16" x14ac:dyDescent="0.35">
      <c r="A111" t="s">
        <v>46</v>
      </c>
      <c r="B111" s="10">
        <v>53.66</v>
      </c>
      <c r="C111" s="10">
        <v>46.34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0.19619</v>
      </c>
      <c r="J111" s="10">
        <v>61</v>
      </c>
      <c r="L111" s="10">
        <v>68</v>
      </c>
      <c r="M111" s="10">
        <f t="shared" si="8"/>
        <v>2</v>
      </c>
      <c r="N111" s="24">
        <f t="shared" si="9"/>
        <v>6.6666666666666666E-2</v>
      </c>
      <c r="P111" s="27"/>
    </row>
    <row r="112" spans="1:16" x14ac:dyDescent="0.35">
      <c r="A112" t="s">
        <v>47</v>
      </c>
      <c r="B112" s="10">
        <v>46</v>
      </c>
      <c r="C112" s="10">
        <v>54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1.1048100000000001</v>
      </c>
      <c r="J112" s="10">
        <v>50</v>
      </c>
      <c r="L112" s="10">
        <v>67</v>
      </c>
      <c r="M112" s="10">
        <f t="shared" si="8"/>
        <v>1</v>
      </c>
      <c r="N112" s="24">
        <f t="shared" si="9"/>
        <v>3.3333333333333333E-2</v>
      </c>
      <c r="P112" s="27"/>
    </row>
    <row r="113" spans="1:16" x14ac:dyDescent="0.35">
      <c r="A113" t="s">
        <v>48</v>
      </c>
      <c r="B113" s="10">
        <v>53.66</v>
      </c>
      <c r="C113" s="10">
        <v>46.34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0.19616</v>
      </c>
      <c r="J113" s="10">
        <v>72</v>
      </c>
      <c r="L113" s="10">
        <v>66</v>
      </c>
      <c r="M113" s="10">
        <f t="shared" si="8"/>
        <v>1</v>
      </c>
      <c r="N113" s="24">
        <f t="shared" si="9"/>
        <v>3.3333333333333333E-2</v>
      </c>
      <c r="P113" s="27"/>
    </row>
    <row r="114" spans="1:16" x14ac:dyDescent="0.35">
      <c r="B114" s="10"/>
      <c r="C114" s="10"/>
      <c r="D114" s="10"/>
      <c r="E114" s="10"/>
      <c r="F114" s="10"/>
      <c r="G114" s="10"/>
      <c r="H114" s="10"/>
      <c r="I114" s="10"/>
      <c r="J114" s="10"/>
      <c r="L114" s="10">
        <v>64</v>
      </c>
      <c r="M114" s="10">
        <f>COUNTIF($J$83:$J$113,L114)</f>
        <v>1</v>
      </c>
      <c r="N114" s="24">
        <f t="shared" si="9"/>
        <v>3.3333333333333333E-2</v>
      </c>
      <c r="P114" s="27"/>
    </row>
    <row r="115" spans="1:16" x14ac:dyDescent="0.35">
      <c r="A115" t="s">
        <v>49</v>
      </c>
      <c r="B115" s="10">
        <f>AVERAGE(B83:B102,B104:B113)</f>
        <v>55.486333333333327</v>
      </c>
      <c r="C115" s="10">
        <f>AVERAGE(C83:C102,C104:C113)</f>
        <v>44.513666666666673</v>
      </c>
      <c r="D115" s="10">
        <f t="shared" ref="D115:I115" si="10">AVERAGE(D83:D102,D104:D113)</f>
        <v>0</v>
      </c>
      <c r="E115" s="10">
        <f t="shared" si="10"/>
        <v>0</v>
      </c>
      <c r="F115" s="10">
        <f t="shared" si="10"/>
        <v>0</v>
      </c>
      <c r="G115" s="10">
        <f t="shared" si="10"/>
        <v>0</v>
      </c>
      <c r="H115" s="10">
        <f t="shared" si="10"/>
        <v>0</v>
      </c>
      <c r="I115" s="10"/>
      <c r="J115" s="14">
        <f>SUM(J83:J113)</f>
        <v>1996</v>
      </c>
      <c r="L115" s="10">
        <v>61</v>
      </c>
      <c r="M115" s="10">
        <f t="shared" ref="M115:M123" si="11">COUNTIF($J$83:$J$113,L115)</f>
        <v>1</v>
      </c>
      <c r="N115" s="24">
        <f t="shared" si="9"/>
        <v>3.3333333333333333E-2</v>
      </c>
      <c r="P115" s="27"/>
    </row>
    <row r="116" spans="1:16" x14ac:dyDescent="0.35">
      <c r="F116"/>
      <c r="G116"/>
      <c r="J116"/>
      <c r="L116" s="10">
        <v>50</v>
      </c>
      <c r="M116" s="10">
        <f t="shared" si="11"/>
        <v>2</v>
      </c>
      <c r="N116" s="24">
        <f t="shared" si="9"/>
        <v>6.6666666666666666E-2</v>
      </c>
      <c r="P116" s="27"/>
    </row>
    <row r="117" spans="1:16" x14ac:dyDescent="0.35">
      <c r="F117"/>
      <c r="G117"/>
      <c r="I117" s="14">
        <f>AVERAGE(I83:I102)</f>
        <v>0.5455279999999999</v>
      </c>
      <c r="J117"/>
      <c r="L117" s="10">
        <v>48</v>
      </c>
      <c r="M117" s="10">
        <f t="shared" si="11"/>
        <v>1</v>
      </c>
      <c r="N117" s="24">
        <f t="shared" si="9"/>
        <v>3.3333333333333333E-2</v>
      </c>
      <c r="P117" s="27"/>
    </row>
    <row r="118" spans="1:16" x14ac:dyDescent="0.35">
      <c r="F118"/>
      <c r="G118"/>
      <c r="I118" s="14">
        <f>AVERAGE(I104:I113)</f>
        <v>0.74638169999999993</v>
      </c>
      <c r="J118"/>
      <c r="L118" s="10">
        <v>46</v>
      </c>
      <c r="M118" s="10">
        <f t="shared" si="11"/>
        <v>1</v>
      </c>
      <c r="N118" s="24">
        <f t="shared" si="9"/>
        <v>3.3333333333333333E-2</v>
      </c>
      <c r="P118" s="27"/>
    </row>
    <row r="119" spans="1:16" x14ac:dyDescent="0.35">
      <c r="F119"/>
      <c r="G119"/>
      <c r="J119"/>
      <c r="L119" s="10">
        <v>44</v>
      </c>
      <c r="M119" s="10">
        <f t="shared" si="11"/>
        <v>2</v>
      </c>
      <c r="N119" s="24">
        <f t="shared" si="9"/>
        <v>6.6666666666666666E-2</v>
      </c>
      <c r="P119" s="27"/>
    </row>
    <row r="120" spans="1:16" x14ac:dyDescent="0.35">
      <c r="F120"/>
      <c r="G120"/>
      <c r="J120" s="24">
        <f>SUM(J83:J113) / (30*100)</f>
        <v>0.66533333333333333</v>
      </c>
      <c r="L120" s="10">
        <v>42</v>
      </c>
      <c r="M120" s="10">
        <f t="shared" si="11"/>
        <v>2</v>
      </c>
      <c r="N120" s="24">
        <f t="shared" si="9"/>
        <v>6.6666666666666666E-2</v>
      </c>
      <c r="P120" s="27"/>
    </row>
    <row r="121" spans="1:16" x14ac:dyDescent="0.35">
      <c r="L121" s="10">
        <v>41</v>
      </c>
      <c r="M121" s="10">
        <f t="shared" si="11"/>
        <v>1</v>
      </c>
      <c r="N121" s="24">
        <f t="shared" si="9"/>
        <v>3.3333333333333333E-2</v>
      </c>
      <c r="P121" s="27"/>
    </row>
    <row r="122" spans="1:16" x14ac:dyDescent="0.35">
      <c r="L122" s="10">
        <v>35</v>
      </c>
      <c r="M122" s="10">
        <f t="shared" si="11"/>
        <v>1</v>
      </c>
      <c r="N122" s="24">
        <f t="shared" si="9"/>
        <v>3.3333333333333333E-2</v>
      </c>
      <c r="P122" s="27"/>
    </row>
    <row r="123" spans="1:16" x14ac:dyDescent="0.35">
      <c r="L123" s="10">
        <v>0</v>
      </c>
      <c r="M123" s="10">
        <f t="shared" si="11"/>
        <v>0</v>
      </c>
      <c r="N123" s="24">
        <f t="shared" si="9"/>
        <v>0</v>
      </c>
    </row>
    <row r="125" spans="1:16" x14ac:dyDescent="0.35">
      <c r="M125" s="10">
        <f>SUM(M98:M123)</f>
        <v>30</v>
      </c>
      <c r="N125" s="29"/>
    </row>
  </sheetData>
  <mergeCells count="4">
    <mergeCell ref="S1:V1"/>
    <mergeCell ref="W1:X1"/>
    <mergeCell ref="B63:E63"/>
    <mergeCell ref="F63:G6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Petker, Nick</dc:creator>
  <cp:lastModifiedBy>Petker, Nick</cp:lastModifiedBy>
  <dcterms:created xsi:type="dcterms:W3CDTF">2025-04-23T12:03:21Z</dcterms:created>
  <dcterms:modified xsi:type="dcterms:W3CDTF">2025-05-22T17:34:24Z</dcterms:modified>
</cp:coreProperties>
</file>