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ick\source\repos\ShadNick\MLPraktikum\Documents\"/>
    </mc:Choice>
  </mc:AlternateContent>
  <xr:revisionPtr revIDLastSave="0" documentId="13_ncr:1_{CEB86867-3B64-43A9-844F-08756994B801}" xr6:coauthVersionLast="47" xr6:coauthVersionMax="47" xr10:uidLastSave="{00000000-0000-0000-0000-000000000000}"/>
  <bookViews>
    <workbookView xWindow="-110" yWindow="-110" windowWidth="38620" windowHeight="21220" xr2:uid="{C50481C0-3E7F-4500-ADDA-BEE2E952B991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V151" i="1" l="1"/>
  <c r="AA213" i="1"/>
  <c r="AA208" i="1"/>
  <c r="Z211" i="1"/>
  <c r="Z210" i="1"/>
  <c r="Y208" i="1"/>
  <c r="X208" i="1"/>
  <c r="W208" i="1"/>
  <c r="V208" i="1"/>
  <c r="U208" i="1"/>
  <c r="T208" i="1"/>
  <c r="S208" i="1"/>
  <c r="X151" i="1"/>
  <c r="W151" i="1"/>
  <c r="U151" i="1"/>
  <c r="T151" i="1"/>
  <c r="S151" i="1"/>
  <c r="Z149" i="1"/>
  <c r="Z148" i="1"/>
  <c r="Z147" i="1"/>
  <c r="Z146" i="1"/>
  <c r="Z145" i="1"/>
  <c r="Z144" i="1"/>
  <c r="Z143" i="1"/>
  <c r="Z142" i="1"/>
  <c r="Z141" i="1"/>
  <c r="Z140" i="1"/>
  <c r="Z139" i="1"/>
  <c r="Z138" i="1"/>
  <c r="Z137" i="1"/>
  <c r="Z136" i="1"/>
  <c r="Z135" i="1"/>
  <c r="Z134" i="1"/>
  <c r="L6" i="1" a="1"/>
  <c r="L6" i="1" s="1"/>
  <c r="M6" i="1" s="1"/>
  <c r="AC36" i="1" a="1"/>
  <c r="AC36" i="1" s="1"/>
  <c r="AD36" i="1" s="1"/>
  <c r="B14" i="1"/>
  <c r="H53" i="1"/>
  <c r="AA119" i="1"/>
  <c r="X114" i="1"/>
  <c r="Y114" i="1"/>
  <c r="AA114" i="1"/>
  <c r="AC97" i="1" a="1"/>
  <c r="AC97" i="1" s="1"/>
  <c r="AD97" i="1" s="1"/>
  <c r="Z117" i="1"/>
  <c r="Z116" i="1"/>
  <c r="W114" i="1"/>
  <c r="V114" i="1"/>
  <c r="U114" i="1"/>
  <c r="T114" i="1"/>
  <c r="S114" i="1"/>
  <c r="X76" i="1"/>
  <c r="W76" i="1"/>
  <c r="V76" i="1"/>
  <c r="U76" i="1"/>
  <c r="T76" i="1"/>
  <c r="S76" i="1"/>
  <c r="Z74" i="1"/>
  <c r="Z73" i="1"/>
  <c r="Z72" i="1"/>
  <c r="Z71" i="1"/>
  <c r="Z70" i="1"/>
  <c r="Z69" i="1"/>
  <c r="Z68" i="1"/>
  <c r="Z67" i="1"/>
  <c r="Z66" i="1"/>
  <c r="Z65" i="1"/>
  <c r="L134" i="1" a="1"/>
  <c r="L134" i="1" s="1"/>
  <c r="M134" i="1" s="1"/>
  <c r="J170" i="1"/>
  <c r="I173" i="1"/>
  <c r="I172" i="1"/>
  <c r="I117" i="1"/>
  <c r="I118" i="1"/>
  <c r="C170" i="1"/>
  <c r="D170" i="1"/>
  <c r="E170" i="1"/>
  <c r="F170" i="1"/>
  <c r="G170" i="1"/>
  <c r="H170" i="1"/>
  <c r="B170" i="1"/>
  <c r="G145" i="1"/>
  <c r="F145" i="1"/>
  <c r="E145" i="1"/>
  <c r="D145" i="1"/>
  <c r="C145" i="1"/>
  <c r="B145" i="1"/>
  <c r="I141" i="1"/>
  <c r="I140" i="1"/>
  <c r="I139" i="1"/>
  <c r="I136" i="1"/>
  <c r="I135" i="1"/>
  <c r="I134" i="1"/>
  <c r="J115" i="1"/>
  <c r="J120" i="1"/>
  <c r="L98" i="1" a="1"/>
  <c r="L98" i="1" s="1"/>
  <c r="M98" i="1" s="1"/>
  <c r="H115" i="1"/>
  <c r="G115" i="1"/>
  <c r="F115" i="1"/>
  <c r="E115" i="1"/>
  <c r="D115" i="1"/>
  <c r="C115" i="1"/>
  <c r="B115" i="1"/>
  <c r="G76" i="1"/>
  <c r="F76" i="1"/>
  <c r="E76" i="1"/>
  <c r="D76" i="1"/>
  <c r="C76" i="1"/>
  <c r="B76" i="1"/>
  <c r="I74" i="1"/>
  <c r="I73" i="1"/>
  <c r="I72" i="1"/>
  <c r="I71" i="1"/>
  <c r="I70" i="1"/>
  <c r="I69" i="1"/>
  <c r="I68" i="1"/>
  <c r="I67" i="1"/>
  <c r="I66" i="1"/>
  <c r="I65" i="1"/>
  <c r="Z55" i="1"/>
  <c r="Z56" i="1"/>
  <c r="I55" i="1"/>
  <c r="I56" i="1"/>
  <c r="AA58" i="1"/>
  <c r="J58" i="1"/>
  <c r="AA53" i="1"/>
  <c r="T53" i="1"/>
  <c r="S53" i="1"/>
  <c r="Y53" i="1"/>
  <c r="X53" i="1"/>
  <c r="W53" i="1"/>
  <c r="V53" i="1"/>
  <c r="U53" i="1"/>
  <c r="S14" i="1"/>
  <c r="Z4" i="1"/>
  <c r="Z3" i="1"/>
  <c r="X14" i="1"/>
  <c r="W14" i="1"/>
  <c r="V14" i="1"/>
  <c r="U14" i="1"/>
  <c r="T14" i="1"/>
  <c r="Z12" i="1"/>
  <c r="Z11" i="1"/>
  <c r="Z10" i="1"/>
  <c r="Z9" i="1"/>
  <c r="Z8" i="1"/>
  <c r="Z7" i="1"/>
  <c r="Z6" i="1"/>
  <c r="Z5" i="1"/>
  <c r="B53" i="1"/>
  <c r="J53" i="1"/>
  <c r="I10" i="1"/>
  <c r="E53" i="1"/>
  <c r="F53" i="1"/>
  <c r="G53" i="1"/>
  <c r="D53" i="1"/>
  <c r="C53" i="1"/>
  <c r="I9" i="1"/>
  <c r="I11" i="1"/>
  <c r="I12" i="1"/>
  <c r="I8" i="1"/>
  <c r="G14" i="1"/>
  <c r="F14" i="1"/>
  <c r="E14" i="1"/>
  <c r="I4" i="1"/>
  <c r="I5" i="1"/>
  <c r="I6" i="1"/>
  <c r="I7" i="1"/>
  <c r="I3" i="1"/>
  <c r="D14" i="1"/>
  <c r="C14" i="1"/>
  <c r="Z151" i="1" l="1"/>
  <c r="M8" i="1"/>
  <c r="M7" i="1"/>
  <c r="M113" i="1"/>
  <c r="M115" i="1"/>
  <c r="AD43" i="1"/>
  <c r="M112" i="1"/>
  <c r="M100" i="1"/>
  <c r="M141" i="1"/>
  <c r="M17" i="1"/>
  <c r="AD42" i="1"/>
  <c r="M101" i="1"/>
  <c r="M140" i="1"/>
  <c r="AD44" i="1"/>
  <c r="M111" i="1"/>
  <c r="M99" i="1"/>
  <c r="M142" i="1"/>
  <c r="M16" i="1"/>
  <c r="M15" i="1"/>
  <c r="AD46" i="1"/>
  <c r="M109" i="1"/>
  <c r="M123" i="1"/>
  <c r="M14" i="1"/>
  <c r="M13" i="1"/>
  <c r="M12" i="1"/>
  <c r="AD40" i="1"/>
  <c r="M103" i="1"/>
  <c r="M102" i="1"/>
  <c r="M139" i="1"/>
  <c r="M110" i="1"/>
  <c r="M114" i="1"/>
  <c r="M108" i="1"/>
  <c r="AD48" i="1"/>
  <c r="M107" i="1"/>
  <c r="M121" i="1"/>
  <c r="AD37" i="1"/>
  <c r="AD49" i="1"/>
  <c r="M106" i="1"/>
  <c r="M120" i="1"/>
  <c r="M135" i="1"/>
  <c r="M11" i="1"/>
  <c r="AD52" i="1"/>
  <c r="M117" i="1"/>
  <c r="M138" i="1"/>
  <c r="AD41" i="1"/>
  <c r="AD45" i="1"/>
  <c r="M122" i="1"/>
  <c r="AD38" i="1"/>
  <c r="AD50" i="1"/>
  <c r="M105" i="1"/>
  <c r="M119" i="1"/>
  <c r="M136" i="1"/>
  <c r="M10" i="1"/>
  <c r="M116" i="1"/>
  <c r="AD47" i="1"/>
  <c r="AD39" i="1"/>
  <c r="AD51" i="1"/>
  <c r="M104" i="1"/>
  <c r="M118" i="1"/>
  <c r="M137" i="1"/>
  <c r="M9" i="1"/>
  <c r="Z76" i="1"/>
  <c r="AD99" i="1"/>
  <c r="AD103" i="1"/>
  <c r="AD109" i="1"/>
  <c r="AD102" i="1"/>
  <c r="AD108" i="1"/>
  <c r="AD98" i="1"/>
  <c r="AD104" i="1"/>
  <c r="AD110" i="1"/>
  <c r="AD100" i="1"/>
  <c r="AD106" i="1"/>
  <c r="AD111" i="1"/>
  <c r="AD105" i="1"/>
  <c r="AD101" i="1"/>
  <c r="AD107" i="1"/>
  <c r="I145" i="1"/>
  <c r="I76" i="1"/>
  <c r="Z14" i="1"/>
  <c r="I14" i="1"/>
  <c r="AD54" i="1" l="1"/>
  <c r="AE39" i="1" s="1"/>
  <c r="M145" i="1"/>
  <c r="N134" i="1" s="1"/>
  <c r="M125" i="1"/>
  <c r="N113" i="1" s="1"/>
  <c r="N99" i="1"/>
  <c r="N101" i="1"/>
  <c r="N100" i="1"/>
  <c r="N98" i="1"/>
  <c r="N112" i="1"/>
  <c r="N115" i="1"/>
  <c r="N123" i="1"/>
  <c r="N111" i="1"/>
  <c r="N103" i="1"/>
  <c r="N138" i="1"/>
  <c r="N108" i="1"/>
  <c r="N117" i="1"/>
  <c r="N114" i="1"/>
  <c r="N139" i="1"/>
  <c r="N142" i="1"/>
  <c r="N136" i="1"/>
  <c r="N119" i="1"/>
  <c r="N120" i="1"/>
  <c r="N140" i="1"/>
  <c r="N137" i="1"/>
  <c r="N122" i="1"/>
  <c r="N121" i="1"/>
  <c r="N102" i="1"/>
  <c r="N106" i="1"/>
  <c r="N118" i="1"/>
  <c r="N104" i="1"/>
  <c r="N107" i="1"/>
  <c r="M18" i="1"/>
  <c r="N6" i="1" s="1"/>
  <c r="N116" i="1"/>
  <c r="N135" i="1"/>
  <c r="N105" i="1"/>
  <c r="N109" i="1"/>
  <c r="N141" i="1"/>
  <c r="AE36" i="1"/>
  <c r="AD115" i="1"/>
  <c r="AE100" i="1" s="1"/>
  <c r="AE38" i="1"/>
  <c r="AE41" i="1"/>
  <c r="AE47" i="1"/>
  <c r="AE40" i="1"/>
  <c r="AE46" i="1"/>
  <c r="AE45" i="1"/>
  <c r="AE50" i="1"/>
  <c r="AE43" i="1"/>
  <c r="AE44" i="1"/>
  <c r="AE42" i="1"/>
  <c r="AE49" i="1"/>
  <c r="AE52" i="1"/>
  <c r="AE37" i="1"/>
  <c r="AE48" i="1"/>
  <c r="AE51" i="1"/>
  <c r="N7" i="1" l="1"/>
  <c r="N14" i="1"/>
  <c r="N16" i="1"/>
  <c r="N110" i="1"/>
  <c r="N13" i="1"/>
  <c r="N11" i="1"/>
  <c r="N10" i="1"/>
  <c r="N17" i="1"/>
  <c r="N15" i="1"/>
  <c r="N12" i="1"/>
  <c r="N9" i="1"/>
  <c r="N8" i="1"/>
  <c r="AE108" i="1"/>
  <c r="AE103" i="1"/>
  <c r="AE104" i="1"/>
  <c r="AE105" i="1"/>
  <c r="AE109" i="1"/>
  <c r="AE107" i="1"/>
  <c r="AE101" i="1"/>
  <c r="AE110" i="1"/>
  <c r="AE102" i="1"/>
  <c r="AE99" i="1"/>
  <c r="AE97" i="1"/>
  <c r="AE111" i="1"/>
  <c r="AE98" i="1"/>
  <c r="AE106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<sst xmlns="http://schemas.openxmlformats.org/spreadsheetml/2006/main" count="439" uniqueCount="98">
  <si>
    <t>Model</t>
  </si>
  <si>
    <t>Adaboost</t>
  </si>
  <si>
    <t>Iris</t>
  </si>
  <si>
    <t>Digits</t>
  </si>
  <si>
    <t>Wine</t>
  </si>
  <si>
    <t>Decision Tree Classifier</t>
  </si>
  <si>
    <t>Gaussian Naive Byes</t>
  </si>
  <si>
    <t>K-Nearest Neighbor</t>
  </si>
  <si>
    <t>Logistic Regression</t>
  </si>
  <si>
    <t>Classification Dataset</t>
  </si>
  <si>
    <t>Breast Cancer</t>
  </si>
  <si>
    <t>Adaboost Cancer</t>
  </si>
  <si>
    <t>Adaboost Iris</t>
  </si>
  <si>
    <t>Adaboost Digits</t>
  </si>
  <si>
    <t>Adaboost Wine</t>
  </si>
  <si>
    <t>DTC Cancer</t>
  </si>
  <si>
    <t>DTC Iris</t>
  </si>
  <si>
    <t>DTC Digits</t>
  </si>
  <si>
    <t>DTC Wine</t>
  </si>
  <si>
    <t>GNB Cancer</t>
  </si>
  <si>
    <t>GNB Iris</t>
  </si>
  <si>
    <t>GNB Digits</t>
  </si>
  <si>
    <t>GNB Wine</t>
  </si>
  <si>
    <t>KNN Caner</t>
  </si>
  <si>
    <t>KNN Iris</t>
  </si>
  <si>
    <t>KNN Digits</t>
  </si>
  <si>
    <t>KNN Wine</t>
  </si>
  <si>
    <t>LG Cancer</t>
  </si>
  <si>
    <t>LG Iris</t>
  </si>
  <si>
    <t>LG Digits</t>
  </si>
  <si>
    <t>LG Wine</t>
  </si>
  <si>
    <t>Decision Tree Regressor</t>
  </si>
  <si>
    <t>K-Nearest Neighbor Regressor</t>
  </si>
  <si>
    <t>Lasso</t>
  </si>
  <si>
    <t>Linear Regression</t>
  </si>
  <si>
    <t>Ridge Regression</t>
  </si>
  <si>
    <t>Diabetes</t>
  </si>
  <si>
    <t>California Housing</t>
  </si>
  <si>
    <t>Regression Dataset</t>
  </si>
  <si>
    <t>DTR Diabetes</t>
  </si>
  <si>
    <t>DTR Housing</t>
  </si>
  <si>
    <t>KNNR Diabetes</t>
  </si>
  <si>
    <t>KNNR Housing</t>
  </si>
  <si>
    <t>Lasso Diabetes</t>
  </si>
  <si>
    <t>Lasso Housing</t>
  </si>
  <si>
    <t>LR Diabetes</t>
  </si>
  <si>
    <t>LR housing</t>
  </si>
  <si>
    <t>Ridge Diabetes</t>
  </si>
  <si>
    <t>Ridge Housing</t>
  </si>
  <si>
    <t>Average</t>
  </si>
  <si>
    <t>Difference</t>
  </si>
  <si>
    <t>Interval</t>
  </si>
  <si>
    <t>Classification average</t>
  </si>
  <si>
    <t>Regression average</t>
  </si>
  <si>
    <t>Number</t>
  </si>
  <si>
    <t>Count</t>
  </si>
  <si>
    <t>Prozent</t>
  </si>
  <si>
    <t>Prozent aller Runs</t>
  </si>
  <si>
    <t>base version</t>
  </si>
  <si>
    <t>count = 3</t>
  </si>
  <si>
    <t>k = 5</t>
  </si>
  <si>
    <t>SVC</t>
  </si>
  <si>
    <t>MLP Classifier</t>
  </si>
  <si>
    <t>Random Forest Classifier</t>
  </si>
  <si>
    <t>Random Forest Regressor</t>
  </si>
  <si>
    <t>SVR</t>
  </si>
  <si>
    <t>MLP Regressor</t>
  </si>
  <si>
    <t>Random Forest Classifier Cancer</t>
  </si>
  <si>
    <t>Random Forest Classifier Iris</t>
  </si>
  <si>
    <t>Random Forest Classifier Digits</t>
  </si>
  <si>
    <t>Random Forest Classifier Wine</t>
  </si>
  <si>
    <t>SVC Cancer</t>
  </si>
  <si>
    <t>SVC Iris</t>
  </si>
  <si>
    <t>SVC Digits</t>
  </si>
  <si>
    <t>SVC Wine</t>
  </si>
  <si>
    <t>MLP Classifier Cancer</t>
  </si>
  <si>
    <t>MLP Classifier Iris</t>
  </si>
  <si>
    <t>MLP Classifier Digits</t>
  </si>
  <si>
    <t>MLP Classifier Wine</t>
  </si>
  <si>
    <t>Random Forest Regressor Diabetes</t>
  </si>
  <si>
    <t>Random Forest Regressor Housing</t>
  </si>
  <si>
    <t>SVR Diabetes</t>
  </si>
  <si>
    <t>SVR Housing</t>
  </si>
  <si>
    <t>MLP Regressor Diabetes</t>
  </si>
  <si>
    <t>MLP Regressor Housing</t>
  </si>
  <si>
    <t>andere algorithm</t>
  </si>
  <si>
    <t>Class</t>
  </si>
  <si>
    <t>Binary</t>
  </si>
  <si>
    <t>Multi</t>
  </si>
  <si>
    <t>KNN Cancer</t>
  </si>
  <si>
    <t>Regression</t>
  </si>
  <si>
    <t>Peak Diff Outliner</t>
  </si>
  <si>
    <t>Forest Classifier Cancer</t>
  </si>
  <si>
    <t>Forest Classifier Iris</t>
  </si>
  <si>
    <t>Forest Classifier Digits</t>
  </si>
  <si>
    <t>Forest Classifier Wine</t>
  </si>
  <si>
    <t>Forest Regressor Diabetes</t>
  </si>
  <si>
    <t>Forest Regressor Housing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</si>
</sst>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0" borderId="1" xfId="0" applyBorder="1"/>
    <xf numFmtId="0" fontId="0" fillId="0" borderId="2" xfId="0" applyBorder="1"/>
    <xf numFmtId="49" fontId="0" fillId="0" borderId="0" xfId="0" applyNumberFormat="1" applyAlignment="1">
      <alignment horizontal="center"/>
    </xf>
    <xf numFmtId="49" fontId="0" fillId="0" borderId="0" xfId="0" applyNumberFormat="1"/>
    <xf numFmtId="2" fontId="0" fillId="0" borderId="0" xfId="0" applyNumberFormat="1" applyAlignment="1">
      <alignment horizontal="center"/>
    </xf>
    <xf numFmtId="2" fontId="0" fillId="0" borderId="3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2" fontId="0" fillId="0" borderId="2" xfId="0" applyNumberFormat="1" applyBorder="1" applyAlignment="1">
      <alignment horizontal="center"/>
    </xf>
    <xf numFmtId="2" fontId="0" fillId="0" borderId="0" xfId="0" applyNumberFormat="1"/>
    <xf numFmtId="2" fontId="0" fillId="0" borderId="1" xfId="0" applyNumberFormat="1" applyBorder="1"/>
    <xf numFmtId="2" fontId="0" fillId="0" borderId="3" xfId="0" applyNumberFormat="1" applyBorder="1"/>
    <xf numFmtId="0" fontId="0" fillId="0" borderId="5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0" xfId="0" applyAlignment="1">
      <alignment horizontal="left"/>
    </xf>
    <xf numFmtId="2" fontId="0" fillId="0" borderId="6" xfId="0" applyNumberFormat="1" applyBorder="1" applyAlignment="1">
      <alignment horizontal="center"/>
    </xf>
    <xf numFmtId="2" fontId="0" fillId="0" borderId="7" xfId="0" applyNumberFormat="1" applyBorder="1" applyAlignment="1">
      <alignment horizontal="center"/>
    </xf>
    <xf numFmtId="2" fontId="0" fillId="0" borderId="0" xfId="0" applyNumberFormat="1" applyAlignment="1">
      <alignment horizontal="left"/>
    </xf>
    <xf numFmtId="2" fontId="0" fillId="0" borderId="1" xfId="0" applyNumberFormat="1" applyBorder="1" applyAlignment="1">
      <alignment horizontal="left"/>
    </xf>
    <xf numFmtId="10" fontId="0" fillId="0" borderId="0" xfId="0" applyNumberFormat="1" applyAlignment="1">
      <alignment horizontal="center"/>
    </xf>
    <xf numFmtId="0" fontId="0" fillId="0" borderId="8" xfId="0" applyBorder="1"/>
    <xf numFmtId="10" fontId="0" fillId="0" borderId="0" xfId="0" applyNumberFormat="1"/>
    <xf numFmtId="0" fontId="0" fillId="0" borderId="9" xfId="0" applyBorder="1"/>
    <xf numFmtId="0" fontId="0" fillId="0" borderId="9" xfId="0" applyBorder="1" applyAlignment="1">
      <alignment horizontal="left"/>
    </xf>
    <xf numFmtId="2" fontId="0" fillId="0" borderId="9" xfId="0" applyNumberFormat="1" applyBorder="1"/>
    <xf numFmtId="0" fontId="0" fillId="0" borderId="10" xfId="0" applyBorder="1"/>
    <xf numFmtId="49" fontId="0" fillId="0" borderId="0" xfId="0" applyNumberFormat="1" applyAlignment="1">
      <alignment horizontal="left"/>
    </xf>
    <xf numFmtId="0" fontId="0" fillId="0" borderId="11" xfId="0" applyBorder="1"/>
    <xf numFmtId="0" fontId="0" fillId="0" borderId="5" xfId="0" applyBorder="1"/>
    <xf numFmtId="0" fontId="0" fillId="0" borderId="1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C823A-5B43-45CA-919F-52C1C837F365}">
  <dimension ref="A1:AE217"/>
  <sheetViews>
    <sheetView tabSelected="1" topLeftCell="D175" zoomScaleNormal="100" workbookViewId="0">
      <selection activeCell="M201" sqref="M201"/>
    </sheetView>
  </sheetViews>
  <sheetFormatPr baseColWidth="10" defaultRowHeight="14.5" x14ac:dyDescent="0.35"/>
  <cols>
    <col min="1" max="1" width="29.36328125" bestFit="1" customWidth="1"/>
    <col min="2" max="2" width="12.36328125" bestFit="1" customWidth="1"/>
    <col min="6" max="6" width="10.90625" style="19"/>
    <col min="7" max="7" width="15.54296875" style="19" bestFit="1" customWidth="1"/>
    <col min="9" max="9" width="11.54296875" bestFit="1" customWidth="1"/>
    <col min="10" max="10" width="11.26953125" style="14" bestFit="1" customWidth="1"/>
    <col min="12" max="12" width="11.1796875" bestFit="1" customWidth="1"/>
    <col min="13" max="13" width="14.90625" bestFit="1" customWidth="1"/>
    <col min="18" max="18" width="25.1796875" bestFit="1" customWidth="1"/>
    <col min="19" max="19" width="12.36328125" bestFit="1" customWidth="1"/>
    <col min="24" max="24" width="15.54296875" bestFit="1" customWidth="1"/>
    <col min="30" max="30" width="14.90625" bestFit="1" customWidth="1"/>
  </cols>
  <sheetData>
    <row r="1" spans="1:27" x14ac:dyDescent="0.35">
      <c r="A1" s="7"/>
      <c r="B1" s="2" t="s">
        <v>9</v>
      </c>
      <c r="C1" s="2"/>
      <c r="D1" s="2"/>
      <c r="E1" s="3"/>
      <c r="F1" s="17" t="s">
        <v>38</v>
      </c>
      <c r="G1" s="18"/>
      <c r="I1" s="14"/>
      <c r="J1" s="6"/>
      <c r="R1" s="7"/>
      <c r="S1" s="35" t="s">
        <v>9</v>
      </c>
      <c r="T1" s="36"/>
      <c r="U1" s="36"/>
      <c r="V1" s="37"/>
      <c r="W1" s="35" t="s">
        <v>38</v>
      </c>
      <c r="X1" s="37"/>
      <c r="Z1" s="14"/>
      <c r="AA1" s="6"/>
    </row>
    <row r="2" spans="1:27" x14ac:dyDescent="0.35">
      <c r="A2" s="5" t="s">
        <v>0</v>
      </c>
      <c r="B2" s="4" t="s">
        <v>10</v>
      </c>
      <c r="C2" s="4" t="s">
        <v>2</v>
      </c>
      <c r="D2" s="4" t="s">
        <v>3</v>
      </c>
      <c r="E2" s="7" t="s">
        <v>4</v>
      </c>
      <c r="F2" s="17" t="s">
        <v>36</v>
      </c>
      <c r="G2" s="18" t="s">
        <v>37</v>
      </c>
      <c r="H2" s="4"/>
      <c r="I2" s="16" t="s">
        <v>49</v>
      </c>
      <c r="J2" s="7"/>
      <c r="R2" s="5" t="s">
        <v>0</v>
      </c>
      <c r="S2" s="4" t="s">
        <v>10</v>
      </c>
      <c r="T2" s="4" t="s">
        <v>2</v>
      </c>
      <c r="U2" s="4" t="s">
        <v>3</v>
      </c>
      <c r="V2" s="7" t="s">
        <v>4</v>
      </c>
      <c r="W2" s="17" t="s">
        <v>36</v>
      </c>
      <c r="X2" s="18" t="s">
        <v>37</v>
      </c>
      <c r="Y2" s="4"/>
      <c r="Z2" s="16" t="s">
        <v>49</v>
      </c>
      <c r="AA2" s="7"/>
    </row>
    <row r="3" spans="1:27" x14ac:dyDescent="0.35">
      <c r="A3" s="6" t="s">
        <v>1</v>
      </c>
      <c r="B3" s="10">
        <v>5.77</v>
      </c>
      <c r="C3" s="10">
        <v>5.94</v>
      </c>
      <c r="D3" s="10">
        <v>6.06</v>
      </c>
      <c r="E3" s="12">
        <v>5.89</v>
      </c>
      <c r="F3" s="20"/>
      <c r="G3" s="12"/>
      <c r="H3" s="10"/>
      <c r="I3" s="10">
        <f>AVERAGE(B3:E3)</f>
        <v>5.915</v>
      </c>
      <c r="J3" s="12"/>
      <c r="O3" s="8"/>
      <c r="R3" s="6" t="s">
        <v>1</v>
      </c>
      <c r="S3" s="10">
        <v>7.19</v>
      </c>
      <c r="T3" s="10">
        <v>7.54</v>
      </c>
      <c r="U3" s="10">
        <v>7.42</v>
      </c>
      <c r="V3" s="12">
        <v>7.27</v>
      </c>
      <c r="W3" s="20"/>
      <c r="X3" s="12"/>
      <c r="Y3" s="10"/>
      <c r="Z3" s="10">
        <f>AVERAGE(S3:V3)</f>
        <v>7.3549999999999995</v>
      </c>
      <c r="AA3" s="12"/>
    </row>
    <row r="4" spans="1:27" x14ac:dyDescent="0.35">
      <c r="A4" s="6" t="s">
        <v>5</v>
      </c>
      <c r="B4" s="10">
        <v>5.78</v>
      </c>
      <c r="C4" s="10">
        <v>6.12</v>
      </c>
      <c r="D4" s="10">
        <v>5.78</v>
      </c>
      <c r="E4" s="12">
        <v>5.86</v>
      </c>
      <c r="F4" s="20"/>
      <c r="G4" s="12"/>
      <c r="H4" s="10"/>
      <c r="I4" s="10">
        <f>AVERAGE(B4:E4)</f>
        <v>5.8849999999999998</v>
      </c>
      <c r="J4" s="12"/>
      <c r="O4" s="8"/>
      <c r="R4" s="6" t="s">
        <v>5</v>
      </c>
      <c r="S4" s="10">
        <v>7.33</v>
      </c>
      <c r="T4" s="10">
        <v>7.63</v>
      </c>
      <c r="U4" s="10">
        <v>7.21</v>
      </c>
      <c r="V4" s="12">
        <v>7.15</v>
      </c>
      <c r="W4" s="20"/>
      <c r="X4" s="12"/>
      <c r="Y4" s="10"/>
      <c r="Z4" s="10">
        <f>AVERAGE(S4:V4)</f>
        <v>7.33</v>
      </c>
      <c r="AA4" s="12"/>
    </row>
    <row r="5" spans="1:27" x14ac:dyDescent="0.35">
      <c r="A5" s="6" t="s">
        <v>6</v>
      </c>
      <c r="B5" s="10">
        <v>6.14</v>
      </c>
      <c r="C5" s="10">
        <v>5.65</v>
      </c>
      <c r="D5" s="10">
        <v>6.2</v>
      </c>
      <c r="E5" s="12">
        <v>5.47</v>
      </c>
      <c r="F5" s="20"/>
      <c r="G5" s="12"/>
      <c r="H5" s="10"/>
      <c r="I5" s="10">
        <f>AVERAGE(B5:E5)</f>
        <v>5.8649999999999993</v>
      </c>
      <c r="J5" s="12"/>
      <c r="L5" t="s">
        <v>54</v>
      </c>
      <c r="M5" t="s">
        <v>55</v>
      </c>
      <c r="N5" t="s">
        <v>56</v>
      </c>
      <c r="O5" s="8"/>
      <c r="R5" s="6" t="s">
        <v>6</v>
      </c>
      <c r="S5" s="10">
        <v>7.39</v>
      </c>
      <c r="T5" s="10">
        <v>7.39</v>
      </c>
      <c r="U5" s="10">
        <v>7.15</v>
      </c>
      <c r="V5" s="12">
        <v>7.21</v>
      </c>
      <c r="W5" s="20"/>
      <c r="X5" s="12"/>
      <c r="Y5" s="10"/>
      <c r="Z5" s="10">
        <f>AVERAGE(S5:V5)</f>
        <v>7.2850000000000001</v>
      </c>
      <c r="AA5" s="12"/>
    </row>
    <row r="6" spans="1:27" x14ac:dyDescent="0.35">
      <c r="A6" s="6" t="s">
        <v>7</v>
      </c>
      <c r="B6" s="10">
        <v>5.77</v>
      </c>
      <c r="C6" s="10">
        <v>5.29</v>
      </c>
      <c r="D6" s="10">
        <v>5.91</v>
      </c>
      <c r="E6" s="12">
        <v>5.99</v>
      </c>
      <c r="F6" s="10"/>
      <c r="G6" s="12"/>
      <c r="H6" s="10"/>
      <c r="I6" s="10">
        <f>AVERAGE(B6:E6)</f>
        <v>5.74</v>
      </c>
      <c r="J6" s="12"/>
      <c r="L6" s="1" cm="1">
        <f t="array" ref="L6:L17">_xlfn._xlws.SORT(_xlfn.UNIQUE(J21:J51), ,-1)</f>
        <v>100</v>
      </c>
      <c r="M6" s="10">
        <f>COUNTIF($J$21:$J$51,L6)</f>
        <v>1</v>
      </c>
      <c r="N6" s="24">
        <f>M6/$M$18</f>
        <v>3.3333333333333333E-2</v>
      </c>
      <c r="O6" s="8"/>
      <c r="R6" s="6" t="s">
        <v>7</v>
      </c>
      <c r="S6" s="10">
        <v>7.25</v>
      </c>
      <c r="T6" s="10">
        <v>7.46</v>
      </c>
      <c r="U6" s="10">
        <v>7.43</v>
      </c>
      <c r="V6" s="12">
        <v>7.14</v>
      </c>
      <c r="W6" s="10"/>
      <c r="X6" s="12"/>
      <c r="Y6" s="10"/>
      <c r="Z6" s="10">
        <f>AVERAGE(S6:V6)</f>
        <v>7.32</v>
      </c>
      <c r="AA6" s="12"/>
    </row>
    <row r="7" spans="1:27" x14ac:dyDescent="0.35">
      <c r="A7" s="7" t="s">
        <v>8</v>
      </c>
      <c r="B7" s="11">
        <v>5.72</v>
      </c>
      <c r="C7" s="11">
        <v>5.42</v>
      </c>
      <c r="D7" s="11">
        <v>5.85</v>
      </c>
      <c r="E7" s="13">
        <v>5.56</v>
      </c>
      <c r="F7" s="11"/>
      <c r="G7" s="13"/>
      <c r="H7" s="11"/>
      <c r="I7" s="11">
        <f>AVERAGE(B7:E7)</f>
        <v>5.6375000000000002</v>
      </c>
      <c r="J7" s="13"/>
      <c r="L7" s="1">
        <v>99</v>
      </c>
      <c r="M7" s="10">
        <f t="shared" ref="M7:M17" si="0">COUNTIF($J$21:$J$51,L7)</f>
        <v>4</v>
      </c>
      <c r="N7" s="24">
        <f t="shared" ref="N7:N17" si="1">M7/$M$18</f>
        <v>0.13333333333333333</v>
      </c>
      <c r="O7" s="8"/>
      <c r="R7" s="7" t="s">
        <v>8</v>
      </c>
      <c r="S7" s="11">
        <v>7.3</v>
      </c>
      <c r="T7" s="11">
        <v>7.3</v>
      </c>
      <c r="U7" s="11">
        <v>7.11</v>
      </c>
      <c r="V7" s="13">
        <v>6.88</v>
      </c>
      <c r="W7" s="11"/>
      <c r="X7" s="13"/>
      <c r="Y7" s="11"/>
      <c r="Z7" s="11">
        <f>AVERAGE(S7:V7)</f>
        <v>7.1475</v>
      </c>
      <c r="AA7" s="13"/>
    </row>
    <row r="8" spans="1:27" x14ac:dyDescent="0.35">
      <c r="A8" s="6" t="s">
        <v>31</v>
      </c>
      <c r="B8" s="10"/>
      <c r="C8" s="10"/>
      <c r="D8" s="10"/>
      <c r="E8" s="12"/>
      <c r="F8" s="20">
        <v>5.78</v>
      </c>
      <c r="G8" s="12">
        <v>5.81</v>
      </c>
      <c r="H8" s="10"/>
      <c r="I8" s="10">
        <f>AVERAGE(F8:G8)</f>
        <v>5.7949999999999999</v>
      </c>
      <c r="J8" s="12"/>
      <c r="L8" s="1">
        <v>98</v>
      </c>
      <c r="M8" s="10">
        <f t="shared" si="0"/>
        <v>1</v>
      </c>
      <c r="N8" s="24">
        <f t="shared" si="1"/>
        <v>3.3333333333333333E-2</v>
      </c>
      <c r="O8" s="9"/>
      <c r="R8" s="6" t="s">
        <v>31</v>
      </c>
      <c r="S8" s="10"/>
      <c r="T8" s="10"/>
      <c r="U8" s="10"/>
      <c r="V8" s="12"/>
      <c r="W8" s="20">
        <v>7.17</v>
      </c>
      <c r="X8" s="12">
        <v>7.02</v>
      </c>
      <c r="Y8" s="10"/>
      <c r="Z8" s="10">
        <f>AVERAGE(W8:X8)</f>
        <v>7.0949999999999998</v>
      </c>
      <c r="AA8" s="12"/>
    </row>
    <row r="9" spans="1:27" x14ac:dyDescent="0.35">
      <c r="A9" s="6" t="s">
        <v>32</v>
      </c>
      <c r="B9" s="10"/>
      <c r="C9" s="10"/>
      <c r="D9" s="10"/>
      <c r="E9" s="12"/>
      <c r="F9" s="20">
        <v>5.99</v>
      </c>
      <c r="G9" s="12">
        <v>6.01</v>
      </c>
      <c r="H9" s="10"/>
      <c r="I9" s="10">
        <f t="shared" ref="I9:I12" si="2">AVERAGE(F9:G9)</f>
        <v>6</v>
      </c>
      <c r="J9" s="12"/>
      <c r="L9" s="1">
        <v>97</v>
      </c>
      <c r="M9" s="10">
        <f t="shared" si="0"/>
        <v>4</v>
      </c>
      <c r="N9" s="24">
        <f t="shared" si="1"/>
        <v>0.13333333333333333</v>
      </c>
      <c r="O9" s="9"/>
      <c r="R9" s="6" t="s">
        <v>32</v>
      </c>
      <c r="S9" s="10"/>
      <c r="T9" s="10"/>
      <c r="U9" s="10"/>
      <c r="V9" s="12"/>
      <c r="W9" s="20">
        <v>7.4</v>
      </c>
      <c r="X9" s="12">
        <v>7.27</v>
      </c>
      <c r="Y9" s="10"/>
      <c r="Z9" s="10">
        <f t="shared" ref="Z9" si="3">AVERAGE(W9:X9)</f>
        <v>7.335</v>
      </c>
      <c r="AA9" s="12"/>
    </row>
    <row r="10" spans="1:27" x14ac:dyDescent="0.35">
      <c r="A10" s="6" t="s">
        <v>33</v>
      </c>
      <c r="B10" s="10"/>
      <c r="C10" s="10"/>
      <c r="D10" s="10"/>
      <c r="E10" s="12"/>
      <c r="F10" s="20">
        <v>5.76</v>
      </c>
      <c r="G10" s="12">
        <v>5.99</v>
      </c>
      <c r="H10" s="10"/>
      <c r="I10" s="10">
        <f>AVERAGE(F10:G10)</f>
        <v>5.875</v>
      </c>
      <c r="J10" s="12"/>
      <c r="L10" s="1">
        <v>96</v>
      </c>
      <c r="M10" s="10">
        <f t="shared" si="0"/>
        <v>4</v>
      </c>
      <c r="N10" s="24">
        <f t="shared" si="1"/>
        <v>0.13333333333333333</v>
      </c>
      <c r="O10" s="9"/>
      <c r="R10" s="6" t="s">
        <v>33</v>
      </c>
      <c r="S10" s="10"/>
      <c r="T10" s="10"/>
      <c r="U10" s="10"/>
      <c r="V10" s="12"/>
      <c r="W10" s="20">
        <v>7.17</v>
      </c>
      <c r="X10" s="12">
        <v>7.27</v>
      </c>
      <c r="Y10" s="10"/>
      <c r="Z10" s="10">
        <f>AVERAGE(W10:X10)</f>
        <v>7.22</v>
      </c>
      <c r="AA10" s="12"/>
    </row>
    <row r="11" spans="1:27" x14ac:dyDescent="0.35">
      <c r="A11" s="6" t="s">
        <v>34</v>
      </c>
      <c r="B11" s="10"/>
      <c r="C11" s="10"/>
      <c r="D11" s="10"/>
      <c r="E11" s="12"/>
      <c r="F11" s="10">
        <v>6.23</v>
      </c>
      <c r="G11" s="12">
        <v>6.11</v>
      </c>
      <c r="H11" s="10"/>
      <c r="I11" s="10">
        <f t="shared" si="2"/>
        <v>6.17</v>
      </c>
      <c r="J11" s="12"/>
      <c r="L11" s="1">
        <v>95</v>
      </c>
      <c r="M11" s="10">
        <f t="shared" si="0"/>
        <v>9</v>
      </c>
      <c r="N11" s="24">
        <f t="shared" si="1"/>
        <v>0.3</v>
      </c>
      <c r="R11" s="6" t="s">
        <v>34</v>
      </c>
      <c r="S11" s="10"/>
      <c r="T11" s="10"/>
      <c r="U11" s="10"/>
      <c r="V11" s="12"/>
      <c r="W11" s="10">
        <v>7.32</v>
      </c>
      <c r="X11" s="12">
        <v>7.32</v>
      </c>
      <c r="Y11" s="10"/>
      <c r="Z11" s="10">
        <f t="shared" ref="Z11:Z12" si="4">AVERAGE(W11:X11)</f>
        <v>7.32</v>
      </c>
      <c r="AA11" s="12"/>
    </row>
    <row r="12" spans="1:27" x14ac:dyDescent="0.35">
      <c r="A12" s="7" t="s">
        <v>35</v>
      </c>
      <c r="B12" s="11"/>
      <c r="C12" s="11"/>
      <c r="D12" s="11"/>
      <c r="E12" s="13"/>
      <c r="F12" s="11">
        <v>5.82</v>
      </c>
      <c r="G12" s="13">
        <v>6.11</v>
      </c>
      <c r="H12" s="11"/>
      <c r="I12" s="11">
        <f t="shared" si="2"/>
        <v>5.9649999999999999</v>
      </c>
      <c r="J12" s="13"/>
      <c r="L12" s="1">
        <v>94</v>
      </c>
      <c r="M12" s="10">
        <f t="shared" si="0"/>
        <v>1</v>
      </c>
      <c r="N12" s="24">
        <f t="shared" si="1"/>
        <v>3.3333333333333333E-2</v>
      </c>
      <c r="R12" s="7" t="s">
        <v>35</v>
      </c>
      <c r="S12" s="11"/>
      <c r="T12" s="11"/>
      <c r="U12" s="11"/>
      <c r="V12" s="13"/>
      <c r="W12" s="11">
        <v>7.12</v>
      </c>
      <c r="X12" s="13">
        <v>7.32</v>
      </c>
      <c r="Y12" s="11"/>
      <c r="Z12" s="11">
        <f t="shared" si="4"/>
        <v>7.2200000000000006</v>
      </c>
      <c r="AA12" s="13"/>
    </row>
    <row r="13" spans="1:27" x14ac:dyDescent="0.35">
      <c r="A13" s="6"/>
      <c r="B13" s="10"/>
      <c r="C13" s="10"/>
      <c r="D13" s="10"/>
      <c r="E13" s="21"/>
      <c r="F13" s="10"/>
      <c r="G13" s="21"/>
      <c r="H13" s="10"/>
      <c r="I13" s="10"/>
      <c r="J13" s="12"/>
      <c r="L13" s="1">
        <v>93</v>
      </c>
      <c r="M13" s="10">
        <f t="shared" si="0"/>
        <v>3</v>
      </c>
      <c r="N13" s="24">
        <f t="shared" si="1"/>
        <v>0.1</v>
      </c>
      <c r="R13" s="6"/>
      <c r="S13" s="10"/>
      <c r="T13" s="10"/>
      <c r="U13" s="10"/>
      <c r="V13" s="21"/>
      <c r="W13" s="10"/>
      <c r="X13" s="21"/>
      <c r="Y13" s="10"/>
      <c r="Z13" s="10"/>
      <c r="AA13" s="12"/>
    </row>
    <row r="14" spans="1:27" x14ac:dyDescent="0.35">
      <c r="A14" s="6" t="s">
        <v>49</v>
      </c>
      <c r="B14" s="10">
        <f>AVERAGE(B3:B7)</f>
        <v>5.8360000000000003</v>
      </c>
      <c r="C14" s="10">
        <f>AVERAGE(C3:C7)</f>
        <v>5.6840000000000002</v>
      </c>
      <c r="D14" s="10">
        <f>AVERAGE(D3:D7)</f>
        <v>5.9599999999999991</v>
      </c>
      <c r="E14" s="12">
        <f>AVERAGE(E3:E7)</f>
        <v>5.7539999999999996</v>
      </c>
      <c r="F14" s="10">
        <f>AVERAGE(F8:F12)</f>
        <v>5.9160000000000004</v>
      </c>
      <c r="G14" s="12">
        <f>AVERAGE(G8:G12)</f>
        <v>6.0060000000000002</v>
      </c>
      <c r="H14" s="10"/>
      <c r="I14" s="10">
        <f>AVERAGE(B14:G14,I3:I12)</f>
        <v>5.8752187500000002</v>
      </c>
      <c r="J14" s="12"/>
      <c r="L14" s="1">
        <v>91</v>
      </c>
      <c r="M14" s="10">
        <f t="shared" si="0"/>
        <v>1</v>
      </c>
      <c r="N14" s="24">
        <f t="shared" si="1"/>
        <v>3.3333333333333333E-2</v>
      </c>
      <c r="R14" s="6" t="s">
        <v>49</v>
      </c>
      <c r="S14" s="10">
        <f>AVERAGE(S3:S7)</f>
        <v>7.2919999999999998</v>
      </c>
      <c r="T14" s="10">
        <f>AVERAGE(T3:T7)</f>
        <v>7.4640000000000004</v>
      </c>
      <c r="U14" s="10">
        <f>AVERAGE(U3:U7)</f>
        <v>7.2640000000000002</v>
      </c>
      <c r="V14" s="12">
        <f>AVERAGE(V3:V7)</f>
        <v>7.13</v>
      </c>
      <c r="W14" s="10">
        <f>AVERAGE(W8:W12)</f>
        <v>7.2359999999999998</v>
      </c>
      <c r="X14" s="12">
        <f>AVERAGE(X8:X12)</f>
        <v>7.24</v>
      </c>
      <c r="Y14" s="10"/>
      <c r="Z14" s="10">
        <f>AVERAGE(S14:X14,Z3:Z12)</f>
        <v>7.2658437499999984</v>
      </c>
      <c r="AA14" s="12"/>
    </row>
    <row r="15" spans="1:27" x14ac:dyDescent="0.35">
      <c r="A15" s="7"/>
      <c r="B15" s="11"/>
      <c r="C15" s="11"/>
      <c r="D15" s="11"/>
      <c r="E15" s="13"/>
      <c r="F15" s="11"/>
      <c r="G15" s="13"/>
      <c r="H15" s="11"/>
      <c r="I15" s="11"/>
      <c r="J15" s="13"/>
      <c r="L15" s="1">
        <v>90</v>
      </c>
      <c r="M15" s="10">
        <f t="shared" si="0"/>
        <v>1</v>
      </c>
      <c r="N15" s="24">
        <f t="shared" si="1"/>
        <v>3.3333333333333333E-2</v>
      </c>
      <c r="R15" s="7"/>
      <c r="S15" s="11"/>
      <c r="T15" s="11"/>
      <c r="U15" s="11"/>
      <c r="V15" s="13"/>
      <c r="W15" s="11"/>
      <c r="X15" s="13"/>
      <c r="Y15" s="11"/>
      <c r="Z15" s="11"/>
      <c r="AA15" s="13"/>
    </row>
    <row r="16" spans="1:27" x14ac:dyDescent="0.35">
      <c r="A16" s="6"/>
      <c r="B16" s="14"/>
      <c r="C16" s="14"/>
      <c r="D16" s="14"/>
      <c r="E16" s="15"/>
      <c r="F16" s="22"/>
      <c r="G16" s="23"/>
      <c r="H16" s="14"/>
      <c r="I16" s="14"/>
      <c r="J16" s="15"/>
      <c r="L16" s="1">
        <v>88</v>
      </c>
      <c r="M16" s="10">
        <f t="shared" si="0"/>
        <v>1</v>
      </c>
      <c r="N16" s="24">
        <f t="shared" si="1"/>
        <v>3.3333333333333333E-2</v>
      </c>
      <c r="R16" s="6"/>
      <c r="S16" s="14"/>
      <c r="T16" s="14"/>
      <c r="U16" s="14"/>
      <c r="V16" s="15"/>
      <c r="W16" s="22"/>
      <c r="X16" s="23"/>
      <c r="Y16" s="14"/>
      <c r="Z16" s="14"/>
      <c r="AA16" s="15"/>
    </row>
    <row r="17" spans="1:27" x14ac:dyDescent="0.35">
      <c r="A17" s="6"/>
      <c r="B17" s="14"/>
      <c r="C17" s="14"/>
      <c r="D17" s="14"/>
      <c r="E17" s="14"/>
      <c r="F17" s="22"/>
      <c r="G17" s="22"/>
      <c r="H17" s="14"/>
      <c r="I17" s="14"/>
      <c r="L17" s="1">
        <v>0</v>
      </c>
      <c r="M17" s="10">
        <f t="shared" si="0"/>
        <v>0</v>
      </c>
      <c r="N17" s="24">
        <f t="shared" si="1"/>
        <v>0</v>
      </c>
    </row>
    <row r="18" spans="1:27" x14ac:dyDescent="0.35">
      <c r="M18" s="14">
        <f>SUM(M6:M17)</f>
        <v>30</v>
      </c>
      <c r="N18" s="26"/>
    </row>
    <row r="19" spans="1:27" x14ac:dyDescent="0.35">
      <c r="A19" t="s">
        <v>58</v>
      </c>
      <c r="P19" s="25"/>
      <c r="R19" t="s">
        <v>59</v>
      </c>
    </row>
    <row r="20" spans="1:27" x14ac:dyDescent="0.35">
      <c r="B20" s="2">
        <v>4</v>
      </c>
      <c r="C20" s="2">
        <v>5</v>
      </c>
      <c r="D20" s="2">
        <v>6</v>
      </c>
      <c r="E20" s="2">
        <v>7</v>
      </c>
      <c r="F20" s="2">
        <v>8</v>
      </c>
      <c r="G20" s="2">
        <v>9</v>
      </c>
      <c r="H20" s="2">
        <v>10</v>
      </c>
      <c r="I20" s="11" t="s">
        <v>50</v>
      </c>
      <c r="J20" s="11" t="s">
        <v>51</v>
      </c>
      <c r="L20" s="1" t="s">
        <v>86</v>
      </c>
      <c r="M20" s="1" t="s">
        <v>91</v>
      </c>
      <c r="N20" s="1"/>
      <c r="P20" s="25"/>
      <c r="S20" s="2">
        <v>4</v>
      </c>
      <c r="T20" s="2">
        <v>5</v>
      </c>
      <c r="U20" s="2">
        <v>6</v>
      </c>
      <c r="V20" s="2">
        <v>7</v>
      </c>
      <c r="W20" s="2">
        <v>8</v>
      </c>
      <c r="X20" s="2">
        <v>9</v>
      </c>
      <c r="Y20" s="2">
        <v>10</v>
      </c>
      <c r="Z20" s="11" t="s">
        <v>50</v>
      </c>
      <c r="AA20" s="11" t="s">
        <v>51</v>
      </c>
    </row>
    <row r="21" spans="1:27" x14ac:dyDescent="0.35">
      <c r="A21" t="s">
        <v>11</v>
      </c>
      <c r="B21" s="10">
        <v>30.21</v>
      </c>
      <c r="C21" s="10">
        <v>20.83</v>
      </c>
      <c r="D21" s="10">
        <v>20.83</v>
      </c>
      <c r="E21" s="10">
        <v>10.42</v>
      </c>
      <c r="F21" s="10">
        <v>6.25</v>
      </c>
      <c r="G21" s="10">
        <v>10.42</v>
      </c>
      <c r="H21" s="10">
        <v>1.04</v>
      </c>
      <c r="I21" s="10">
        <v>0.59636</v>
      </c>
      <c r="J21" s="10">
        <v>94</v>
      </c>
      <c r="L21" s="1" t="s">
        <v>87</v>
      </c>
      <c r="M21" s="10">
        <v>1.9</v>
      </c>
      <c r="N21" s="1"/>
      <c r="P21" s="25"/>
      <c r="R21" t="s">
        <v>11</v>
      </c>
      <c r="S21" s="10">
        <v>0</v>
      </c>
      <c r="T21" s="10">
        <v>22.08</v>
      </c>
      <c r="U21" s="10">
        <v>18.18</v>
      </c>
      <c r="V21" s="10">
        <v>18.18</v>
      </c>
      <c r="W21" s="10">
        <v>15.58</v>
      </c>
      <c r="X21" s="10">
        <v>11.69</v>
      </c>
      <c r="Y21" s="10">
        <v>14.29</v>
      </c>
      <c r="Z21" s="10">
        <v>0.48984</v>
      </c>
      <c r="AA21" s="10">
        <v>77</v>
      </c>
    </row>
    <row r="22" spans="1:27" x14ac:dyDescent="0.35">
      <c r="A22" t="s">
        <v>12</v>
      </c>
      <c r="B22" s="10">
        <v>33.33</v>
      </c>
      <c r="C22" s="10">
        <v>16.16</v>
      </c>
      <c r="D22" s="10">
        <v>14.14</v>
      </c>
      <c r="E22" s="10">
        <v>13.13</v>
      </c>
      <c r="F22" s="10">
        <v>9.09</v>
      </c>
      <c r="G22" s="10">
        <v>11.11</v>
      </c>
      <c r="H22" s="10">
        <v>3.03</v>
      </c>
      <c r="I22" s="10">
        <v>1.6642999999999999</v>
      </c>
      <c r="J22" s="10">
        <v>95</v>
      </c>
      <c r="L22" s="1" t="s">
        <v>88</v>
      </c>
      <c r="M22" s="10">
        <v>10.3</v>
      </c>
      <c r="N22" s="1"/>
      <c r="P22" s="25"/>
      <c r="R22" t="s">
        <v>12</v>
      </c>
      <c r="S22" s="10">
        <v>0</v>
      </c>
      <c r="T22" s="10">
        <v>19.05</v>
      </c>
      <c r="U22" s="10">
        <v>14.29</v>
      </c>
      <c r="V22" s="10">
        <v>13.1</v>
      </c>
      <c r="W22" s="10">
        <v>17.86</v>
      </c>
      <c r="X22" s="10">
        <v>19.05</v>
      </c>
      <c r="Y22" s="10">
        <v>16.670000000000002</v>
      </c>
      <c r="Z22" s="10">
        <v>1.32481</v>
      </c>
      <c r="AA22" s="10">
        <v>91</v>
      </c>
    </row>
    <row r="23" spans="1:27" x14ac:dyDescent="0.35">
      <c r="A23" t="s">
        <v>13</v>
      </c>
      <c r="B23" s="10">
        <v>24.74</v>
      </c>
      <c r="C23" s="10">
        <v>17.53</v>
      </c>
      <c r="D23" s="10">
        <v>25.77</v>
      </c>
      <c r="E23" s="10">
        <v>8.25</v>
      </c>
      <c r="F23" s="10">
        <v>12.37</v>
      </c>
      <c r="G23" s="10">
        <v>5.15</v>
      </c>
      <c r="H23" s="10">
        <v>6.19</v>
      </c>
      <c r="I23" s="10">
        <v>1.2084900000000001</v>
      </c>
      <c r="J23" s="10">
        <v>99</v>
      </c>
      <c r="L23" s="8" t="s">
        <v>88</v>
      </c>
      <c r="M23" s="10">
        <v>4.0999999999999996</v>
      </c>
      <c r="N23" s="1"/>
      <c r="P23" s="25"/>
      <c r="R23" t="s">
        <v>13</v>
      </c>
      <c r="S23" s="10">
        <v>0</v>
      </c>
      <c r="T23" s="10">
        <v>19.18</v>
      </c>
      <c r="U23" s="10">
        <v>10.96</v>
      </c>
      <c r="V23" s="10">
        <v>26.03</v>
      </c>
      <c r="W23" s="10">
        <v>10.96</v>
      </c>
      <c r="X23" s="10">
        <v>17.809999999999999</v>
      </c>
      <c r="Y23" s="10">
        <v>15.07</v>
      </c>
      <c r="Z23" s="10">
        <v>0.95465999999999995</v>
      </c>
      <c r="AA23" s="10">
        <v>98</v>
      </c>
    </row>
    <row r="24" spans="1:27" x14ac:dyDescent="0.35">
      <c r="A24" t="s">
        <v>14</v>
      </c>
      <c r="B24" s="10">
        <v>27.27</v>
      </c>
      <c r="C24" s="10">
        <v>18.18</v>
      </c>
      <c r="D24" s="10">
        <v>21.21</v>
      </c>
      <c r="E24" s="10">
        <v>18.18</v>
      </c>
      <c r="F24" s="10">
        <v>6.06</v>
      </c>
      <c r="G24" s="10">
        <v>5.05</v>
      </c>
      <c r="H24" s="10">
        <v>4.04</v>
      </c>
      <c r="I24" s="10">
        <v>1.2583299999999999</v>
      </c>
      <c r="J24" s="10">
        <v>98</v>
      </c>
      <c r="L24" s="8" t="s">
        <v>88</v>
      </c>
      <c r="M24" s="10">
        <v>4.7</v>
      </c>
      <c r="N24" s="1"/>
      <c r="P24" s="25"/>
      <c r="R24" t="s">
        <v>14</v>
      </c>
      <c r="S24" s="10">
        <v>0</v>
      </c>
      <c r="T24" s="10">
        <v>17.329999999999998</v>
      </c>
      <c r="U24" s="10">
        <v>14.67</v>
      </c>
      <c r="V24" s="10">
        <v>21.33</v>
      </c>
      <c r="W24" s="10">
        <v>25.33</v>
      </c>
      <c r="X24" s="10">
        <v>13.33</v>
      </c>
      <c r="Y24" s="10">
        <v>8</v>
      </c>
      <c r="Z24" s="10">
        <v>0.83762000000000003</v>
      </c>
      <c r="AA24" s="10">
        <v>100</v>
      </c>
    </row>
    <row r="25" spans="1:27" x14ac:dyDescent="0.35">
      <c r="A25" t="s">
        <v>15</v>
      </c>
      <c r="B25" s="10">
        <v>25.26</v>
      </c>
      <c r="C25" s="10">
        <v>23.16</v>
      </c>
      <c r="D25" s="10">
        <v>24.11</v>
      </c>
      <c r="E25" s="10">
        <v>11.58</v>
      </c>
      <c r="F25" s="10">
        <v>9.4700000000000006</v>
      </c>
      <c r="G25" s="10">
        <v>4.21</v>
      </c>
      <c r="H25" s="10">
        <v>2.11</v>
      </c>
      <c r="I25" s="10">
        <v>0.89058000000000004</v>
      </c>
      <c r="J25" s="10">
        <v>95</v>
      </c>
      <c r="L25" s="1" t="s">
        <v>87</v>
      </c>
      <c r="M25" s="10">
        <v>3.4</v>
      </c>
      <c r="N25" s="1"/>
      <c r="P25" s="25"/>
      <c r="R25" t="s">
        <v>15</v>
      </c>
      <c r="S25" s="10">
        <v>0</v>
      </c>
      <c r="T25" s="10">
        <v>21.52</v>
      </c>
      <c r="U25" s="10">
        <v>12.66</v>
      </c>
      <c r="V25" s="10">
        <v>18.989999999999998</v>
      </c>
      <c r="W25" s="10">
        <v>18.989999999999998</v>
      </c>
      <c r="X25" s="10">
        <v>13.92</v>
      </c>
      <c r="Y25" s="10">
        <v>13.92</v>
      </c>
      <c r="Z25" s="10">
        <v>0.68830000000000002</v>
      </c>
      <c r="AA25" s="10">
        <v>79</v>
      </c>
    </row>
    <row r="26" spans="1:27" x14ac:dyDescent="0.35">
      <c r="A26" t="s">
        <v>16</v>
      </c>
      <c r="B26" s="10">
        <v>28</v>
      </c>
      <c r="C26" s="10">
        <v>11</v>
      </c>
      <c r="D26" s="10">
        <v>23</v>
      </c>
      <c r="E26" s="10">
        <v>11</v>
      </c>
      <c r="F26" s="10">
        <v>16</v>
      </c>
      <c r="G26" s="10">
        <v>8</v>
      </c>
      <c r="H26" s="10">
        <v>3</v>
      </c>
      <c r="I26" s="10">
        <v>1.50482</v>
      </c>
      <c r="J26" s="10">
        <v>95</v>
      </c>
      <c r="L26" s="1" t="s">
        <v>88</v>
      </c>
      <c r="M26" s="10">
        <v>7.2</v>
      </c>
      <c r="N26" s="1"/>
      <c r="P26" s="25"/>
      <c r="R26" t="s">
        <v>16</v>
      </c>
      <c r="S26" s="10">
        <v>0</v>
      </c>
      <c r="T26" s="10">
        <v>20.239999999999998</v>
      </c>
      <c r="U26" s="10">
        <v>7.14</v>
      </c>
      <c r="V26" s="10">
        <v>13.1</v>
      </c>
      <c r="W26" s="10">
        <v>23.81</v>
      </c>
      <c r="X26" s="10">
        <v>20.239999999999998</v>
      </c>
      <c r="Y26" s="10">
        <v>15.48</v>
      </c>
      <c r="Z26" s="10">
        <v>1.1459600000000001</v>
      </c>
      <c r="AA26" s="10">
        <v>96</v>
      </c>
    </row>
    <row r="27" spans="1:27" x14ac:dyDescent="0.35">
      <c r="A27" t="s">
        <v>17</v>
      </c>
      <c r="B27" s="10">
        <v>25.25</v>
      </c>
      <c r="C27" s="10">
        <v>25.25</v>
      </c>
      <c r="D27" s="10">
        <v>21.21</v>
      </c>
      <c r="E27" s="10">
        <v>13.13</v>
      </c>
      <c r="F27" s="10">
        <v>8.08</v>
      </c>
      <c r="G27" s="10">
        <v>4.04</v>
      </c>
      <c r="H27" s="10">
        <v>3.03</v>
      </c>
      <c r="I27" s="10">
        <v>0.64427000000000001</v>
      </c>
      <c r="J27" s="10">
        <v>99</v>
      </c>
      <c r="L27" s="8" t="s">
        <v>88</v>
      </c>
      <c r="M27" s="10">
        <v>2.2999999999999998</v>
      </c>
      <c r="N27" s="1"/>
      <c r="P27" s="25"/>
      <c r="R27" t="s">
        <v>17</v>
      </c>
      <c r="S27" s="10">
        <v>0</v>
      </c>
      <c r="T27" s="10">
        <v>25.97</v>
      </c>
      <c r="U27" s="10">
        <v>16.88</v>
      </c>
      <c r="V27" s="10">
        <v>10.39</v>
      </c>
      <c r="W27" s="10">
        <v>15.58</v>
      </c>
      <c r="X27" s="10">
        <v>19.48</v>
      </c>
      <c r="Y27" s="10">
        <v>11.69</v>
      </c>
      <c r="Z27" s="10">
        <v>0.57008000000000003</v>
      </c>
      <c r="AA27" s="10">
        <v>100</v>
      </c>
    </row>
    <row r="28" spans="1:27" x14ac:dyDescent="0.35">
      <c r="A28" t="s">
        <v>18</v>
      </c>
      <c r="B28" s="10">
        <v>30.93</v>
      </c>
      <c r="C28" s="10">
        <v>15.46</v>
      </c>
      <c r="D28" s="10">
        <v>18.559999999999999</v>
      </c>
      <c r="E28" s="10">
        <v>18.559999999999999</v>
      </c>
      <c r="F28" s="10">
        <v>9.2799999999999994</v>
      </c>
      <c r="G28" s="10">
        <v>3.09</v>
      </c>
      <c r="H28" s="10">
        <v>4.12</v>
      </c>
      <c r="I28" s="10">
        <v>1.6086</v>
      </c>
      <c r="J28" s="10">
        <v>99</v>
      </c>
      <c r="L28" s="8" t="s">
        <v>88</v>
      </c>
      <c r="M28" s="10">
        <v>8</v>
      </c>
      <c r="N28" s="1"/>
      <c r="P28" s="25"/>
      <c r="R28" t="s">
        <v>18</v>
      </c>
      <c r="S28" s="10">
        <v>0</v>
      </c>
      <c r="T28" s="10">
        <v>22.78</v>
      </c>
      <c r="U28" s="10">
        <v>13.92</v>
      </c>
      <c r="V28" s="10">
        <v>20.25</v>
      </c>
      <c r="W28" s="10">
        <v>20.25</v>
      </c>
      <c r="X28" s="10">
        <v>13.92</v>
      </c>
      <c r="Y28" s="10">
        <v>8.86</v>
      </c>
      <c r="Z28" s="10">
        <v>1.4973000000000001</v>
      </c>
      <c r="AA28" s="10">
        <v>100</v>
      </c>
    </row>
    <row r="29" spans="1:27" x14ac:dyDescent="0.35">
      <c r="A29" t="s">
        <v>19</v>
      </c>
      <c r="B29" s="10">
        <v>23.16</v>
      </c>
      <c r="C29" s="10">
        <v>21.05</v>
      </c>
      <c r="D29" s="10">
        <v>15.79</v>
      </c>
      <c r="E29" s="10">
        <v>14.74</v>
      </c>
      <c r="F29" s="10">
        <v>12.63</v>
      </c>
      <c r="G29" s="10">
        <v>9.4700000000000006</v>
      </c>
      <c r="H29" s="10">
        <v>3.16</v>
      </c>
      <c r="I29" s="10">
        <v>0.75204000000000004</v>
      </c>
      <c r="J29" s="10">
        <v>93</v>
      </c>
      <c r="L29" s="1" t="s">
        <v>87</v>
      </c>
      <c r="M29" s="10">
        <v>2.5</v>
      </c>
      <c r="N29" s="1"/>
      <c r="P29" s="25"/>
      <c r="R29" t="s">
        <v>19</v>
      </c>
      <c r="S29" s="10">
        <v>0</v>
      </c>
      <c r="T29" s="10">
        <v>18.920000000000002</v>
      </c>
      <c r="U29" s="10">
        <v>16.22</v>
      </c>
      <c r="V29" s="10">
        <v>14.86</v>
      </c>
      <c r="W29" s="10">
        <v>16.22</v>
      </c>
      <c r="X29" s="10">
        <v>24.32</v>
      </c>
      <c r="Y29" s="10">
        <v>9.4600000000000009</v>
      </c>
      <c r="Z29" s="10">
        <v>0.58267999999999998</v>
      </c>
      <c r="AA29" s="10">
        <v>74</v>
      </c>
    </row>
    <row r="30" spans="1:27" x14ac:dyDescent="0.35">
      <c r="A30" t="s">
        <v>20</v>
      </c>
      <c r="B30" s="10">
        <v>33.33</v>
      </c>
      <c r="C30" s="10">
        <v>9.09</v>
      </c>
      <c r="D30" s="10">
        <v>31.31</v>
      </c>
      <c r="E30" s="10">
        <v>15.15</v>
      </c>
      <c r="F30" s="10">
        <v>9.09</v>
      </c>
      <c r="G30" s="10">
        <v>1.01</v>
      </c>
      <c r="H30" s="10">
        <v>1.01</v>
      </c>
      <c r="I30" s="10">
        <v>1.2208399999999999</v>
      </c>
      <c r="J30" s="10">
        <v>99</v>
      </c>
      <c r="L30" s="1" t="s">
        <v>88</v>
      </c>
      <c r="M30" s="10">
        <v>5</v>
      </c>
      <c r="N30" s="1"/>
      <c r="P30" s="25"/>
      <c r="R30" t="s">
        <v>20</v>
      </c>
      <c r="S30" s="10">
        <v>0</v>
      </c>
      <c r="T30" s="10">
        <v>25</v>
      </c>
      <c r="U30" s="10">
        <v>5.68</v>
      </c>
      <c r="V30" s="10">
        <v>19.32</v>
      </c>
      <c r="W30" s="10">
        <v>20.45</v>
      </c>
      <c r="X30" s="10">
        <v>14.77</v>
      </c>
      <c r="Y30" s="10">
        <v>14.77</v>
      </c>
      <c r="Z30" s="10">
        <v>0.92181999999999997</v>
      </c>
      <c r="AA30" s="10">
        <v>97</v>
      </c>
    </row>
    <row r="31" spans="1:27" x14ac:dyDescent="0.35">
      <c r="A31" t="s">
        <v>21</v>
      </c>
      <c r="B31" s="10">
        <v>20.62</v>
      </c>
      <c r="C31" s="10">
        <v>19.59</v>
      </c>
      <c r="D31" s="10">
        <v>19.59</v>
      </c>
      <c r="E31" s="10">
        <v>15.46</v>
      </c>
      <c r="F31" s="10">
        <v>14.43</v>
      </c>
      <c r="G31" s="10">
        <v>5.15</v>
      </c>
      <c r="H31" s="10">
        <v>5.15</v>
      </c>
      <c r="I31" s="10">
        <v>0.70121999999999995</v>
      </c>
      <c r="J31" s="10">
        <v>96</v>
      </c>
      <c r="L31" s="8" t="s">
        <v>88</v>
      </c>
      <c r="M31" s="10">
        <v>3.3</v>
      </c>
      <c r="N31" s="1"/>
      <c r="P31" s="25"/>
      <c r="R31" t="s">
        <v>21</v>
      </c>
      <c r="S31" s="10">
        <v>0</v>
      </c>
      <c r="T31" s="10">
        <v>19.18</v>
      </c>
      <c r="U31" s="10">
        <v>17.809999999999999</v>
      </c>
      <c r="V31" s="10">
        <v>21.92</v>
      </c>
      <c r="W31" s="10">
        <v>19.18</v>
      </c>
      <c r="X31" s="10">
        <v>13.7</v>
      </c>
      <c r="Y31" s="10">
        <v>8.2200000000000006</v>
      </c>
      <c r="Z31" s="10">
        <v>0.51954999999999996</v>
      </c>
      <c r="AA31" s="10">
        <v>100</v>
      </c>
    </row>
    <row r="32" spans="1:27" x14ac:dyDescent="0.35">
      <c r="A32" t="s">
        <v>22</v>
      </c>
      <c r="B32" s="10">
        <v>37</v>
      </c>
      <c r="C32" s="10">
        <v>14</v>
      </c>
      <c r="D32" s="10">
        <v>27</v>
      </c>
      <c r="E32" s="10">
        <v>15</v>
      </c>
      <c r="F32" s="10">
        <v>3</v>
      </c>
      <c r="G32" s="10">
        <v>2</v>
      </c>
      <c r="H32" s="10">
        <v>2</v>
      </c>
      <c r="I32" s="10">
        <v>1.1634899999999999</v>
      </c>
      <c r="J32" s="10">
        <v>96</v>
      </c>
      <c r="L32" s="8" t="s">
        <v>88</v>
      </c>
      <c r="M32" s="10">
        <v>4.5999999999999996</v>
      </c>
      <c r="N32" s="1"/>
      <c r="P32" s="25"/>
      <c r="R32" t="s">
        <v>22</v>
      </c>
      <c r="S32" s="10">
        <v>0</v>
      </c>
      <c r="T32" s="10">
        <v>17.98</v>
      </c>
      <c r="U32" s="10">
        <v>11.24</v>
      </c>
      <c r="V32" s="10">
        <v>25.84</v>
      </c>
      <c r="W32" s="10">
        <v>30.34</v>
      </c>
      <c r="X32" s="10">
        <v>5.62</v>
      </c>
      <c r="Y32" s="10">
        <v>8.99</v>
      </c>
      <c r="Z32" s="10">
        <v>0.80772999999999995</v>
      </c>
      <c r="AA32" s="10">
        <v>99</v>
      </c>
    </row>
    <row r="33" spans="1:31" x14ac:dyDescent="0.35">
      <c r="A33" t="s">
        <v>89</v>
      </c>
      <c r="B33" s="10">
        <v>29.79</v>
      </c>
      <c r="C33" s="10">
        <v>19.149999999999999</v>
      </c>
      <c r="D33" s="10">
        <v>22.34</v>
      </c>
      <c r="E33" s="10">
        <v>11.7</v>
      </c>
      <c r="F33" s="10">
        <v>9.57</v>
      </c>
      <c r="G33" s="10">
        <v>5.32</v>
      </c>
      <c r="H33" s="10">
        <v>2.13</v>
      </c>
      <c r="I33" s="10">
        <v>0.78122999999999998</v>
      </c>
      <c r="J33" s="10">
        <v>93</v>
      </c>
      <c r="L33" s="1" t="s">
        <v>87</v>
      </c>
      <c r="M33" s="10">
        <v>2.7</v>
      </c>
      <c r="N33" s="1"/>
      <c r="P33" s="25"/>
      <c r="R33" t="s">
        <v>23</v>
      </c>
      <c r="S33" s="10">
        <v>0</v>
      </c>
      <c r="T33" s="10">
        <v>22.67</v>
      </c>
      <c r="U33" s="10">
        <v>13.33</v>
      </c>
      <c r="V33" s="10">
        <v>22.67</v>
      </c>
      <c r="W33" s="10">
        <v>12</v>
      </c>
      <c r="X33" s="10">
        <v>16</v>
      </c>
      <c r="Y33" s="10">
        <v>13.33</v>
      </c>
      <c r="Z33" s="10">
        <v>0.46145000000000003</v>
      </c>
      <c r="AA33" s="10">
        <v>75</v>
      </c>
    </row>
    <row r="34" spans="1:31" x14ac:dyDescent="0.35">
      <c r="A34" t="s">
        <v>24</v>
      </c>
      <c r="B34" s="10">
        <v>45</v>
      </c>
      <c r="C34" s="10">
        <v>12</v>
      </c>
      <c r="D34" s="10">
        <v>21</v>
      </c>
      <c r="E34" s="10">
        <v>14</v>
      </c>
      <c r="F34" s="10">
        <v>7</v>
      </c>
      <c r="G34" s="10">
        <v>1</v>
      </c>
      <c r="H34" s="10">
        <v>0</v>
      </c>
      <c r="I34" s="10">
        <v>1.43398</v>
      </c>
      <c r="J34" s="10">
        <v>88</v>
      </c>
      <c r="L34" s="1" t="s">
        <v>88</v>
      </c>
      <c r="M34" s="10">
        <v>5.3</v>
      </c>
      <c r="N34" s="1"/>
      <c r="P34" s="25"/>
      <c r="R34" t="s">
        <v>24</v>
      </c>
      <c r="S34" s="10">
        <v>0</v>
      </c>
      <c r="T34" s="10">
        <v>16.670000000000002</v>
      </c>
      <c r="U34" s="10">
        <v>11.9</v>
      </c>
      <c r="V34" s="10">
        <v>19.05</v>
      </c>
      <c r="W34" s="10">
        <v>23.81</v>
      </c>
      <c r="X34" s="10">
        <v>17.86</v>
      </c>
      <c r="Y34" s="10">
        <v>10.71</v>
      </c>
      <c r="Z34" s="10">
        <v>1.0523100000000001</v>
      </c>
      <c r="AA34" s="10">
        <v>96</v>
      </c>
    </row>
    <row r="35" spans="1:31" x14ac:dyDescent="0.35">
      <c r="A35" t="s">
        <v>25</v>
      </c>
      <c r="B35" s="10">
        <v>25</v>
      </c>
      <c r="C35" s="10">
        <v>22.92</v>
      </c>
      <c r="D35" s="10">
        <v>17.71</v>
      </c>
      <c r="E35" s="10">
        <v>15.62</v>
      </c>
      <c r="F35" s="10">
        <v>10.42</v>
      </c>
      <c r="G35" s="10">
        <v>6.25</v>
      </c>
      <c r="H35" s="10">
        <v>2</v>
      </c>
      <c r="I35" s="10">
        <v>0.17602999999999999</v>
      </c>
      <c r="J35" s="10">
        <v>96</v>
      </c>
      <c r="L35" s="8" t="s">
        <v>88</v>
      </c>
      <c r="M35" s="10">
        <v>0.7</v>
      </c>
      <c r="N35" s="1"/>
      <c r="P35" s="25"/>
      <c r="R35" t="s">
        <v>25</v>
      </c>
      <c r="S35" s="10">
        <v>0</v>
      </c>
      <c r="T35" s="10">
        <v>15.85</v>
      </c>
      <c r="U35" s="10">
        <v>19.510000000000002</v>
      </c>
      <c r="V35" s="10">
        <v>13.41</v>
      </c>
      <c r="W35" s="10">
        <v>21.95</v>
      </c>
      <c r="X35" s="10">
        <v>15.85</v>
      </c>
      <c r="Y35" s="10">
        <v>13.41</v>
      </c>
      <c r="Z35" s="10">
        <v>0.16986999999999999</v>
      </c>
      <c r="AA35" s="10">
        <v>97</v>
      </c>
      <c r="AC35" t="s">
        <v>54</v>
      </c>
      <c r="AD35" t="s">
        <v>55</v>
      </c>
      <c r="AE35" s="26" t="s">
        <v>56</v>
      </c>
    </row>
    <row r="36" spans="1:31" x14ac:dyDescent="0.35">
      <c r="A36" t="s">
        <v>26</v>
      </c>
      <c r="B36" s="10">
        <v>22.45</v>
      </c>
      <c r="C36" s="10">
        <v>20.41</v>
      </c>
      <c r="D36" s="10">
        <v>23.47</v>
      </c>
      <c r="E36" s="10">
        <v>14.29</v>
      </c>
      <c r="F36" s="10">
        <v>10.199999999999999</v>
      </c>
      <c r="G36" s="10">
        <v>7.14</v>
      </c>
      <c r="H36" s="10">
        <v>2.04</v>
      </c>
      <c r="I36" s="10">
        <v>3.1112099999999998</v>
      </c>
      <c r="J36" s="10">
        <v>95</v>
      </c>
      <c r="L36" s="8" t="s">
        <v>88</v>
      </c>
      <c r="M36" s="10">
        <v>15.3</v>
      </c>
      <c r="N36" s="1"/>
      <c r="P36" s="25"/>
      <c r="R36" t="s">
        <v>26</v>
      </c>
      <c r="S36" s="10">
        <v>0</v>
      </c>
      <c r="T36" s="10">
        <v>18.82</v>
      </c>
      <c r="U36" s="10">
        <v>10.59</v>
      </c>
      <c r="V36" s="10">
        <v>29.41</v>
      </c>
      <c r="W36" s="10">
        <v>25.88</v>
      </c>
      <c r="X36" s="10">
        <v>9.41</v>
      </c>
      <c r="Y36" s="10">
        <v>5.88</v>
      </c>
      <c r="Z36" s="10">
        <v>0.78090000000000004</v>
      </c>
      <c r="AA36" s="10">
        <v>98</v>
      </c>
      <c r="AC36" s="10" cm="1">
        <f t="array" ref="AC36:AC52">_xlfn._xlws.SORT(_xlfn.UNIQUE(AA21:AA51), ,-1)</f>
        <v>100</v>
      </c>
      <c r="AD36" s="10">
        <f>COUNTIF(AA21:AA51,AC36)</f>
        <v>6</v>
      </c>
      <c r="AE36" s="24">
        <f>AD36/$AD$54</f>
        <v>0.20689655172413793</v>
      </c>
    </row>
    <row r="37" spans="1:31" x14ac:dyDescent="0.35">
      <c r="A37" t="s">
        <v>27</v>
      </c>
      <c r="B37" s="10">
        <v>28.12</v>
      </c>
      <c r="C37" s="10">
        <v>23.96</v>
      </c>
      <c r="D37" s="10">
        <v>17.71</v>
      </c>
      <c r="E37" s="10">
        <v>17.71</v>
      </c>
      <c r="F37" s="10">
        <v>5.21</v>
      </c>
      <c r="G37" s="10">
        <v>5.21</v>
      </c>
      <c r="H37" s="10">
        <v>2.08</v>
      </c>
      <c r="I37" s="10">
        <v>0.73428000000000004</v>
      </c>
      <c r="J37" s="10">
        <v>95</v>
      </c>
      <c r="L37" s="8" t="s">
        <v>87</v>
      </c>
      <c r="M37" s="10">
        <v>2.6</v>
      </c>
      <c r="N37" s="1"/>
      <c r="P37" s="25"/>
      <c r="R37" t="s">
        <v>27</v>
      </c>
      <c r="S37" s="10">
        <v>0</v>
      </c>
      <c r="T37" s="10">
        <v>20</v>
      </c>
      <c r="U37" s="10">
        <v>16.25</v>
      </c>
      <c r="V37" s="10">
        <v>16.25</v>
      </c>
      <c r="W37" s="10">
        <v>20</v>
      </c>
      <c r="X37" s="10">
        <v>16.25</v>
      </c>
      <c r="Y37" s="10">
        <v>11.25</v>
      </c>
      <c r="Z37" s="10">
        <v>0.35558000000000001</v>
      </c>
      <c r="AA37" s="10">
        <v>80</v>
      </c>
      <c r="AC37" s="10">
        <v>99</v>
      </c>
      <c r="AD37" s="10">
        <f>COUNTIF(AA21:AA51,AC37)</f>
        <v>1</v>
      </c>
      <c r="AE37" s="24">
        <f t="shared" ref="AE37:AE51" si="5">AD37/$AD$54</f>
        <v>3.4482758620689655E-2</v>
      </c>
    </row>
    <row r="38" spans="1:31" x14ac:dyDescent="0.35">
      <c r="A38" t="s">
        <v>28</v>
      </c>
      <c r="B38" s="10">
        <v>39</v>
      </c>
      <c r="C38" s="10">
        <v>11</v>
      </c>
      <c r="D38" s="10">
        <v>31</v>
      </c>
      <c r="E38" s="10">
        <v>9</v>
      </c>
      <c r="F38" s="10">
        <v>8</v>
      </c>
      <c r="G38" s="10">
        <v>2</v>
      </c>
      <c r="H38" s="10">
        <v>0</v>
      </c>
      <c r="I38" s="10">
        <v>1.4186300000000001</v>
      </c>
      <c r="J38" s="10">
        <v>91</v>
      </c>
      <c r="L38" s="1" t="s">
        <v>88</v>
      </c>
      <c r="M38" s="10">
        <v>5.3</v>
      </c>
      <c r="N38" s="1"/>
      <c r="P38" s="25"/>
      <c r="R38" t="s">
        <v>28</v>
      </c>
      <c r="S38" s="10">
        <v>0</v>
      </c>
      <c r="T38" s="10">
        <v>20.45</v>
      </c>
      <c r="U38" s="10">
        <v>10.23</v>
      </c>
      <c r="V38" s="10">
        <v>21.59</v>
      </c>
      <c r="W38" s="10">
        <v>25</v>
      </c>
      <c r="X38" s="10">
        <v>12.5</v>
      </c>
      <c r="Y38" s="10">
        <v>10.23</v>
      </c>
      <c r="Z38" s="10">
        <v>1.1914400000000001</v>
      </c>
      <c r="AA38" s="10">
        <v>96</v>
      </c>
      <c r="AC38" s="10">
        <v>98</v>
      </c>
      <c r="AD38" s="10">
        <f>COUNTIF(AA21:AA51,AC38)</f>
        <v>2</v>
      </c>
      <c r="AE38" s="24">
        <f t="shared" si="5"/>
        <v>6.8965517241379309E-2</v>
      </c>
    </row>
    <row r="39" spans="1:31" x14ac:dyDescent="0.35">
      <c r="A39" t="s">
        <v>29</v>
      </c>
      <c r="B39" s="10">
        <v>25</v>
      </c>
      <c r="C39" s="10">
        <v>20.83</v>
      </c>
      <c r="D39" s="10">
        <v>23.96</v>
      </c>
      <c r="E39" s="10">
        <v>12.5</v>
      </c>
      <c r="F39" s="10">
        <v>11.46</v>
      </c>
      <c r="G39" s="10">
        <v>4.17</v>
      </c>
      <c r="H39" s="10">
        <v>2.08</v>
      </c>
      <c r="I39" s="10">
        <v>0.27718999999999999</v>
      </c>
      <c r="J39" s="10">
        <v>100</v>
      </c>
      <c r="L39" s="8" t="s">
        <v>88</v>
      </c>
      <c r="M39" s="10">
        <v>0.9</v>
      </c>
      <c r="N39" s="1"/>
      <c r="P39" s="25"/>
      <c r="R39" t="s">
        <v>29</v>
      </c>
      <c r="S39" s="10">
        <v>0</v>
      </c>
      <c r="T39" s="10">
        <v>21.25</v>
      </c>
      <c r="U39" s="10">
        <v>13.75</v>
      </c>
      <c r="V39" s="10">
        <v>23.75</v>
      </c>
      <c r="W39" s="10">
        <v>20</v>
      </c>
      <c r="X39" s="10">
        <v>16.25</v>
      </c>
      <c r="Y39" s="10">
        <v>5</v>
      </c>
      <c r="Z39" s="10">
        <v>0.21731</v>
      </c>
      <c r="AA39" s="10">
        <v>100</v>
      </c>
      <c r="AC39" s="10">
        <v>97</v>
      </c>
      <c r="AD39" s="10">
        <f>COUNTIF(AA21:AA51,AC39)</f>
        <v>2</v>
      </c>
      <c r="AE39" s="24">
        <f t="shared" si="5"/>
        <v>6.8965517241379309E-2</v>
      </c>
    </row>
    <row r="40" spans="1:31" x14ac:dyDescent="0.35">
      <c r="A40" t="s">
        <v>30</v>
      </c>
      <c r="B40" s="10">
        <v>38</v>
      </c>
      <c r="C40" s="10">
        <v>16</v>
      </c>
      <c r="D40" s="10">
        <v>18</v>
      </c>
      <c r="E40" s="10">
        <v>15</v>
      </c>
      <c r="F40" s="10">
        <v>7</v>
      </c>
      <c r="G40" s="10">
        <v>5</v>
      </c>
      <c r="H40" s="10">
        <v>1</v>
      </c>
      <c r="I40" s="10">
        <v>1.39438</v>
      </c>
      <c r="J40" s="10">
        <v>95</v>
      </c>
      <c r="L40" s="8" t="s">
        <v>88</v>
      </c>
      <c r="M40" s="10">
        <v>4.4000000000000004</v>
      </c>
      <c r="N40" s="1"/>
      <c r="P40" s="25"/>
      <c r="R40" t="s">
        <v>30</v>
      </c>
      <c r="S40" s="10">
        <v>0</v>
      </c>
      <c r="T40" s="10">
        <v>29.03</v>
      </c>
      <c r="U40" s="10">
        <v>6.45</v>
      </c>
      <c r="V40" s="10">
        <v>33.33</v>
      </c>
      <c r="W40" s="10">
        <v>13.98</v>
      </c>
      <c r="X40" s="10">
        <v>12.9</v>
      </c>
      <c r="Y40" s="10">
        <v>4.3</v>
      </c>
      <c r="Z40" s="10">
        <v>0.65024999999999999</v>
      </c>
      <c r="AA40" s="10">
        <v>100</v>
      </c>
      <c r="AC40" s="10">
        <v>96</v>
      </c>
      <c r="AD40" s="10">
        <f>COUNTIF(AA21:AA51,AC40)</f>
        <v>4</v>
      </c>
      <c r="AE40" s="24">
        <f t="shared" si="5"/>
        <v>0.13793103448275862</v>
      </c>
    </row>
    <row r="41" spans="1:31" x14ac:dyDescent="0.35">
      <c r="B41" s="10"/>
      <c r="C41" s="10"/>
      <c r="D41" s="10"/>
      <c r="E41" s="10"/>
      <c r="F41" s="10"/>
      <c r="G41" s="10"/>
      <c r="H41" s="10"/>
      <c r="I41" s="10"/>
      <c r="J41" s="10"/>
      <c r="L41" s="8"/>
      <c r="M41" s="10"/>
      <c r="N41" s="1"/>
      <c r="P41" s="25"/>
      <c r="S41" s="10"/>
      <c r="T41" s="10"/>
      <c r="U41" s="10"/>
      <c r="V41" s="10"/>
      <c r="W41" s="10"/>
      <c r="X41" s="10"/>
      <c r="Y41" s="10"/>
      <c r="Z41" s="10"/>
      <c r="AA41" s="10"/>
      <c r="AC41" s="10">
        <v>95</v>
      </c>
      <c r="AD41" s="10">
        <f>COUNTIF(AA21:AA51,AC41)</f>
        <v>1</v>
      </c>
      <c r="AE41" s="24">
        <f t="shared" si="5"/>
        <v>3.4482758620689655E-2</v>
      </c>
    </row>
    <row r="42" spans="1:31" x14ac:dyDescent="0.35">
      <c r="A42" t="s">
        <v>39</v>
      </c>
      <c r="B42" s="10">
        <v>32.29</v>
      </c>
      <c r="C42" s="10">
        <v>20.83</v>
      </c>
      <c r="D42" s="10">
        <v>15.62</v>
      </c>
      <c r="E42" s="10">
        <v>11.46</v>
      </c>
      <c r="F42" s="10">
        <v>9.3800000000000008</v>
      </c>
      <c r="G42" s="10">
        <v>8.33</v>
      </c>
      <c r="H42" s="10">
        <v>2.08</v>
      </c>
      <c r="I42" s="10">
        <v>2.83501</v>
      </c>
      <c r="J42" s="10">
        <v>93</v>
      </c>
      <c r="L42" s="8" t="s">
        <v>90</v>
      </c>
      <c r="M42" s="10">
        <v>12</v>
      </c>
      <c r="N42" s="1"/>
      <c r="P42" s="25"/>
      <c r="R42" t="s">
        <v>39</v>
      </c>
      <c r="S42" s="10">
        <v>0</v>
      </c>
      <c r="T42" s="10">
        <v>27.27</v>
      </c>
      <c r="U42" s="10">
        <v>12.99</v>
      </c>
      <c r="V42" s="10">
        <v>25.58</v>
      </c>
      <c r="W42" s="10">
        <v>12.99</v>
      </c>
      <c r="X42" s="10">
        <v>22.08</v>
      </c>
      <c r="Y42" s="10">
        <v>9.09</v>
      </c>
      <c r="Z42" s="10">
        <v>2.0563699999999998</v>
      </c>
      <c r="AA42" s="10">
        <v>77</v>
      </c>
      <c r="AC42" s="10">
        <v>94</v>
      </c>
      <c r="AD42" s="10">
        <f>COUNTIF(AA21:AA51,AC42)</f>
        <v>1</v>
      </c>
      <c r="AE42" s="24">
        <f t="shared" si="5"/>
        <v>3.4482758620689655E-2</v>
      </c>
    </row>
    <row r="43" spans="1:31" x14ac:dyDescent="0.35">
      <c r="A43" t="s">
        <v>40</v>
      </c>
      <c r="B43" s="10">
        <v>29.47</v>
      </c>
      <c r="C43" s="10">
        <v>16.84</v>
      </c>
      <c r="D43" s="10">
        <v>25.26</v>
      </c>
      <c r="E43" s="10">
        <v>10.53</v>
      </c>
      <c r="F43" s="10">
        <v>9.4700000000000006</v>
      </c>
      <c r="G43" s="10">
        <v>6.32</v>
      </c>
      <c r="H43" s="10">
        <v>2.11</v>
      </c>
      <c r="I43" s="10">
        <v>0.61273999999999995</v>
      </c>
      <c r="J43" s="10">
        <v>96</v>
      </c>
      <c r="L43" s="8" t="s">
        <v>90</v>
      </c>
      <c r="M43" s="10">
        <v>2.8</v>
      </c>
      <c r="N43" s="1"/>
      <c r="P43" s="25"/>
      <c r="R43" t="s">
        <v>40</v>
      </c>
      <c r="S43" s="10">
        <v>0</v>
      </c>
      <c r="T43" s="10">
        <v>24.29</v>
      </c>
      <c r="U43" s="10">
        <v>18.57</v>
      </c>
      <c r="V43" s="10">
        <v>20</v>
      </c>
      <c r="W43" s="10">
        <v>15.71</v>
      </c>
      <c r="X43" s="10">
        <v>8.57</v>
      </c>
      <c r="Y43" s="10">
        <v>12.86</v>
      </c>
      <c r="Z43" s="10">
        <v>0.52695000000000003</v>
      </c>
      <c r="AA43" s="10">
        <v>90</v>
      </c>
      <c r="AC43" s="10">
        <v>92</v>
      </c>
      <c r="AD43" s="10">
        <f>COUNTIF(AA21:AA51,AC43)</f>
        <v>1</v>
      </c>
      <c r="AE43" s="24">
        <f t="shared" si="5"/>
        <v>3.4482758620689655E-2</v>
      </c>
    </row>
    <row r="44" spans="1:31" x14ac:dyDescent="0.35">
      <c r="A44" t="s">
        <v>41</v>
      </c>
      <c r="B44" s="10">
        <v>23.47</v>
      </c>
      <c r="C44" s="10">
        <v>20.41</v>
      </c>
      <c r="D44" s="10">
        <v>19.39</v>
      </c>
      <c r="E44" s="10">
        <v>16.329999999999998</v>
      </c>
      <c r="F44" s="10">
        <v>15.31</v>
      </c>
      <c r="G44" s="10">
        <v>1.02</v>
      </c>
      <c r="H44" s="10">
        <v>4.08</v>
      </c>
      <c r="I44" s="10">
        <v>2.71136</v>
      </c>
      <c r="J44" s="10">
        <v>97</v>
      </c>
      <c r="L44" s="8" t="s">
        <v>90</v>
      </c>
      <c r="M44" s="10">
        <v>11.5</v>
      </c>
      <c r="N44" s="1"/>
      <c r="P44" s="25"/>
      <c r="R44" t="s">
        <v>41</v>
      </c>
      <c r="S44" s="10">
        <v>0</v>
      </c>
      <c r="T44" s="10">
        <v>15</v>
      </c>
      <c r="U44" s="10">
        <v>17.5</v>
      </c>
      <c r="V44" s="10">
        <v>17.5</v>
      </c>
      <c r="W44" s="10">
        <v>20</v>
      </c>
      <c r="X44" s="10">
        <v>22.5</v>
      </c>
      <c r="Y44" s="10">
        <v>7.5</v>
      </c>
      <c r="Z44" s="10">
        <v>1.8453900000000001</v>
      </c>
      <c r="AA44" s="10">
        <v>79</v>
      </c>
      <c r="AC44" s="10">
        <v>91</v>
      </c>
      <c r="AD44" s="10">
        <f>COUNTIF(AA21:AA51,AC44)</f>
        <v>1</v>
      </c>
      <c r="AE44" s="24">
        <f t="shared" si="5"/>
        <v>3.4482758620689655E-2</v>
      </c>
    </row>
    <row r="45" spans="1:31" x14ac:dyDescent="0.35">
      <c r="A45" t="s">
        <v>42</v>
      </c>
      <c r="B45" s="10">
        <v>25.53</v>
      </c>
      <c r="C45" s="10">
        <v>15.96</v>
      </c>
      <c r="D45" s="10">
        <v>23.4</v>
      </c>
      <c r="E45" s="10">
        <v>13.83</v>
      </c>
      <c r="F45" s="10">
        <v>11.7</v>
      </c>
      <c r="G45" s="10">
        <v>7.45</v>
      </c>
      <c r="H45" s="10">
        <v>2.13</v>
      </c>
      <c r="I45" s="10">
        <v>0.40225</v>
      </c>
      <c r="J45" s="10">
        <v>97</v>
      </c>
      <c r="L45" s="8" t="s">
        <v>90</v>
      </c>
      <c r="M45" s="10">
        <v>1.8</v>
      </c>
      <c r="N45" s="1"/>
      <c r="P45" s="25"/>
      <c r="R45" t="s">
        <v>42</v>
      </c>
      <c r="S45" s="10">
        <v>0</v>
      </c>
      <c r="T45" s="10">
        <v>17.329999999999998</v>
      </c>
      <c r="U45" s="10">
        <v>16</v>
      </c>
      <c r="V45" s="10">
        <v>26.67</v>
      </c>
      <c r="W45" s="10">
        <v>14.67</v>
      </c>
      <c r="X45" s="10">
        <v>13.33</v>
      </c>
      <c r="Y45" s="10">
        <v>12</v>
      </c>
      <c r="Z45" s="10">
        <v>0.32158999999999999</v>
      </c>
      <c r="AA45" s="10">
        <v>95</v>
      </c>
      <c r="AC45" s="10">
        <v>90</v>
      </c>
      <c r="AD45" s="10">
        <f>COUNTIF(AA21:AA51,AC45)</f>
        <v>1</v>
      </c>
      <c r="AE45" s="24">
        <f t="shared" si="5"/>
        <v>3.4482758620689655E-2</v>
      </c>
    </row>
    <row r="46" spans="1:31" x14ac:dyDescent="0.35">
      <c r="A46" t="s">
        <v>43</v>
      </c>
      <c r="B46" s="10">
        <v>31.52</v>
      </c>
      <c r="C46" s="10">
        <v>21.74</v>
      </c>
      <c r="D46" s="10">
        <v>15.22</v>
      </c>
      <c r="E46" s="10">
        <v>11.96</v>
      </c>
      <c r="F46" s="10">
        <v>11.96</v>
      </c>
      <c r="G46" s="10">
        <v>5.43</v>
      </c>
      <c r="H46" s="10">
        <v>2.17</v>
      </c>
      <c r="I46" s="10">
        <v>1.93943</v>
      </c>
      <c r="J46" s="10">
        <v>90</v>
      </c>
      <c r="L46" s="8" t="s">
        <v>90</v>
      </c>
      <c r="M46" s="10">
        <v>10.5</v>
      </c>
      <c r="N46" s="1"/>
      <c r="P46" s="25"/>
      <c r="R46" t="s">
        <v>43</v>
      </c>
      <c r="S46" s="10">
        <v>0</v>
      </c>
      <c r="T46" s="10">
        <v>21.79</v>
      </c>
      <c r="U46" s="10">
        <v>17.95</v>
      </c>
      <c r="V46" s="10">
        <v>15.35</v>
      </c>
      <c r="W46" s="10">
        <v>19.23</v>
      </c>
      <c r="X46" s="10">
        <v>17.95</v>
      </c>
      <c r="Y46" s="10">
        <v>7.69</v>
      </c>
      <c r="Z46" s="10">
        <v>1.6374299999999999</v>
      </c>
      <c r="AA46" s="10">
        <v>78</v>
      </c>
      <c r="AC46" s="10">
        <v>80</v>
      </c>
      <c r="AD46" s="10">
        <f>COUNTIF(AA21:AA51,AC46)</f>
        <v>1</v>
      </c>
      <c r="AE46" s="24">
        <f t="shared" si="5"/>
        <v>3.4482758620689655E-2</v>
      </c>
    </row>
    <row r="47" spans="1:31" x14ac:dyDescent="0.35">
      <c r="A47" t="s">
        <v>44</v>
      </c>
      <c r="B47" s="10">
        <v>25.26</v>
      </c>
      <c r="C47" s="10">
        <v>18.95</v>
      </c>
      <c r="D47" s="10">
        <v>23.16</v>
      </c>
      <c r="E47" s="10">
        <v>10.53</v>
      </c>
      <c r="F47" s="10">
        <v>11.58</v>
      </c>
      <c r="G47" s="10">
        <v>7.37</v>
      </c>
      <c r="H47" s="10">
        <v>3.16</v>
      </c>
      <c r="I47" s="10">
        <v>0.40512999999999999</v>
      </c>
      <c r="J47" s="10">
        <v>97</v>
      </c>
      <c r="L47" s="8" t="s">
        <v>90</v>
      </c>
      <c r="M47" s="10">
        <v>2.1</v>
      </c>
      <c r="N47" s="10"/>
      <c r="P47" s="25"/>
      <c r="R47" t="s">
        <v>44</v>
      </c>
      <c r="S47" s="10">
        <v>0</v>
      </c>
      <c r="T47" s="10">
        <v>17.57</v>
      </c>
      <c r="U47" s="10">
        <v>16.22</v>
      </c>
      <c r="V47" s="10">
        <v>22.97</v>
      </c>
      <c r="W47" s="10">
        <v>18.920000000000002</v>
      </c>
      <c r="X47" s="10">
        <v>13.51</v>
      </c>
      <c r="Y47" s="10">
        <v>10.81</v>
      </c>
      <c r="Z47" s="10">
        <v>0.32845000000000002</v>
      </c>
      <c r="AA47" s="10">
        <v>92</v>
      </c>
      <c r="AC47" s="10">
        <v>79</v>
      </c>
      <c r="AD47" s="10">
        <f>COUNTIF(AA30:AA60,AC47)</f>
        <v>1</v>
      </c>
      <c r="AE47" s="24">
        <f t="shared" si="5"/>
        <v>3.4482758620689655E-2</v>
      </c>
    </row>
    <row r="48" spans="1:31" x14ac:dyDescent="0.35">
      <c r="A48" t="s">
        <v>45</v>
      </c>
      <c r="B48" s="10">
        <v>20.62</v>
      </c>
      <c r="C48" s="10">
        <v>19.59</v>
      </c>
      <c r="D48" s="10">
        <v>18.559999999999999</v>
      </c>
      <c r="E48" s="10">
        <v>15.46</v>
      </c>
      <c r="F48" s="10">
        <v>13.4</v>
      </c>
      <c r="G48" s="10">
        <v>8.25</v>
      </c>
      <c r="H48" s="10">
        <v>4.12</v>
      </c>
      <c r="I48" s="10">
        <v>2.22282</v>
      </c>
      <c r="J48" s="10">
        <v>97</v>
      </c>
      <c r="L48" s="8" t="s">
        <v>90</v>
      </c>
      <c r="M48" s="10">
        <v>9.1</v>
      </c>
      <c r="N48" s="1"/>
      <c r="P48" s="25"/>
      <c r="R48" t="s">
        <v>45</v>
      </c>
      <c r="S48" s="10">
        <v>0</v>
      </c>
      <c r="T48" s="10">
        <v>18.18</v>
      </c>
      <c r="U48" s="10">
        <v>18.18</v>
      </c>
      <c r="V48" s="10">
        <v>16.88</v>
      </c>
      <c r="W48" s="10">
        <v>18.18</v>
      </c>
      <c r="X48" s="10">
        <v>16.88</v>
      </c>
      <c r="Y48" s="10">
        <v>11.69</v>
      </c>
      <c r="Z48" s="10">
        <v>2.0745399999999998</v>
      </c>
      <c r="AA48" s="10">
        <v>77</v>
      </c>
      <c r="AC48" s="10">
        <v>78</v>
      </c>
      <c r="AD48" s="10">
        <f>COUNTIF(AA21:AA51,AC48)</f>
        <v>1</v>
      </c>
      <c r="AE48" s="24">
        <f t="shared" si="5"/>
        <v>3.4482758620689655E-2</v>
      </c>
    </row>
    <row r="49" spans="1:31" x14ac:dyDescent="0.35">
      <c r="A49" t="s">
        <v>46</v>
      </c>
      <c r="B49" s="10">
        <v>25.81</v>
      </c>
      <c r="C49" s="10">
        <v>15.05</v>
      </c>
      <c r="D49" s="10">
        <v>21.51</v>
      </c>
      <c r="E49" s="10">
        <v>17.2</v>
      </c>
      <c r="F49" s="10">
        <v>8.6</v>
      </c>
      <c r="G49" s="10">
        <v>4.3</v>
      </c>
      <c r="H49" s="10">
        <v>7.53</v>
      </c>
      <c r="I49" s="10">
        <v>0.47400999999999999</v>
      </c>
      <c r="J49" s="10">
        <v>95</v>
      </c>
      <c r="L49" s="8" t="s">
        <v>90</v>
      </c>
      <c r="M49" s="10">
        <v>2.2000000000000002</v>
      </c>
      <c r="N49" s="10"/>
      <c r="P49" s="25"/>
      <c r="R49" t="s">
        <v>46</v>
      </c>
      <c r="S49" s="10">
        <v>0</v>
      </c>
      <c r="T49" s="10">
        <v>16</v>
      </c>
      <c r="U49" s="10">
        <v>13.33</v>
      </c>
      <c r="V49" s="10">
        <v>25.33</v>
      </c>
      <c r="W49" s="10">
        <v>20</v>
      </c>
      <c r="X49" s="10">
        <v>18.670000000000002</v>
      </c>
      <c r="Y49" s="10">
        <v>6.67</v>
      </c>
      <c r="Z49" s="10">
        <v>0.30730000000000002</v>
      </c>
      <c r="AA49" s="10">
        <v>94</v>
      </c>
      <c r="AC49" s="10">
        <v>77</v>
      </c>
      <c r="AD49" s="10">
        <f>COUNTIF(AA21:AA51,AC49)</f>
        <v>4</v>
      </c>
      <c r="AE49" s="24">
        <f t="shared" si="5"/>
        <v>0.13793103448275862</v>
      </c>
    </row>
    <row r="50" spans="1:31" x14ac:dyDescent="0.35">
      <c r="A50" t="s">
        <v>47</v>
      </c>
      <c r="B50" s="10">
        <v>26.8</v>
      </c>
      <c r="C50" s="10">
        <v>24.74</v>
      </c>
      <c r="D50" s="10">
        <v>17.53</v>
      </c>
      <c r="E50" s="10">
        <v>11.34</v>
      </c>
      <c r="F50" s="10">
        <v>12.37</v>
      </c>
      <c r="G50" s="10">
        <v>4.12</v>
      </c>
      <c r="H50" s="10">
        <v>3.09</v>
      </c>
      <c r="I50" s="10">
        <v>2.2191999999999998</v>
      </c>
      <c r="J50" s="10">
        <v>95</v>
      </c>
      <c r="L50" s="8" t="s">
        <v>90</v>
      </c>
      <c r="M50" s="10">
        <v>12.4</v>
      </c>
      <c r="N50" s="1"/>
      <c r="P50" s="25"/>
      <c r="R50" t="s">
        <v>47</v>
      </c>
      <c r="S50" s="10">
        <v>0</v>
      </c>
      <c r="T50" s="10">
        <v>18.18</v>
      </c>
      <c r="U50" s="10">
        <v>22.08</v>
      </c>
      <c r="V50" s="10">
        <v>16.88</v>
      </c>
      <c r="W50" s="10">
        <v>20.78</v>
      </c>
      <c r="X50" s="10">
        <v>16.88</v>
      </c>
      <c r="Y50" s="10">
        <v>5.19</v>
      </c>
      <c r="Z50" s="10">
        <v>1.5397799999999999</v>
      </c>
      <c r="AA50" s="10">
        <v>77</v>
      </c>
      <c r="AC50" s="10">
        <v>75</v>
      </c>
      <c r="AD50" s="10">
        <f>COUNTIF(AA21:AA51,AC50)</f>
        <v>1</v>
      </c>
      <c r="AE50" s="24">
        <f t="shared" si="5"/>
        <v>3.4482758620689655E-2</v>
      </c>
    </row>
    <row r="51" spans="1:31" x14ac:dyDescent="0.35">
      <c r="A51" t="s">
        <v>48</v>
      </c>
      <c r="B51" s="10">
        <v>25.81</v>
      </c>
      <c r="C51" s="10">
        <v>15.05</v>
      </c>
      <c r="D51" s="10">
        <v>21.51</v>
      </c>
      <c r="E51" s="10">
        <v>17.2</v>
      </c>
      <c r="F51" s="10">
        <v>8.6</v>
      </c>
      <c r="G51" s="10">
        <v>4.3</v>
      </c>
      <c r="H51" s="10">
        <v>7.53</v>
      </c>
      <c r="I51" s="10">
        <v>0.47395999999999999</v>
      </c>
      <c r="J51" s="10">
        <v>95</v>
      </c>
      <c r="L51" s="8" t="s">
        <v>90</v>
      </c>
      <c r="M51" s="10">
        <v>2.2000000000000002</v>
      </c>
      <c r="N51" s="1"/>
      <c r="P51" s="25"/>
      <c r="R51" t="s">
        <v>48</v>
      </c>
      <c r="S51" s="10">
        <v>0</v>
      </c>
      <c r="T51" s="10">
        <v>16</v>
      </c>
      <c r="U51" s="10">
        <v>13.33</v>
      </c>
      <c r="V51" s="10">
        <v>25.33</v>
      </c>
      <c r="W51" s="10">
        <v>20</v>
      </c>
      <c r="X51" s="10">
        <v>18.670000000000002</v>
      </c>
      <c r="Y51" s="10">
        <v>6.67</v>
      </c>
      <c r="Z51" s="10">
        <v>0.30729000000000001</v>
      </c>
      <c r="AA51" s="10">
        <v>96</v>
      </c>
      <c r="AC51" s="10">
        <v>74</v>
      </c>
      <c r="AD51" s="10">
        <f>COUNTIF(AA21:AA51,AC51)</f>
        <v>1</v>
      </c>
      <c r="AE51" s="24">
        <f t="shared" si="5"/>
        <v>3.4482758620689655E-2</v>
      </c>
    </row>
    <row r="52" spans="1:31" x14ac:dyDescent="0.35">
      <c r="L52" s="31"/>
      <c r="P52" s="25"/>
      <c r="S52" s="10"/>
      <c r="T52" s="10"/>
      <c r="U52" s="10"/>
      <c r="V52" s="10"/>
      <c r="W52" s="10"/>
      <c r="X52" s="10"/>
      <c r="Y52" s="10"/>
      <c r="Z52" s="10"/>
      <c r="AA52" s="10"/>
      <c r="AC52" s="10">
        <v>0</v>
      </c>
      <c r="AD52" s="10">
        <f>COUNTIF(AA21:AA51,AC52)</f>
        <v>0</v>
      </c>
      <c r="AE52" s="24">
        <f>AD52/$AD$54</f>
        <v>0</v>
      </c>
    </row>
    <row r="53" spans="1:31" x14ac:dyDescent="0.35">
      <c r="A53" t="s">
        <v>49</v>
      </c>
      <c r="B53" s="10">
        <f>AVERAGE(B21:B40,B42:B51)</f>
        <v>28.601333333333329</v>
      </c>
      <c r="C53" s="10">
        <f t="shared" ref="C53:G53" si="6">AVERAGE(C21:C40,C42:C51)</f>
        <v>18.22433333333333</v>
      </c>
      <c r="D53" s="10">
        <f t="shared" si="6"/>
        <v>21.295666666666659</v>
      </c>
      <c r="E53" s="10">
        <f t="shared" si="6"/>
        <v>13.675333333333326</v>
      </c>
      <c r="F53" s="10">
        <f t="shared" si="6"/>
        <v>9.8993333333333347</v>
      </c>
      <c r="G53" s="10">
        <f t="shared" si="6"/>
        <v>5.389333333333334</v>
      </c>
      <c r="H53" s="10">
        <f>AVERAGE(H21:H40,H42:H51)</f>
        <v>2.9070000000000005</v>
      </c>
      <c r="I53" s="1"/>
      <c r="J53" s="14">
        <f>SUM(J21:J51)</f>
        <v>2863</v>
      </c>
      <c r="K53" s="14"/>
      <c r="P53" s="25"/>
      <c r="R53" t="s">
        <v>49</v>
      </c>
      <c r="S53" s="10">
        <f>AVERAGE(S21:S40,S42:S51)</f>
        <v>0</v>
      </c>
      <c r="T53" s="10">
        <f>AVERAGE(T21:T40,T42:T51)</f>
        <v>20.185999999999996</v>
      </c>
      <c r="U53" s="10">
        <f t="shared" ref="U53:Y53" si="7">AVERAGE(U21:U40,U42:U51)</f>
        <v>14.260333333333332</v>
      </c>
      <c r="V53" s="10">
        <f t="shared" si="7"/>
        <v>20.50866666666667</v>
      </c>
      <c r="W53" s="10">
        <f t="shared" si="7"/>
        <v>19.254999999999999</v>
      </c>
      <c r="X53" s="10">
        <f t="shared" si="7"/>
        <v>15.796999999999997</v>
      </c>
      <c r="Y53" s="10">
        <f t="shared" si="7"/>
        <v>10.323333333333334</v>
      </c>
      <c r="Z53" s="10"/>
      <c r="AA53" s="14">
        <f>SUM(AA21:AA51)</f>
        <v>2708</v>
      </c>
    </row>
    <row r="54" spans="1:31" x14ac:dyDescent="0.35">
      <c r="P54" s="25"/>
      <c r="AD54" s="14">
        <f>SUM(AD36:AD52)</f>
        <v>29</v>
      </c>
      <c r="AE54" s="26"/>
    </row>
    <row r="55" spans="1:31" x14ac:dyDescent="0.35">
      <c r="A55" t="s">
        <v>52</v>
      </c>
      <c r="E55" s="14"/>
      <c r="I55" s="14">
        <f>AVERAGE(I21:I40)</f>
        <v>1.1270134999999999</v>
      </c>
      <c r="P55" s="25"/>
      <c r="Z55" s="14">
        <f>AVERAGE(Z21:Z40)</f>
        <v>0.76097300000000001</v>
      </c>
    </row>
    <row r="56" spans="1:31" x14ac:dyDescent="0.35">
      <c r="A56" t="s">
        <v>53</v>
      </c>
      <c r="I56" s="14">
        <f>AVERAGE(I42:I51)</f>
        <v>1.4295910000000001</v>
      </c>
      <c r="P56" s="25"/>
      <c r="Z56" s="14">
        <f>AVERAGE(Z42:Z51)</f>
        <v>1.094509</v>
      </c>
    </row>
    <row r="57" spans="1:31" x14ac:dyDescent="0.35">
      <c r="P57" s="25"/>
    </row>
    <row r="58" spans="1:31" x14ac:dyDescent="0.35">
      <c r="A58" t="s">
        <v>57</v>
      </c>
      <c r="J58" s="24">
        <f>SUM(J21:J51) / (30*100)</f>
        <v>0.95433333333333337</v>
      </c>
      <c r="P58" s="25"/>
      <c r="AA58" s="24">
        <f>SUM(AA21:AA51) / (30*100)</f>
        <v>0.90266666666666662</v>
      </c>
    </row>
    <row r="59" spans="1:31" x14ac:dyDescent="0.35">
      <c r="P59" s="25"/>
    </row>
    <row r="60" spans="1:31" x14ac:dyDescent="0.35">
      <c r="P60" s="25"/>
    </row>
    <row r="61" spans="1:31" x14ac:dyDescent="0.35">
      <c r="A61" s="27"/>
      <c r="B61" s="27"/>
      <c r="C61" s="27"/>
      <c r="D61" s="27"/>
      <c r="E61" s="27"/>
      <c r="F61" s="28"/>
      <c r="G61" s="28"/>
      <c r="H61" s="27"/>
      <c r="I61" s="27"/>
      <c r="J61" s="29"/>
      <c r="K61" s="27"/>
      <c r="L61" s="27"/>
      <c r="M61" s="27"/>
      <c r="N61" s="27"/>
      <c r="O61" s="27"/>
      <c r="P61" s="30"/>
      <c r="Q61" s="27"/>
      <c r="R61" s="27"/>
      <c r="S61" s="27"/>
      <c r="T61" s="27"/>
      <c r="U61" s="27"/>
      <c r="V61" s="27"/>
      <c r="W61" s="27"/>
      <c r="X61" s="27"/>
      <c r="Y61" s="27"/>
      <c r="Z61" s="27"/>
      <c r="AA61" s="27"/>
      <c r="AB61" s="27"/>
      <c r="AC61" s="27"/>
      <c r="AD61" s="27"/>
      <c r="AE61" s="27"/>
    </row>
    <row r="62" spans="1:31" x14ac:dyDescent="0.35">
      <c r="P62" s="25"/>
    </row>
    <row r="63" spans="1:31" x14ac:dyDescent="0.35">
      <c r="A63" s="7"/>
      <c r="B63" s="35" t="s">
        <v>9</v>
      </c>
      <c r="C63" s="36"/>
      <c r="D63" s="36"/>
      <c r="E63" s="37"/>
      <c r="F63" s="35" t="s">
        <v>38</v>
      </c>
      <c r="G63" s="37"/>
      <c r="I63" s="14"/>
      <c r="J63" s="6"/>
      <c r="P63" s="25"/>
      <c r="R63" s="7"/>
      <c r="S63" s="35" t="s">
        <v>9</v>
      </c>
      <c r="T63" s="36"/>
      <c r="U63" s="36"/>
      <c r="V63" s="37"/>
      <c r="W63" s="35" t="s">
        <v>38</v>
      </c>
      <c r="X63" s="37"/>
      <c r="Z63" s="14"/>
      <c r="AA63" s="6"/>
    </row>
    <row r="64" spans="1:31" x14ac:dyDescent="0.35">
      <c r="A64" s="5" t="s">
        <v>0</v>
      </c>
      <c r="B64" s="4" t="s">
        <v>10</v>
      </c>
      <c r="C64" s="4" t="s">
        <v>2</v>
      </c>
      <c r="D64" s="4" t="s">
        <v>3</v>
      </c>
      <c r="E64" s="7" t="s">
        <v>4</v>
      </c>
      <c r="F64" s="17" t="s">
        <v>36</v>
      </c>
      <c r="G64" s="18" t="s">
        <v>37</v>
      </c>
      <c r="H64" s="4"/>
      <c r="I64" s="16" t="s">
        <v>49</v>
      </c>
      <c r="J64" s="7"/>
      <c r="P64" s="25"/>
      <c r="R64" s="5" t="s">
        <v>0</v>
      </c>
      <c r="S64" s="4" t="s">
        <v>10</v>
      </c>
      <c r="T64" s="4" t="s">
        <v>2</v>
      </c>
      <c r="U64" s="4" t="s">
        <v>3</v>
      </c>
      <c r="V64" s="7" t="s">
        <v>4</v>
      </c>
      <c r="W64" s="17" t="s">
        <v>36</v>
      </c>
      <c r="X64" s="18" t="s">
        <v>37</v>
      </c>
      <c r="Y64" s="4"/>
      <c r="Z64" s="16" t="s">
        <v>49</v>
      </c>
      <c r="AA64" s="7"/>
    </row>
    <row r="65" spans="1:27" x14ac:dyDescent="0.35">
      <c r="A65" s="6" t="s">
        <v>1</v>
      </c>
      <c r="B65" s="10">
        <v>4.3899999999999997</v>
      </c>
      <c r="C65" s="10">
        <v>4.4000000000000004</v>
      </c>
      <c r="D65" s="10">
        <v>4.54</v>
      </c>
      <c r="E65" s="12">
        <v>4.37</v>
      </c>
      <c r="F65" s="20"/>
      <c r="G65" s="12"/>
      <c r="H65" s="10"/>
      <c r="I65" s="10">
        <f>AVERAGE(B65:E65)</f>
        <v>4.4249999999999998</v>
      </c>
      <c r="J65" s="12"/>
      <c r="P65" s="25"/>
      <c r="R65" s="6" t="s">
        <v>1</v>
      </c>
      <c r="S65" s="10">
        <v>5.85</v>
      </c>
      <c r="T65" s="10">
        <v>5.76</v>
      </c>
      <c r="U65" s="10">
        <v>6.03</v>
      </c>
      <c r="V65" s="12">
        <v>5.91</v>
      </c>
      <c r="W65" s="20"/>
      <c r="X65" s="12"/>
      <c r="Y65" s="10"/>
      <c r="Z65" s="10">
        <f>AVERAGE(S65:V65)</f>
        <v>5.8875000000000002</v>
      </c>
      <c r="AA65" s="12"/>
    </row>
    <row r="66" spans="1:27" x14ac:dyDescent="0.35">
      <c r="A66" s="6" t="s">
        <v>5</v>
      </c>
      <c r="B66" s="10">
        <v>4.4400000000000004</v>
      </c>
      <c r="C66" s="10">
        <v>4.4000000000000004</v>
      </c>
      <c r="D66" s="10">
        <v>4.53</v>
      </c>
      <c r="E66" s="12">
        <v>4.43</v>
      </c>
      <c r="F66" s="20"/>
      <c r="G66" s="12"/>
      <c r="H66" s="10"/>
      <c r="I66" s="10">
        <f>AVERAGE(B66:E66)</f>
        <v>4.45</v>
      </c>
      <c r="J66" s="12"/>
      <c r="P66" s="25"/>
      <c r="R66" s="6" t="s">
        <v>5</v>
      </c>
      <c r="S66" s="10">
        <v>5.84</v>
      </c>
      <c r="T66" s="10">
        <v>5.8</v>
      </c>
      <c r="U66" s="10">
        <v>6.07</v>
      </c>
      <c r="V66" s="12">
        <v>5.93</v>
      </c>
      <c r="W66" s="20"/>
      <c r="X66" s="12"/>
      <c r="Y66" s="10"/>
      <c r="Z66" s="10">
        <f>AVERAGE(S66:V66)</f>
        <v>5.91</v>
      </c>
      <c r="AA66" s="12"/>
    </row>
    <row r="67" spans="1:27" x14ac:dyDescent="0.35">
      <c r="A67" s="6" t="s">
        <v>6</v>
      </c>
      <c r="B67" s="10">
        <v>4.45</v>
      </c>
      <c r="C67" s="10">
        <v>4.33</v>
      </c>
      <c r="D67" s="10">
        <v>4.43</v>
      </c>
      <c r="E67" s="12">
        <v>4.46</v>
      </c>
      <c r="F67" s="20"/>
      <c r="G67" s="12"/>
      <c r="H67" s="10"/>
      <c r="I67" s="10">
        <f>AVERAGE(B67:E67)</f>
        <v>4.4175000000000004</v>
      </c>
      <c r="J67" s="12"/>
      <c r="P67" s="25"/>
      <c r="R67" s="6" t="s">
        <v>6</v>
      </c>
      <c r="S67" s="10">
        <v>6.01</v>
      </c>
      <c r="T67" s="10">
        <v>5.59</v>
      </c>
      <c r="U67" s="10">
        <v>6</v>
      </c>
      <c r="V67" s="12">
        <v>5.48</v>
      </c>
      <c r="W67" s="20"/>
      <c r="X67" s="12"/>
      <c r="Y67" s="10"/>
      <c r="Z67" s="10">
        <f>AVERAGE(S67:V67)</f>
        <v>5.7700000000000005</v>
      </c>
      <c r="AA67" s="12"/>
    </row>
    <row r="68" spans="1:27" x14ac:dyDescent="0.35">
      <c r="A68" s="6" t="s">
        <v>7</v>
      </c>
      <c r="B68" s="10">
        <v>4.42</v>
      </c>
      <c r="C68" s="10">
        <v>4.4000000000000004</v>
      </c>
      <c r="D68" s="10">
        <v>4.3899999999999997</v>
      </c>
      <c r="E68" s="12">
        <v>4.5</v>
      </c>
      <c r="F68" s="10"/>
      <c r="G68" s="12"/>
      <c r="H68" s="10"/>
      <c r="I68" s="10">
        <f>AVERAGE(B68:E68)</f>
        <v>4.4275000000000002</v>
      </c>
      <c r="J68" s="12"/>
      <c r="P68" s="25"/>
      <c r="R68" s="6" t="s">
        <v>7</v>
      </c>
      <c r="S68" s="10">
        <v>5.8</v>
      </c>
      <c r="T68" s="10">
        <v>5.8</v>
      </c>
      <c r="U68" s="10">
        <v>5.65</v>
      </c>
      <c r="V68" s="12">
        <v>5.84</v>
      </c>
      <c r="W68" s="10"/>
      <c r="X68" s="12"/>
      <c r="Y68" s="10"/>
      <c r="Z68" s="10">
        <f>AVERAGE(S68:V68)</f>
        <v>5.7725</v>
      </c>
      <c r="AA68" s="12"/>
    </row>
    <row r="69" spans="1:27" x14ac:dyDescent="0.35">
      <c r="A69" s="7" t="s">
        <v>8</v>
      </c>
      <c r="B69" s="11">
        <v>4.45</v>
      </c>
      <c r="C69" s="11">
        <v>4.38</v>
      </c>
      <c r="D69" s="11">
        <v>4.54</v>
      </c>
      <c r="E69" s="13">
        <v>4.24</v>
      </c>
      <c r="F69" s="11"/>
      <c r="G69" s="13"/>
      <c r="H69" s="11"/>
      <c r="I69" s="11">
        <f>AVERAGE(B69:E69)</f>
        <v>4.4024999999999999</v>
      </c>
      <c r="J69" s="13"/>
      <c r="P69" s="25"/>
      <c r="R69" s="7" t="s">
        <v>8</v>
      </c>
      <c r="S69" s="11">
        <v>5.76</v>
      </c>
      <c r="T69" s="11">
        <v>5.52</v>
      </c>
      <c r="U69" s="2">
        <v>5.89</v>
      </c>
      <c r="V69" s="13">
        <v>5.09</v>
      </c>
      <c r="W69" s="11"/>
      <c r="X69" s="13"/>
      <c r="Y69" s="11"/>
      <c r="Z69" s="11">
        <f>AVERAGE(S69:V69)</f>
        <v>5.5649999999999995</v>
      </c>
      <c r="AA69" s="13"/>
    </row>
    <row r="70" spans="1:27" x14ac:dyDescent="0.35">
      <c r="A70" s="6" t="s">
        <v>31</v>
      </c>
      <c r="B70" s="10"/>
      <c r="C70" s="10"/>
      <c r="D70" s="10"/>
      <c r="E70" s="12"/>
      <c r="F70" s="20">
        <v>4.5199999999999996</v>
      </c>
      <c r="G70" s="12">
        <v>4.53</v>
      </c>
      <c r="H70" s="10"/>
      <c r="I70" s="10">
        <f>AVERAGE(F70:G70)</f>
        <v>4.5250000000000004</v>
      </c>
      <c r="J70" s="12"/>
      <c r="P70" s="25"/>
      <c r="R70" s="6" t="s">
        <v>31</v>
      </c>
      <c r="S70" s="10"/>
      <c r="T70" s="10"/>
      <c r="U70" s="10"/>
      <c r="V70" s="12"/>
      <c r="W70" s="20">
        <v>5.89</v>
      </c>
      <c r="X70" s="12">
        <v>5.89</v>
      </c>
      <c r="Y70" s="10"/>
      <c r="Z70" s="10">
        <f>AVERAGE(W70:X70)</f>
        <v>5.89</v>
      </c>
      <c r="AA70" s="12"/>
    </row>
    <row r="71" spans="1:27" x14ac:dyDescent="0.35">
      <c r="A71" s="6" t="s">
        <v>32</v>
      </c>
      <c r="B71" s="10"/>
      <c r="C71" s="10"/>
      <c r="D71" s="10"/>
      <c r="E71" s="12"/>
      <c r="F71" s="20">
        <v>4.3899999999999997</v>
      </c>
      <c r="G71" s="12">
        <v>4.47</v>
      </c>
      <c r="H71" s="10"/>
      <c r="I71" s="10">
        <f t="shared" ref="I71" si="8">AVERAGE(F71:G71)</f>
        <v>4.43</v>
      </c>
      <c r="J71" s="12"/>
      <c r="P71" s="25"/>
      <c r="R71" s="6" t="s">
        <v>32</v>
      </c>
      <c r="S71" s="10"/>
      <c r="T71" s="10"/>
      <c r="U71" s="10"/>
      <c r="V71" s="12"/>
      <c r="W71" s="20">
        <v>5.95</v>
      </c>
      <c r="X71" s="12">
        <v>5.87</v>
      </c>
      <c r="Y71" s="10"/>
      <c r="Z71" s="10">
        <f t="shared" ref="Z71" si="9">AVERAGE(W71:X71)</f>
        <v>5.91</v>
      </c>
      <c r="AA71" s="12"/>
    </row>
    <row r="72" spans="1:27" x14ac:dyDescent="0.35">
      <c r="A72" s="6" t="s">
        <v>33</v>
      </c>
      <c r="B72" s="10"/>
      <c r="C72" s="10"/>
      <c r="D72" s="10"/>
      <c r="E72" s="12"/>
      <c r="F72" s="20">
        <v>4.55</v>
      </c>
      <c r="G72" s="12">
        <v>4.3899999999999997</v>
      </c>
      <c r="H72" s="10"/>
      <c r="I72" s="10">
        <f>AVERAGE(F72:G72)</f>
        <v>4.47</v>
      </c>
      <c r="J72" s="12"/>
      <c r="P72" s="25"/>
      <c r="R72" s="6" t="s">
        <v>33</v>
      </c>
      <c r="S72" s="10"/>
      <c r="T72" s="10"/>
      <c r="U72" s="10"/>
      <c r="V72" s="12"/>
      <c r="W72" s="20">
        <v>5.85</v>
      </c>
      <c r="X72" s="12">
        <v>6.06</v>
      </c>
      <c r="Y72" s="10"/>
      <c r="Z72" s="10">
        <f>AVERAGE(W72:X72)</f>
        <v>5.9550000000000001</v>
      </c>
      <c r="AA72" s="12"/>
    </row>
    <row r="73" spans="1:27" x14ac:dyDescent="0.35">
      <c r="A73" s="6" t="s">
        <v>34</v>
      </c>
      <c r="B73" s="10"/>
      <c r="C73" s="10"/>
      <c r="D73" s="10"/>
      <c r="E73" s="12"/>
      <c r="F73" s="10">
        <v>4.57</v>
      </c>
      <c r="G73" s="12">
        <v>4.46</v>
      </c>
      <c r="H73" s="10"/>
      <c r="I73" s="10">
        <f t="shared" ref="I73:I74" si="10">AVERAGE(F73:G73)</f>
        <v>4.5150000000000006</v>
      </c>
      <c r="J73" s="12"/>
      <c r="P73" s="25"/>
      <c r="R73" s="6" t="s">
        <v>34</v>
      </c>
      <c r="S73" s="10"/>
      <c r="T73" s="10"/>
      <c r="U73" s="10"/>
      <c r="V73" s="12"/>
      <c r="W73" s="10">
        <v>6.06</v>
      </c>
      <c r="X73" s="12">
        <v>5.99</v>
      </c>
      <c r="Y73" s="10"/>
      <c r="Z73" s="10">
        <f t="shared" ref="Z73:Z74" si="11">AVERAGE(W73:X73)</f>
        <v>6.0250000000000004</v>
      </c>
      <c r="AA73" s="12"/>
    </row>
    <row r="74" spans="1:27" x14ac:dyDescent="0.35">
      <c r="A74" s="7" t="s">
        <v>35</v>
      </c>
      <c r="B74" s="11"/>
      <c r="C74" s="11"/>
      <c r="D74" s="11"/>
      <c r="E74" s="13"/>
      <c r="F74" s="11">
        <v>4.54</v>
      </c>
      <c r="G74" s="13">
        <v>4.46</v>
      </c>
      <c r="H74" s="11"/>
      <c r="I74" s="11">
        <f t="shared" si="10"/>
        <v>4.5</v>
      </c>
      <c r="J74" s="13"/>
      <c r="P74" s="25"/>
      <c r="R74" s="7" t="s">
        <v>35</v>
      </c>
      <c r="S74" s="11"/>
      <c r="T74" s="11"/>
      <c r="U74" s="11"/>
      <c r="V74" s="13"/>
      <c r="W74" s="11">
        <v>5.88</v>
      </c>
      <c r="X74" s="13">
        <v>5.99</v>
      </c>
      <c r="Y74" s="11"/>
      <c r="Z74" s="11">
        <f t="shared" si="11"/>
        <v>5.9350000000000005</v>
      </c>
      <c r="AA74" s="13"/>
    </row>
    <row r="75" spans="1:27" x14ac:dyDescent="0.35">
      <c r="A75" s="6"/>
      <c r="B75" s="10"/>
      <c r="C75" s="10"/>
      <c r="D75" s="10"/>
      <c r="E75" s="21"/>
      <c r="F75" s="10"/>
      <c r="G75" s="21"/>
      <c r="H75" s="10"/>
      <c r="I75" s="10"/>
      <c r="J75" s="12"/>
      <c r="P75" s="25"/>
      <c r="R75" s="6"/>
      <c r="S75" s="10"/>
      <c r="T75" s="10"/>
      <c r="U75" s="10"/>
      <c r="V75" s="21"/>
      <c r="W75" s="10"/>
      <c r="X75" s="21"/>
      <c r="Y75" s="10"/>
      <c r="Z75" s="10"/>
      <c r="AA75" s="12"/>
    </row>
    <row r="76" spans="1:27" x14ac:dyDescent="0.35">
      <c r="A76" s="6" t="s">
        <v>49</v>
      </c>
      <c r="B76" s="10">
        <f>AVERAGE(B65:B69)</f>
        <v>4.4300000000000006</v>
      </c>
      <c r="C76" s="10">
        <f>AVERAGE(C65:C69)</f>
        <v>4.3819999999999997</v>
      </c>
      <c r="D76" s="10">
        <f>AVERAGE(D65:D69)</f>
        <v>4.4859999999999998</v>
      </c>
      <c r="E76" s="12">
        <f>AVERAGE(E65:E69)</f>
        <v>4.4000000000000004</v>
      </c>
      <c r="F76" s="10">
        <f>AVERAGE(F70:F74)</f>
        <v>4.5140000000000002</v>
      </c>
      <c r="G76" s="12">
        <f>AVERAGE(G70:G74)</f>
        <v>4.4620000000000006</v>
      </c>
      <c r="H76" s="10"/>
      <c r="I76" s="10">
        <f>AVERAGE(B76:G76,I65:I74)</f>
        <v>4.4522812499999995</v>
      </c>
      <c r="J76" s="12"/>
      <c r="P76" s="25"/>
      <c r="R76" s="6" t="s">
        <v>49</v>
      </c>
      <c r="S76" s="10">
        <f>AVERAGE(S65:S69)</f>
        <v>5.8519999999999994</v>
      </c>
      <c r="T76" s="10">
        <f>AVERAGE(T65:T69)</f>
        <v>5.694</v>
      </c>
      <c r="U76" s="10">
        <f>AVERAGE(U65:U69)</f>
        <v>5.9279999999999999</v>
      </c>
      <c r="V76" s="12">
        <f>AVERAGE(V65:V69)</f>
        <v>5.65</v>
      </c>
      <c r="W76" s="10">
        <f>AVERAGE(W70:W74)</f>
        <v>5.9259999999999993</v>
      </c>
      <c r="X76" s="12">
        <f>AVERAGE(X70:X74)</f>
        <v>5.9600000000000009</v>
      </c>
      <c r="Y76" s="10"/>
      <c r="Z76" s="10">
        <f>AVERAGE(S76:X76,Z65:Z74)</f>
        <v>5.8518750000000006</v>
      </c>
      <c r="AA76" s="12"/>
    </row>
    <row r="77" spans="1:27" x14ac:dyDescent="0.35">
      <c r="A77" s="7"/>
      <c r="B77" s="11"/>
      <c r="C77" s="11"/>
      <c r="D77" s="11"/>
      <c r="E77" s="13"/>
      <c r="F77" s="11"/>
      <c r="G77" s="13"/>
      <c r="H77" s="11"/>
      <c r="I77" s="11"/>
      <c r="J77" s="13"/>
      <c r="P77" s="25"/>
      <c r="R77" s="7"/>
      <c r="S77" s="11"/>
      <c r="T77" s="11"/>
      <c r="U77" s="11"/>
      <c r="V77" s="13"/>
      <c r="W77" s="11"/>
      <c r="X77" s="13"/>
      <c r="Y77" s="11"/>
      <c r="Z77" s="11"/>
      <c r="AA77" s="13"/>
    </row>
    <row r="78" spans="1:27" x14ac:dyDescent="0.35">
      <c r="A78" s="6"/>
      <c r="B78" s="14"/>
      <c r="C78" s="14"/>
      <c r="D78" s="14"/>
      <c r="E78" s="15"/>
      <c r="F78" s="22"/>
      <c r="G78" s="23"/>
      <c r="H78" s="14"/>
      <c r="I78" s="14"/>
      <c r="J78" s="15"/>
      <c r="P78" s="25"/>
      <c r="R78" s="6"/>
      <c r="S78" s="14"/>
      <c r="T78" s="14"/>
      <c r="U78" s="14"/>
      <c r="V78" s="15"/>
      <c r="W78" s="22"/>
      <c r="X78" s="23"/>
      <c r="Y78" s="14"/>
      <c r="Z78" s="14"/>
      <c r="AA78" s="15"/>
    </row>
    <row r="79" spans="1:27" x14ac:dyDescent="0.35">
      <c r="F79"/>
      <c r="G79"/>
      <c r="J79"/>
      <c r="P79" s="25"/>
    </row>
    <row r="80" spans="1:27" x14ac:dyDescent="0.35">
      <c r="F80"/>
      <c r="G80"/>
      <c r="J80"/>
      <c r="P80" s="25"/>
    </row>
    <row r="81" spans="1:31" x14ac:dyDescent="0.35">
      <c r="A81" t="s">
        <v>60</v>
      </c>
      <c r="F81"/>
      <c r="G81"/>
      <c r="J81"/>
      <c r="P81" s="25"/>
      <c r="S81" s="2">
        <v>4</v>
      </c>
      <c r="T81" s="2">
        <v>5</v>
      </c>
      <c r="U81" s="2">
        <v>6</v>
      </c>
      <c r="V81" s="2">
        <v>7</v>
      </c>
      <c r="W81" s="2">
        <v>8</v>
      </c>
      <c r="X81" s="2">
        <v>9</v>
      </c>
      <c r="Y81" s="2">
        <v>10</v>
      </c>
      <c r="Z81" s="11" t="s">
        <v>50</v>
      </c>
      <c r="AA81" s="11" t="s">
        <v>51</v>
      </c>
    </row>
    <row r="82" spans="1:31" x14ac:dyDescent="0.35">
      <c r="B82" s="2">
        <v>4</v>
      </c>
      <c r="C82" s="2">
        <v>5</v>
      </c>
      <c r="D82" s="2">
        <v>6</v>
      </c>
      <c r="E82" s="2">
        <v>7</v>
      </c>
      <c r="F82" s="2">
        <v>8</v>
      </c>
      <c r="G82" s="2">
        <v>9</v>
      </c>
      <c r="H82" s="2">
        <v>10</v>
      </c>
      <c r="I82" s="11" t="s">
        <v>50</v>
      </c>
      <c r="J82" s="11" t="s">
        <v>51</v>
      </c>
      <c r="P82" s="25"/>
      <c r="R82" t="s">
        <v>11</v>
      </c>
      <c r="S82" s="10">
        <v>25.42</v>
      </c>
      <c r="T82" s="10">
        <v>20.83</v>
      </c>
      <c r="U82" s="10">
        <v>23.75</v>
      </c>
      <c r="V82" s="10">
        <v>13.75</v>
      </c>
      <c r="W82" s="10">
        <v>7.5</v>
      </c>
      <c r="X82" s="10">
        <v>7.08</v>
      </c>
      <c r="Y82" s="10">
        <v>1.67</v>
      </c>
      <c r="Z82" s="10">
        <v>0.54862</v>
      </c>
      <c r="AA82" s="10">
        <v>237</v>
      </c>
    </row>
    <row r="83" spans="1:31" x14ac:dyDescent="0.35">
      <c r="A83" t="s">
        <v>11</v>
      </c>
      <c r="B83" s="1">
        <v>60.98</v>
      </c>
      <c r="C83" s="1">
        <v>39.020000000000003</v>
      </c>
      <c r="D83" s="10">
        <v>0</v>
      </c>
      <c r="E83" s="10">
        <v>0</v>
      </c>
      <c r="F83" s="10">
        <v>0</v>
      </c>
      <c r="G83" s="10">
        <v>0</v>
      </c>
      <c r="H83" s="10">
        <v>0</v>
      </c>
      <c r="I83" s="10">
        <v>0.33555000000000001</v>
      </c>
      <c r="J83" s="10">
        <v>41</v>
      </c>
      <c r="P83" s="25"/>
      <c r="R83" t="s">
        <v>12</v>
      </c>
      <c r="S83" s="10">
        <v>34.94</v>
      </c>
      <c r="T83" s="10">
        <v>14.46</v>
      </c>
      <c r="U83" s="10">
        <v>18.88</v>
      </c>
      <c r="V83" s="10">
        <v>14.86</v>
      </c>
      <c r="W83" s="10">
        <v>8.0299999999999994</v>
      </c>
      <c r="X83" s="10">
        <v>6.43</v>
      </c>
      <c r="Y83" s="10">
        <v>2.41</v>
      </c>
      <c r="Z83" s="10">
        <v>1.47628</v>
      </c>
      <c r="AA83" s="10">
        <v>240</v>
      </c>
    </row>
    <row r="84" spans="1:31" x14ac:dyDescent="0.35">
      <c r="A84" t="s">
        <v>12</v>
      </c>
      <c r="B84" s="10">
        <v>59.52</v>
      </c>
      <c r="C84" s="10">
        <v>40.479999999999997</v>
      </c>
      <c r="D84" s="10">
        <v>0</v>
      </c>
      <c r="E84" s="10">
        <v>0</v>
      </c>
      <c r="F84" s="10">
        <v>0</v>
      </c>
      <c r="G84" s="10">
        <v>0</v>
      </c>
      <c r="H84" s="10">
        <v>0</v>
      </c>
      <c r="I84" s="10">
        <v>0.88085000000000002</v>
      </c>
      <c r="J84" s="10">
        <v>67</v>
      </c>
      <c r="P84" s="25"/>
      <c r="R84" t="s">
        <v>13</v>
      </c>
      <c r="S84" s="10">
        <v>25.42</v>
      </c>
      <c r="T84" s="10">
        <v>19.579999999999998</v>
      </c>
      <c r="U84" s="10">
        <v>22.5</v>
      </c>
      <c r="V84" s="10">
        <v>9.58</v>
      </c>
      <c r="W84" s="10">
        <v>10</v>
      </c>
      <c r="X84" s="10">
        <v>7.5</v>
      </c>
      <c r="Y84" s="10">
        <v>5.42</v>
      </c>
      <c r="Z84" s="10">
        <v>1.3142799999999999</v>
      </c>
      <c r="AA84" s="10">
        <v>244</v>
      </c>
    </row>
    <row r="85" spans="1:31" x14ac:dyDescent="0.35">
      <c r="A85" t="s">
        <v>13</v>
      </c>
      <c r="B85" s="10">
        <v>46.34</v>
      </c>
      <c r="C85" s="10">
        <v>53.66</v>
      </c>
      <c r="D85" s="10">
        <v>0</v>
      </c>
      <c r="E85" s="10">
        <v>0</v>
      </c>
      <c r="F85" s="10">
        <v>0</v>
      </c>
      <c r="G85" s="10">
        <v>0</v>
      </c>
      <c r="H85" s="10">
        <v>0</v>
      </c>
      <c r="I85" s="10">
        <v>0.70786000000000004</v>
      </c>
      <c r="J85" s="10">
        <v>81</v>
      </c>
      <c r="P85" s="25"/>
      <c r="R85" t="s">
        <v>14</v>
      </c>
      <c r="S85" s="10">
        <v>27.13</v>
      </c>
      <c r="T85" s="10">
        <v>15.79</v>
      </c>
      <c r="U85" s="10">
        <v>23.08</v>
      </c>
      <c r="V85" s="10">
        <v>18.22</v>
      </c>
      <c r="W85" s="10">
        <v>7.29</v>
      </c>
      <c r="X85" s="10">
        <v>6.07</v>
      </c>
      <c r="Y85" s="10">
        <v>2.4300000000000002</v>
      </c>
      <c r="Z85" s="10">
        <v>1.2628200000000001</v>
      </c>
      <c r="AA85" s="10">
        <v>246</v>
      </c>
    </row>
    <row r="86" spans="1:31" x14ac:dyDescent="0.35">
      <c r="A86" t="s">
        <v>14</v>
      </c>
      <c r="B86" s="10">
        <v>63.04</v>
      </c>
      <c r="C86" s="10">
        <v>36.96</v>
      </c>
      <c r="D86" s="10">
        <v>0</v>
      </c>
      <c r="E86" s="10">
        <v>0</v>
      </c>
      <c r="F86" s="10">
        <v>0</v>
      </c>
      <c r="G86" s="10">
        <v>0</v>
      </c>
      <c r="H86" s="10">
        <v>0</v>
      </c>
      <c r="I86" s="10">
        <v>0.68984999999999996</v>
      </c>
      <c r="J86" s="10">
        <v>93</v>
      </c>
      <c r="P86" s="25"/>
      <c r="R86" t="s">
        <v>15</v>
      </c>
      <c r="S86" s="10">
        <v>31.58</v>
      </c>
      <c r="T86" s="10">
        <v>18.62</v>
      </c>
      <c r="U86" s="10">
        <v>17.809999999999999</v>
      </c>
      <c r="V86" s="10">
        <v>14.17</v>
      </c>
      <c r="W86" s="10">
        <v>6.07</v>
      </c>
      <c r="X86" s="10">
        <v>7.69</v>
      </c>
      <c r="Y86" s="10">
        <v>4.05</v>
      </c>
      <c r="Z86" s="10">
        <v>0.87372000000000005</v>
      </c>
      <c r="AA86" s="10">
        <v>239</v>
      </c>
    </row>
    <row r="87" spans="1:31" x14ac:dyDescent="0.35">
      <c r="A87" t="s">
        <v>15</v>
      </c>
      <c r="B87" s="10">
        <v>56.25</v>
      </c>
      <c r="C87" s="10">
        <v>43.75</v>
      </c>
      <c r="D87" s="10">
        <v>0</v>
      </c>
      <c r="E87" s="10">
        <v>0</v>
      </c>
      <c r="F87" s="10">
        <v>0</v>
      </c>
      <c r="G87" s="10">
        <v>0</v>
      </c>
      <c r="H87" s="10">
        <v>0</v>
      </c>
      <c r="I87" s="10">
        <v>0.51705999999999996</v>
      </c>
      <c r="J87" s="10">
        <v>48</v>
      </c>
      <c r="P87" s="25"/>
      <c r="R87" t="s">
        <v>16</v>
      </c>
      <c r="S87" s="10">
        <v>30.52</v>
      </c>
      <c r="T87" s="10">
        <v>16.87</v>
      </c>
      <c r="U87" s="10">
        <v>21.69</v>
      </c>
      <c r="V87" s="10">
        <v>15.26</v>
      </c>
      <c r="W87" s="10">
        <v>7.63</v>
      </c>
      <c r="X87" s="10">
        <v>5.22</v>
      </c>
      <c r="Y87" s="10">
        <v>2.81</v>
      </c>
      <c r="Z87" s="10">
        <v>1.51206</v>
      </c>
      <c r="AA87" s="10">
        <v>240</v>
      </c>
    </row>
    <row r="88" spans="1:31" x14ac:dyDescent="0.35">
      <c r="A88" t="s">
        <v>16</v>
      </c>
      <c r="B88" s="10">
        <v>60.42</v>
      </c>
      <c r="C88" s="10">
        <v>39.58</v>
      </c>
      <c r="D88" s="10">
        <v>0</v>
      </c>
      <c r="E88" s="10">
        <v>0</v>
      </c>
      <c r="F88" s="10">
        <v>0</v>
      </c>
      <c r="G88" s="10">
        <v>0</v>
      </c>
      <c r="H88" s="10">
        <v>0</v>
      </c>
      <c r="I88" s="10">
        <v>0.70659000000000005</v>
      </c>
      <c r="J88" s="10">
        <v>68</v>
      </c>
      <c r="P88" s="25"/>
      <c r="R88" t="s">
        <v>17</v>
      </c>
      <c r="S88" s="10">
        <v>20.85</v>
      </c>
      <c r="T88" s="10">
        <v>24.26</v>
      </c>
      <c r="U88" s="10">
        <v>21.7</v>
      </c>
      <c r="V88" s="10">
        <v>11.49</v>
      </c>
      <c r="W88" s="10">
        <v>9.7899999999999991</v>
      </c>
      <c r="X88" s="10">
        <v>5.53</v>
      </c>
      <c r="Y88" s="10">
        <v>6.38</v>
      </c>
      <c r="Z88" s="10">
        <v>0.68574000000000002</v>
      </c>
      <c r="AA88" s="10">
        <v>246</v>
      </c>
    </row>
    <row r="89" spans="1:31" x14ac:dyDescent="0.35">
      <c r="A89" t="s">
        <v>17</v>
      </c>
      <c r="B89" s="10">
        <v>46.81</v>
      </c>
      <c r="C89" s="10">
        <v>53.19</v>
      </c>
      <c r="D89" s="10">
        <v>0</v>
      </c>
      <c r="E89" s="10">
        <v>0</v>
      </c>
      <c r="F89" s="10">
        <v>0</v>
      </c>
      <c r="G89" s="10">
        <v>0</v>
      </c>
      <c r="H89" s="10">
        <v>0</v>
      </c>
      <c r="I89" s="10">
        <v>0.41100999999999999</v>
      </c>
      <c r="J89" s="10">
        <v>86</v>
      </c>
      <c r="P89" s="25"/>
      <c r="R89" t="s">
        <v>18</v>
      </c>
      <c r="S89" s="10">
        <v>26.97</v>
      </c>
      <c r="T89" s="10">
        <v>17.84</v>
      </c>
      <c r="U89" s="10">
        <v>21.58</v>
      </c>
      <c r="V89" s="10">
        <v>14.11</v>
      </c>
      <c r="W89" s="10">
        <v>10.37</v>
      </c>
      <c r="X89" s="10">
        <v>6.22</v>
      </c>
      <c r="Y89" s="10">
        <v>2.9</v>
      </c>
      <c r="Z89" s="10">
        <v>1.7481100000000001</v>
      </c>
      <c r="AA89" s="10">
        <v>241</v>
      </c>
    </row>
    <row r="90" spans="1:31" x14ac:dyDescent="0.35">
      <c r="A90" t="s">
        <v>18</v>
      </c>
      <c r="B90" s="10">
        <v>57.14</v>
      </c>
      <c r="C90" s="10">
        <v>42.86</v>
      </c>
      <c r="D90" s="10">
        <v>0</v>
      </c>
      <c r="E90" s="10">
        <v>0</v>
      </c>
      <c r="F90" s="10">
        <v>0</v>
      </c>
      <c r="G90" s="10">
        <v>0</v>
      </c>
      <c r="H90" s="10">
        <v>0</v>
      </c>
      <c r="I90" s="10">
        <v>0.93876000000000004</v>
      </c>
      <c r="J90" s="10">
        <v>89</v>
      </c>
      <c r="P90" s="25"/>
      <c r="R90" t="s">
        <v>19</v>
      </c>
      <c r="S90" s="10">
        <v>23.73</v>
      </c>
      <c r="T90" s="10">
        <v>22.46</v>
      </c>
      <c r="U90" s="10">
        <v>18.64</v>
      </c>
      <c r="V90" s="10">
        <v>11.44</v>
      </c>
      <c r="W90" s="10">
        <v>13.56</v>
      </c>
      <c r="X90" s="10">
        <v>8.0500000000000007</v>
      </c>
      <c r="Y90" s="10">
        <v>2.12</v>
      </c>
      <c r="Z90" s="10">
        <v>0.73607999999999996</v>
      </c>
      <c r="AA90" s="10">
        <v>232</v>
      </c>
    </row>
    <row r="91" spans="1:31" x14ac:dyDescent="0.35">
      <c r="A91" t="s">
        <v>19</v>
      </c>
      <c r="B91" s="10">
        <v>54.76</v>
      </c>
      <c r="C91" s="10">
        <v>45.24</v>
      </c>
      <c r="D91" s="10">
        <v>0</v>
      </c>
      <c r="E91" s="10">
        <v>0</v>
      </c>
      <c r="F91" s="10">
        <v>0</v>
      </c>
      <c r="G91" s="10">
        <v>0</v>
      </c>
      <c r="H91" s="10">
        <v>0</v>
      </c>
      <c r="I91" s="10">
        <v>0.44319999999999998</v>
      </c>
      <c r="J91" s="10">
        <v>42</v>
      </c>
      <c r="P91" s="25"/>
      <c r="R91" t="s">
        <v>20</v>
      </c>
      <c r="S91" s="10">
        <v>35.340000000000003</v>
      </c>
      <c r="T91" s="10">
        <v>13.65</v>
      </c>
      <c r="U91" s="10">
        <v>24.9</v>
      </c>
      <c r="V91" s="10">
        <v>12.45</v>
      </c>
      <c r="W91" s="10">
        <v>10.84</v>
      </c>
      <c r="X91" s="10">
        <v>2.0099999999999998</v>
      </c>
      <c r="Y91" s="10">
        <v>0.8</v>
      </c>
      <c r="Z91" s="10">
        <v>1.3182799999999999</v>
      </c>
      <c r="AA91" s="10">
        <v>241</v>
      </c>
    </row>
    <row r="92" spans="1:31" x14ac:dyDescent="0.35">
      <c r="A92" t="s">
        <v>20</v>
      </c>
      <c r="B92" s="10">
        <v>67.39</v>
      </c>
      <c r="C92" s="10">
        <v>32.61</v>
      </c>
      <c r="D92" s="10">
        <v>0</v>
      </c>
      <c r="E92" s="10">
        <v>0</v>
      </c>
      <c r="F92" s="10">
        <v>0</v>
      </c>
      <c r="G92" s="10">
        <v>0</v>
      </c>
      <c r="H92" s="10">
        <v>0</v>
      </c>
      <c r="I92" s="10">
        <v>0.74236000000000002</v>
      </c>
      <c r="J92" s="10">
        <v>64</v>
      </c>
      <c r="P92" s="25"/>
      <c r="R92" t="s">
        <v>21</v>
      </c>
      <c r="S92" s="10">
        <v>23.97</v>
      </c>
      <c r="T92" s="10">
        <v>20.66</v>
      </c>
      <c r="U92" s="10">
        <v>20.66</v>
      </c>
      <c r="V92" s="10">
        <v>14.05</v>
      </c>
      <c r="W92" s="10">
        <v>11.57</v>
      </c>
      <c r="X92" s="10">
        <v>5.37</v>
      </c>
      <c r="Y92" s="10">
        <v>3.72</v>
      </c>
      <c r="Z92" s="10">
        <v>0.72519999999999996</v>
      </c>
      <c r="AA92" s="10">
        <v>243</v>
      </c>
    </row>
    <row r="93" spans="1:31" x14ac:dyDescent="0.35">
      <c r="A93" t="s">
        <v>21</v>
      </c>
      <c r="B93" s="10">
        <v>57.14</v>
      </c>
      <c r="C93" s="10">
        <v>42.86</v>
      </c>
      <c r="D93" s="10">
        <v>0</v>
      </c>
      <c r="E93" s="10">
        <v>0</v>
      </c>
      <c r="F93" s="10">
        <v>0</v>
      </c>
      <c r="G93" s="10">
        <v>0</v>
      </c>
      <c r="H93" s="10">
        <v>0</v>
      </c>
      <c r="I93" s="10">
        <v>0.66073000000000004</v>
      </c>
      <c r="J93" s="10">
        <v>80</v>
      </c>
      <c r="P93" s="25"/>
      <c r="R93" t="s">
        <v>22</v>
      </c>
      <c r="S93" s="10">
        <v>32.4</v>
      </c>
      <c r="T93" s="10">
        <v>13.6</v>
      </c>
      <c r="U93" s="10">
        <v>36</v>
      </c>
      <c r="V93" s="10">
        <v>13.6</v>
      </c>
      <c r="W93" s="10">
        <v>2</v>
      </c>
      <c r="X93" s="10">
        <v>0.8</v>
      </c>
      <c r="Y93" s="10">
        <v>1.6</v>
      </c>
      <c r="Z93" s="10">
        <v>1.03444</v>
      </c>
      <c r="AA93" s="10">
        <v>240</v>
      </c>
    </row>
    <row r="94" spans="1:31" x14ac:dyDescent="0.35">
      <c r="A94" t="s">
        <v>22</v>
      </c>
      <c r="B94" s="10">
        <v>54.35</v>
      </c>
      <c r="C94" s="10">
        <v>45.65</v>
      </c>
      <c r="D94" s="10">
        <v>0</v>
      </c>
      <c r="E94" s="10">
        <v>0</v>
      </c>
      <c r="F94" s="10">
        <v>0</v>
      </c>
      <c r="G94" s="10">
        <v>0</v>
      </c>
      <c r="H94" s="10">
        <v>0</v>
      </c>
      <c r="I94" s="10">
        <v>0.53186999999999995</v>
      </c>
      <c r="J94" s="10">
        <v>91</v>
      </c>
      <c r="P94" s="25"/>
      <c r="R94" t="s">
        <v>23</v>
      </c>
      <c r="S94" s="10">
        <v>30.2</v>
      </c>
      <c r="T94" s="10">
        <v>17.55</v>
      </c>
      <c r="U94" s="10">
        <v>22.45</v>
      </c>
      <c r="V94" s="10">
        <v>11.02</v>
      </c>
      <c r="W94" s="10">
        <v>11.43</v>
      </c>
      <c r="X94" s="10">
        <v>5.71</v>
      </c>
      <c r="Y94" s="10">
        <v>1.63</v>
      </c>
      <c r="Z94" s="10">
        <v>0.59158999999999995</v>
      </c>
      <c r="AA94" s="10">
        <v>238</v>
      </c>
    </row>
    <row r="95" spans="1:31" x14ac:dyDescent="0.35">
      <c r="A95" t="s">
        <v>23</v>
      </c>
      <c r="B95" s="10">
        <v>58</v>
      </c>
      <c r="C95" s="10">
        <v>42</v>
      </c>
      <c r="D95" s="10">
        <v>0</v>
      </c>
      <c r="E95" s="10">
        <v>0</v>
      </c>
      <c r="F95" s="10">
        <v>0</v>
      </c>
      <c r="G95" s="10">
        <v>0</v>
      </c>
      <c r="H95" s="10">
        <v>0</v>
      </c>
      <c r="I95" s="10">
        <v>0.28566000000000003</v>
      </c>
      <c r="J95" s="10">
        <v>50</v>
      </c>
      <c r="P95" s="25"/>
      <c r="R95" t="s">
        <v>24</v>
      </c>
      <c r="S95" s="10">
        <v>34.94</v>
      </c>
      <c r="T95" s="10">
        <v>16.059999999999999</v>
      </c>
      <c r="U95" s="10">
        <v>20.88</v>
      </c>
      <c r="V95" s="10">
        <v>13.25</v>
      </c>
      <c r="W95" s="10">
        <v>8.43</v>
      </c>
      <c r="X95" s="10">
        <v>4.42</v>
      </c>
      <c r="Y95" s="10">
        <v>2.0099999999999998</v>
      </c>
      <c r="Z95" s="10">
        <v>1.45055</v>
      </c>
      <c r="AA95" s="10">
        <v>235</v>
      </c>
    </row>
    <row r="96" spans="1:31" x14ac:dyDescent="0.35">
      <c r="A96" t="s">
        <v>24</v>
      </c>
      <c r="B96" s="10">
        <v>60</v>
      </c>
      <c r="C96" s="10">
        <v>40</v>
      </c>
      <c r="D96" s="10">
        <v>0</v>
      </c>
      <c r="E96" s="10">
        <v>0</v>
      </c>
      <c r="F96" s="10">
        <v>0</v>
      </c>
      <c r="G96" s="10">
        <v>0</v>
      </c>
      <c r="H96" s="10">
        <v>0</v>
      </c>
      <c r="I96" s="10">
        <v>0.68593999999999999</v>
      </c>
      <c r="J96" s="10">
        <v>76</v>
      </c>
      <c r="P96" s="25"/>
      <c r="R96" t="s">
        <v>25</v>
      </c>
      <c r="S96" s="10">
        <v>25.1</v>
      </c>
      <c r="T96" s="10">
        <v>25.52</v>
      </c>
      <c r="U96" s="10">
        <v>20.079999999999998</v>
      </c>
      <c r="V96" s="10">
        <v>12.55</v>
      </c>
      <c r="W96" s="10">
        <v>7.53</v>
      </c>
      <c r="X96" s="10">
        <v>5.0199999999999996</v>
      </c>
      <c r="Y96" s="10">
        <v>4.18</v>
      </c>
      <c r="Z96" s="10">
        <v>0.25520999999999999</v>
      </c>
      <c r="AA96" s="10">
        <v>246</v>
      </c>
      <c r="AC96" t="s">
        <v>54</v>
      </c>
      <c r="AD96" t="s">
        <v>55</v>
      </c>
      <c r="AE96" s="26" t="s">
        <v>56</v>
      </c>
    </row>
    <row r="97" spans="1:31" x14ac:dyDescent="0.35">
      <c r="A97" t="s">
        <v>25</v>
      </c>
      <c r="B97" s="10">
        <v>61.22</v>
      </c>
      <c r="C97" s="10">
        <v>38.78</v>
      </c>
      <c r="D97" s="10">
        <v>0</v>
      </c>
      <c r="E97" s="10">
        <v>0</v>
      </c>
      <c r="F97" s="10">
        <v>0</v>
      </c>
      <c r="G97" s="10">
        <v>0</v>
      </c>
      <c r="H97" s="10">
        <v>0</v>
      </c>
      <c r="I97" s="10">
        <v>0.15723999999999999</v>
      </c>
      <c r="J97" s="10">
        <v>87</v>
      </c>
      <c r="L97" t="s">
        <v>54</v>
      </c>
      <c r="M97" t="s">
        <v>55</v>
      </c>
      <c r="N97" s="26" t="s">
        <v>56</v>
      </c>
      <c r="P97" s="25"/>
      <c r="R97" t="s">
        <v>26</v>
      </c>
      <c r="S97" s="10">
        <v>31.71</v>
      </c>
      <c r="T97" s="10">
        <v>13.01</v>
      </c>
      <c r="U97" s="10">
        <v>30.49</v>
      </c>
      <c r="V97" s="10">
        <v>14.23</v>
      </c>
      <c r="W97" s="10">
        <v>8.94</v>
      </c>
      <c r="X97" s="10">
        <v>1.22</v>
      </c>
      <c r="Y97" s="10">
        <v>0.41</v>
      </c>
      <c r="Z97" s="10">
        <v>1.1157600000000001</v>
      </c>
      <c r="AA97" s="10">
        <v>236</v>
      </c>
      <c r="AC97" s="10" cm="1">
        <f t="array" ref="AC97:AC111">_xlfn._xlws.SORT(_xlfn.UNIQUE(AA82:AA112), ,-1)</f>
        <v>246</v>
      </c>
      <c r="AD97" s="10">
        <f>COUNTIF(AA82:AA112,AC97)</f>
        <v>4</v>
      </c>
      <c r="AE97" s="24">
        <f>AD97/$AD$115</f>
        <v>0.13333333333333333</v>
      </c>
    </row>
    <row r="98" spans="1:31" x14ac:dyDescent="0.35">
      <c r="A98" t="s">
        <v>26</v>
      </c>
      <c r="B98" s="10">
        <v>50</v>
      </c>
      <c r="C98" s="10">
        <v>50</v>
      </c>
      <c r="D98" s="10">
        <v>0</v>
      </c>
      <c r="E98" s="10">
        <v>0</v>
      </c>
      <c r="F98" s="10">
        <v>0</v>
      </c>
      <c r="G98" s="10">
        <v>0</v>
      </c>
      <c r="H98" s="10">
        <v>0</v>
      </c>
      <c r="I98" s="10">
        <v>0.59892999999999996</v>
      </c>
      <c r="J98" s="10">
        <v>90</v>
      </c>
      <c r="L98" s="10" cm="1">
        <f t="array" ref="L98:L123">_xlfn._xlws.SORT(_xlfn.UNIQUE(J83:J113), ,-1)</f>
        <v>93</v>
      </c>
      <c r="M98" s="10">
        <f>COUNTIF($J$83:$J$113,L98)</f>
        <v>2</v>
      </c>
      <c r="N98" s="24">
        <f>M98/$M$125</f>
        <v>6.6666666666666666E-2</v>
      </c>
      <c r="P98" s="25"/>
      <c r="R98" t="s">
        <v>27</v>
      </c>
      <c r="S98" s="10">
        <v>30.2</v>
      </c>
      <c r="T98" s="10">
        <v>20.82</v>
      </c>
      <c r="U98" s="10">
        <v>19.18</v>
      </c>
      <c r="V98" s="10">
        <v>14.69</v>
      </c>
      <c r="W98" s="10">
        <v>7.35</v>
      </c>
      <c r="X98" s="10">
        <v>3.67</v>
      </c>
      <c r="Y98" s="10">
        <v>4.08</v>
      </c>
      <c r="Z98" s="10">
        <v>0.46464</v>
      </c>
      <c r="AA98" s="10">
        <v>235</v>
      </c>
      <c r="AC98" s="10">
        <v>245</v>
      </c>
      <c r="AD98" s="10">
        <f>COUNTIF(AA82:AA112,AC98)</f>
        <v>1</v>
      </c>
      <c r="AE98" s="24">
        <f>AD98/$AD$115</f>
        <v>3.3333333333333333E-2</v>
      </c>
    </row>
    <row r="99" spans="1:31" x14ac:dyDescent="0.35">
      <c r="A99" t="s">
        <v>27</v>
      </c>
      <c r="B99" s="10">
        <v>54.76</v>
      </c>
      <c r="C99" s="10">
        <v>45.24</v>
      </c>
      <c r="D99" s="10">
        <v>0</v>
      </c>
      <c r="E99" s="10">
        <v>0</v>
      </c>
      <c r="F99" s="10">
        <v>0</v>
      </c>
      <c r="G99" s="10">
        <v>0</v>
      </c>
      <c r="H99" s="10">
        <v>0</v>
      </c>
      <c r="I99" s="10">
        <v>0.25047999999999998</v>
      </c>
      <c r="J99" s="10">
        <v>42</v>
      </c>
      <c r="L99" s="10">
        <v>91</v>
      </c>
      <c r="M99" s="10">
        <f t="shared" ref="M99:M113" si="12">COUNTIF($J$83:$J$113,L99)</f>
        <v>1</v>
      </c>
      <c r="N99" s="24">
        <f t="shared" ref="N99:N123" si="13">M99/$M$125</f>
        <v>3.3333333333333333E-2</v>
      </c>
      <c r="P99" s="25"/>
      <c r="R99" t="s">
        <v>28</v>
      </c>
      <c r="S99" s="10">
        <v>38</v>
      </c>
      <c r="T99" s="10">
        <v>12</v>
      </c>
      <c r="U99" s="10">
        <v>23.2</v>
      </c>
      <c r="V99" s="10">
        <v>17.2</v>
      </c>
      <c r="W99" s="10">
        <v>6.4</v>
      </c>
      <c r="X99" s="10">
        <v>2.4</v>
      </c>
      <c r="Y99" s="10">
        <v>0.8</v>
      </c>
      <c r="Z99" s="10">
        <v>1.4687699999999999</v>
      </c>
      <c r="AA99" s="10">
        <v>241</v>
      </c>
      <c r="AC99" s="10">
        <v>244</v>
      </c>
      <c r="AD99" s="10">
        <f>COUNTIF(AA82:AA112,AC99)</f>
        <v>2</v>
      </c>
      <c r="AE99" s="24">
        <f>AD99/$AD$115</f>
        <v>6.6666666666666666E-2</v>
      </c>
    </row>
    <row r="100" spans="1:31" x14ac:dyDescent="0.35">
      <c r="A100" t="s">
        <v>28</v>
      </c>
      <c r="B100" s="10">
        <v>62.16</v>
      </c>
      <c r="C100" s="10">
        <v>37.840000000000003</v>
      </c>
      <c r="D100" s="10">
        <v>0</v>
      </c>
      <c r="E100" s="10">
        <v>0</v>
      </c>
      <c r="F100" s="10">
        <v>0</v>
      </c>
      <c r="G100" s="10">
        <v>0</v>
      </c>
      <c r="H100" s="10">
        <v>0</v>
      </c>
      <c r="I100" s="10">
        <v>0.79008</v>
      </c>
      <c r="J100" s="10">
        <v>68</v>
      </c>
      <c r="L100" s="10">
        <v>90</v>
      </c>
      <c r="M100" s="10">
        <f t="shared" si="12"/>
        <v>1</v>
      </c>
      <c r="N100" s="24">
        <f t="shared" si="13"/>
        <v>3.3333333333333333E-2</v>
      </c>
      <c r="P100" s="25"/>
      <c r="R100" t="s">
        <v>29</v>
      </c>
      <c r="S100" s="10">
        <v>26.25</v>
      </c>
      <c r="T100" s="10">
        <v>20.83</v>
      </c>
      <c r="U100" s="10">
        <v>20.83</v>
      </c>
      <c r="V100" s="10">
        <v>12.08</v>
      </c>
      <c r="W100" s="10">
        <v>11.67</v>
      </c>
      <c r="X100" s="10">
        <v>6.25</v>
      </c>
      <c r="Y100" s="10">
        <v>2.08</v>
      </c>
      <c r="Z100" s="10">
        <v>0.27262999999999998</v>
      </c>
      <c r="AA100" s="10">
        <v>246</v>
      </c>
      <c r="AC100" s="10">
        <v>243</v>
      </c>
      <c r="AD100" s="10">
        <f>COUNTIF(AA82:AA112,AC100)</f>
        <v>3</v>
      </c>
      <c r="AE100" s="24">
        <f>AD100/$AD$115</f>
        <v>0.1</v>
      </c>
    </row>
    <row r="101" spans="1:31" x14ac:dyDescent="0.35">
      <c r="A101" t="s">
        <v>29</v>
      </c>
      <c r="B101" s="10">
        <v>46.15</v>
      </c>
      <c r="C101" s="10">
        <v>53.85</v>
      </c>
      <c r="D101" s="10">
        <v>0</v>
      </c>
      <c r="E101" s="10">
        <v>0</v>
      </c>
      <c r="F101" s="10">
        <v>0</v>
      </c>
      <c r="G101" s="10">
        <v>0</v>
      </c>
      <c r="H101" s="10">
        <v>0</v>
      </c>
      <c r="I101" s="10">
        <v>0.16541</v>
      </c>
      <c r="J101" s="10">
        <v>83</v>
      </c>
      <c r="L101" s="10">
        <v>89</v>
      </c>
      <c r="M101" s="10">
        <f t="shared" si="12"/>
        <v>1</v>
      </c>
      <c r="N101" s="24">
        <f t="shared" si="13"/>
        <v>3.3333333333333333E-2</v>
      </c>
      <c r="P101" s="25"/>
      <c r="R101" t="s">
        <v>30</v>
      </c>
      <c r="S101" s="10">
        <v>46.8</v>
      </c>
      <c r="T101" s="10">
        <v>13.2</v>
      </c>
      <c r="U101" s="10">
        <v>28.8</v>
      </c>
      <c r="V101" s="10">
        <v>6.4</v>
      </c>
      <c r="W101" s="10">
        <v>4.8</v>
      </c>
      <c r="X101" s="10">
        <v>0</v>
      </c>
      <c r="Y101" s="10">
        <v>0</v>
      </c>
      <c r="Z101" s="10">
        <v>0.82679999999999998</v>
      </c>
      <c r="AA101" s="10">
        <v>244</v>
      </c>
      <c r="AC101" s="10">
        <v>242</v>
      </c>
      <c r="AD101" s="10">
        <f>COUNTIF(AA82:AA112,AC101)</f>
        <v>1</v>
      </c>
      <c r="AE101" s="24">
        <f>AD101/$AD$115</f>
        <v>3.3333333333333333E-2</v>
      </c>
    </row>
    <row r="102" spans="1:31" x14ac:dyDescent="0.35">
      <c r="A102" t="s">
        <v>30</v>
      </c>
      <c r="B102" s="10">
        <v>76.47</v>
      </c>
      <c r="C102" s="10">
        <v>23.53</v>
      </c>
      <c r="D102" s="10">
        <v>0</v>
      </c>
      <c r="E102" s="10">
        <v>0</v>
      </c>
      <c r="F102" s="10">
        <v>0</v>
      </c>
      <c r="G102" s="10">
        <v>0</v>
      </c>
      <c r="H102" s="10">
        <v>0</v>
      </c>
      <c r="I102" s="10">
        <v>0.41113</v>
      </c>
      <c r="J102" s="10">
        <v>93</v>
      </c>
      <c r="L102" s="10">
        <v>87</v>
      </c>
      <c r="M102" s="10">
        <f t="shared" si="12"/>
        <v>1</v>
      </c>
      <c r="N102" s="24">
        <f t="shared" si="13"/>
        <v>3.3333333333333333E-2</v>
      </c>
      <c r="P102" s="25"/>
      <c r="S102" s="10"/>
      <c r="T102" s="10"/>
      <c r="U102" s="10"/>
      <c r="V102" s="10"/>
      <c r="W102" s="10"/>
      <c r="X102" s="10"/>
      <c r="Y102" s="10"/>
      <c r="Z102" s="10"/>
      <c r="AA102" s="10"/>
      <c r="AC102" s="10">
        <v>241</v>
      </c>
      <c r="AD102" s="10">
        <f>COUNTIF(AA82:AA112,AC102)</f>
        <v>3</v>
      </c>
      <c r="AE102" s="24">
        <f t="shared" ref="AE102:AE111" si="14">AD102/$AD$115</f>
        <v>0.1</v>
      </c>
    </row>
    <row r="103" spans="1:31" x14ac:dyDescent="0.35">
      <c r="B103" s="10"/>
      <c r="C103" s="10"/>
      <c r="D103" s="10"/>
      <c r="E103" s="10"/>
      <c r="F103" s="10"/>
      <c r="G103" s="10"/>
      <c r="H103" s="10"/>
      <c r="I103" s="10"/>
      <c r="J103" s="10"/>
      <c r="L103" s="10">
        <v>86</v>
      </c>
      <c r="M103" s="10">
        <f t="shared" si="12"/>
        <v>1</v>
      </c>
      <c r="N103" s="24">
        <f t="shared" si="13"/>
        <v>3.3333333333333333E-2</v>
      </c>
      <c r="P103" s="25"/>
      <c r="R103" t="s">
        <v>39</v>
      </c>
      <c r="S103" s="10">
        <v>24.57</v>
      </c>
      <c r="T103" s="10">
        <v>26.29</v>
      </c>
      <c r="U103" s="10">
        <v>17.670000000000002</v>
      </c>
      <c r="V103" s="10">
        <v>12.93</v>
      </c>
      <c r="W103" s="10">
        <v>8.19</v>
      </c>
      <c r="X103" s="10">
        <v>6.47</v>
      </c>
      <c r="Y103" s="10">
        <v>3.88</v>
      </c>
      <c r="Z103" s="10">
        <v>2.34992</v>
      </c>
      <c r="AA103" s="10">
        <v>231</v>
      </c>
      <c r="AC103" s="10">
        <v>240</v>
      </c>
      <c r="AD103" s="10">
        <f>COUNTIF(AA82:AA112,AC103)</f>
        <v>5</v>
      </c>
      <c r="AE103" s="24">
        <f t="shared" si="14"/>
        <v>0.16666666666666666</v>
      </c>
    </row>
    <row r="104" spans="1:31" x14ac:dyDescent="0.35">
      <c r="A104" t="s">
        <v>39</v>
      </c>
      <c r="B104" s="10">
        <v>47.83</v>
      </c>
      <c r="C104" s="10">
        <v>52.17</v>
      </c>
      <c r="D104" s="10">
        <v>0</v>
      </c>
      <c r="E104" s="10">
        <v>0</v>
      </c>
      <c r="F104" s="10">
        <v>0</v>
      </c>
      <c r="G104" s="10">
        <v>0</v>
      </c>
      <c r="H104" s="10">
        <v>0</v>
      </c>
      <c r="I104" s="10">
        <v>1.36042</v>
      </c>
      <c r="J104" s="10">
        <v>46</v>
      </c>
      <c r="L104" s="10">
        <v>83</v>
      </c>
      <c r="M104" s="10">
        <f t="shared" si="12"/>
        <v>1</v>
      </c>
      <c r="N104" s="24">
        <f t="shared" si="13"/>
        <v>3.3333333333333333E-2</v>
      </c>
      <c r="P104" s="25"/>
      <c r="R104" t="s">
        <v>40</v>
      </c>
      <c r="S104" s="10">
        <v>24.79</v>
      </c>
      <c r="T104" s="10">
        <v>24.34</v>
      </c>
      <c r="U104" s="10">
        <v>19.75</v>
      </c>
      <c r="V104" s="10">
        <v>13.03</v>
      </c>
      <c r="W104" s="10">
        <v>7.98</v>
      </c>
      <c r="X104" s="10">
        <v>6.3</v>
      </c>
      <c r="Y104" s="10">
        <v>3.78</v>
      </c>
      <c r="Z104" s="10">
        <v>0.67705000000000004</v>
      </c>
      <c r="AA104" s="10">
        <v>243</v>
      </c>
      <c r="AC104" s="10">
        <v>239</v>
      </c>
      <c r="AD104" s="10">
        <f>COUNTIF(AA82:AA112,AC104)</f>
        <v>1</v>
      </c>
      <c r="AE104" s="24">
        <f t="shared" si="14"/>
        <v>3.3333333333333333E-2</v>
      </c>
    </row>
    <row r="105" spans="1:31" x14ac:dyDescent="0.35">
      <c r="A105" t="s">
        <v>40</v>
      </c>
      <c r="B105" s="10">
        <v>46.51</v>
      </c>
      <c r="C105" s="10">
        <v>53.49</v>
      </c>
      <c r="D105" s="10">
        <v>0</v>
      </c>
      <c r="E105" s="10">
        <v>0</v>
      </c>
      <c r="F105" s="10">
        <v>0</v>
      </c>
      <c r="G105" s="10">
        <v>0</v>
      </c>
      <c r="H105" s="10">
        <v>0</v>
      </c>
      <c r="I105" s="10">
        <v>0.422537</v>
      </c>
      <c r="J105" s="10">
        <v>69</v>
      </c>
      <c r="L105" s="10">
        <v>81</v>
      </c>
      <c r="M105" s="10">
        <f t="shared" si="12"/>
        <v>1</v>
      </c>
      <c r="N105" s="24">
        <f t="shared" si="13"/>
        <v>3.3333333333333333E-2</v>
      </c>
      <c r="P105" s="25"/>
      <c r="R105" t="s">
        <v>41</v>
      </c>
      <c r="S105" s="10">
        <v>26.14</v>
      </c>
      <c r="T105" s="10">
        <v>18.670000000000002</v>
      </c>
      <c r="U105" s="10">
        <v>20.329999999999998</v>
      </c>
      <c r="V105" s="10">
        <v>14.11</v>
      </c>
      <c r="W105" s="10">
        <v>14.52</v>
      </c>
      <c r="X105" s="10">
        <v>2.0699999999999998</v>
      </c>
      <c r="Y105" s="10">
        <v>4.1500000000000004</v>
      </c>
      <c r="Z105" s="10">
        <v>2.4769700000000001</v>
      </c>
      <c r="AA105" s="10">
        <v>236</v>
      </c>
      <c r="AC105" s="10">
        <v>238</v>
      </c>
      <c r="AD105" s="10">
        <f>COUNTIF(AA82:AA112,AC105)</f>
        <v>1</v>
      </c>
      <c r="AE105" s="24">
        <f t="shared" si="14"/>
        <v>3.3333333333333333E-2</v>
      </c>
    </row>
    <row r="106" spans="1:31" x14ac:dyDescent="0.35">
      <c r="A106" t="s">
        <v>41</v>
      </c>
      <c r="B106" s="10">
        <v>61.36</v>
      </c>
      <c r="C106" s="10">
        <v>38.64</v>
      </c>
      <c r="D106" s="10">
        <v>0</v>
      </c>
      <c r="E106" s="10">
        <v>0</v>
      </c>
      <c r="F106" s="10">
        <v>0</v>
      </c>
      <c r="G106" s="10">
        <v>0</v>
      </c>
      <c r="H106" s="10">
        <v>0</v>
      </c>
      <c r="I106" s="10">
        <v>1.3731199999999999</v>
      </c>
      <c r="J106" s="10">
        <v>44</v>
      </c>
      <c r="L106" s="10">
        <v>80</v>
      </c>
      <c r="M106" s="10">
        <f t="shared" si="12"/>
        <v>1</v>
      </c>
      <c r="N106" s="24">
        <f t="shared" si="13"/>
        <v>3.3333333333333333E-2</v>
      </c>
      <c r="P106" s="25"/>
      <c r="R106" t="s">
        <v>42</v>
      </c>
      <c r="S106" s="10">
        <v>26.89</v>
      </c>
      <c r="T106" s="10">
        <v>20.170000000000002</v>
      </c>
      <c r="U106" s="10">
        <v>22.27</v>
      </c>
      <c r="V106" s="10">
        <v>13.03</v>
      </c>
      <c r="W106" s="10">
        <v>7.98</v>
      </c>
      <c r="X106" s="10">
        <v>7.14</v>
      </c>
      <c r="Y106" s="10">
        <v>2.52</v>
      </c>
      <c r="Z106" s="10">
        <v>0.39151000000000002</v>
      </c>
      <c r="AA106" s="10">
        <v>245</v>
      </c>
      <c r="AC106" s="10">
        <v>237</v>
      </c>
      <c r="AD106" s="10">
        <f>COUNTIF(AA82:AA112,AC106)</f>
        <v>1</v>
      </c>
      <c r="AE106" s="24">
        <f t="shared" si="14"/>
        <v>3.3333333333333333E-2</v>
      </c>
    </row>
    <row r="107" spans="1:31" x14ac:dyDescent="0.35">
      <c r="A107" t="s">
        <v>42</v>
      </c>
      <c r="B107" s="10">
        <v>53.49</v>
      </c>
      <c r="C107" s="10">
        <v>46.51</v>
      </c>
      <c r="D107" s="10">
        <v>0</v>
      </c>
      <c r="E107" s="10">
        <v>0</v>
      </c>
      <c r="F107" s="10">
        <v>0</v>
      </c>
      <c r="G107" s="10">
        <v>0</v>
      </c>
      <c r="H107" s="10">
        <v>0</v>
      </c>
      <c r="I107" s="10">
        <v>0.31657000000000002</v>
      </c>
      <c r="J107" s="10">
        <v>66</v>
      </c>
      <c r="L107" s="10">
        <v>76</v>
      </c>
      <c r="M107" s="10">
        <f t="shared" si="12"/>
        <v>1</v>
      </c>
      <c r="N107" s="24">
        <f t="shared" si="13"/>
        <v>3.3333333333333333E-2</v>
      </c>
      <c r="P107" s="25"/>
      <c r="R107" t="s">
        <v>43</v>
      </c>
      <c r="S107" s="10">
        <v>28.27</v>
      </c>
      <c r="T107" s="10">
        <v>23.21</v>
      </c>
      <c r="U107" s="10">
        <v>17.72</v>
      </c>
      <c r="V107" s="10">
        <v>9.6999999999999993</v>
      </c>
      <c r="W107" s="10">
        <v>11.81</v>
      </c>
      <c r="X107" s="10">
        <v>5.91</v>
      </c>
      <c r="Y107" s="10">
        <v>3.38</v>
      </c>
      <c r="Z107" s="10">
        <v>2.0888900000000001</v>
      </c>
      <c r="AA107" s="10">
        <v>232</v>
      </c>
      <c r="AC107" s="10">
        <v>236</v>
      </c>
      <c r="AD107" s="10">
        <f>COUNTIF(AA82:AA112,AC107)</f>
        <v>3</v>
      </c>
      <c r="AE107" s="24">
        <f t="shared" si="14"/>
        <v>0.1</v>
      </c>
    </row>
    <row r="108" spans="1:31" x14ac:dyDescent="0.35">
      <c r="A108" t="s">
        <v>43</v>
      </c>
      <c r="B108" s="10">
        <v>45.45</v>
      </c>
      <c r="C108" s="10">
        <v>54.55</v>
      </c>
      <c r="D108" s="10">
        <v>0</v>
      </c>
      <c r="E108" s="10">
        <v>0</v>
      </c>
      <c r="F108" s="10">
        <v>0</v>
      </c>
      <c r="G108" s="10">
        <v>0</v>
      </c>
      <c r="H108" s="10">
        <v>0</v>
      </c>
      <c r="I108" s="10">
        <v>1.06782</v>
      </c>
      <c r="J108" s="10">
        <v>44</v>
      </c>
      <c r="L108" s="10">
        <v>72</v>
      </c>
      <c r="M108" s="10">
        <f t="shared" si="12"/>
        <v>1</v>
      </c>
      <c r="N108" s="24">
        <f t="shared" si="13"/>
        <v>3.3333333333333333E-2</v>
      </c>
      <c r="P108" s="25"/>
      <c r="R108" t="s">
        <v>44</v>
      </c>
      <c r="S108" s="10">
        <v>26.45</v>
      </c>
      <c r="T108" s="10">
        <v>19.829999999999998</v>
      </c>
      <c r="U108" s="10">
        <v>18.18</v>
      </c>
      <c r="V108" s="10">
        <v>11.57</v>
      </c>
      <c r="W108" s="10">
        <v>9.5</v>
      </c>
      <c r="X108" s="10">
        <v>9.92</v>
      </c>
      <c r="Y108" s="10">
        <v>4.55</v>
      </c>
      <c r="Z108" s="10">
        <v>0.38233</v>
      </c>
      <c r="AA108" s="10">
        <v>243</v>
      </c>
      <c r="AC108" s="10">
        <v>235</v>
      </c>
      <c r="AD108" s="10">
        <f>COUNTIF(AA91:AA121,AC108)</f>
        <v>2</v>
      </c>
      <c r="AE108" s="24">
        <f t="shared" si="14"/>
        <v>6.6666666666666666E-2</v>
      </c>
    </row>
    <row r="109" spans="1:31" x14ac:dyDescent="0.35">
      <c r="A109" t="s">
        <v>44</v>
      </c>
      <c r="B109" s="10">
        <v>60.87</v>
      </c>
      <c r="C109" s="10">
        <v>39.130000000000003</v>
      </c>
      <c r="D109" s="10">
        <v>0</v>
      </c>
      <c r="E109" s="10">
        <v>0</v>
      </c>
      <c r="F109" s="10">
        <v>0</v>
      </c>
      <c r="G109" s="10">
        <v>0</v>
      </c>
      <c r="H109" s="10">
        <v>0</v>
      </c>
      <c r="I109" s="10">
        <v>0.29237000000000002</v>
      </c>
      <c r="J109" s="10">
        <v>70</v>
      </c>
      <c r="L109" s="10">
        <v>70</v>
      </c>
      <c r="M109" s="10">
        <f t="shared" si="12"/>
        <v>1</v>
      </c>
      <c r="N109" s="24">
        <f t="shared" si="13"/>
        <v>3.3333333333333333E-2</v>
      </c>
      <c r="P109" s="25"/>
      <c r="R109" t="s">
        <v>45</v>
      </c>
      <c r="S109" s="10">
        <v>24.9</v>
      </c>
      <c r="T109" s="10">
        <v>19.59</v>
      </c>
      <c r="U109" s="10">
        <v>19.59</v>
      </c>
      <c r="V109" s="10">
        <v>11.43</v>
      </c>
      <c r="W109" s="10">
        <v>13.06</v>
      </c>
      <c r="X109" s="10">
        <v>7.76</v>
      </c>
      <c r="Y109" s="10">
        <v>3.67</v>
      </c>
      <c r="Z109" s="10">
        <v>2.3631199999999999</v>
      </c>
      <c r="AA109" s="10">
        <v>242</v>
      </c>
      <c r="AC109" s="10">
        <v>232</v>
      </c>
      <c r="AD109" s="10">
        <f>COUNTIF(AA82:AA112,AC109)</f>
        <v>2</v>
      </c>
      <c r="AE109" s="24">
        <f t="shared" si="14"/>
        <v>6.6666666666666666E-2</v>
      </c>
    </row>
    <row r="110" spans="1:31" x14ac:dyDescent="0.35">
      <c r="A110" t="s">
        <v>45</v>
      </c>
      <c r="B110" s="10">
        <v>42.86</v>
      </c>
      <c r="C110" s="10">
        <v>57.14</v>
      </c>
      <c r="D110" s="10">
        <v>0</v>
      </c>
      <c r="E110" s="10">
        <v>0</v>
      </c>
      <c r="F110" s="10">
        <v>0</v>
      </c>
      <c r="G110" s="10">
        <v>0</v>
      </c>
      <c r="H110" s="10">
        <v>0</v>
      </c>
      <c r="I110" s="10">
        <v>1.1338200000000001</v>
      </c>
      <c r="J110" s="10">
        <v>35</v>
      </c>
      <c r="L110" s="10">
        <v>69</v>
      </c>
      <c r="M110" s="10">
        <f t="shared" si="12"/>
        <v>1</v>
      </c>
      <c r="N110" s="24">
        <f t="shared" si="13"/>
        <v>3.3333333333333333E-2</v>
      </c>
      <c r="P110" s="25"/>
      <c r="R110" t="s">
        <v>46</v>
      </c>
      <c r="S110" s="10">
        <v>27.12</v>
      </c>
      <c r="T110" s="10">
        <v>19.07</v>
      </c>
      <c r="U110" s="10">
        <v>19.920000000000002</v>
      </c>
      <c r="V110" s="10">
        <v>13.98</v>
      </c>
      <c r="W110" s="10">
        <v>7.2</v>
      </c>
      <c r="X110" s="10">
        <v>6.78</v>
      </c>
      <c r="Y110" s="10">
        <v>5.93</v>
      </c>
      <c r="Z110" s="10">
        <v>0.48068</v>
      </c>
      <c r="AA110" s="10">
        <v>240</v>
      </c>
      <c r="AC110" s="10">
        <v>231</v>
      </c>
      <c r="AD110" s="10">
        <f>COUNTIF(AA82:AA112,AC110)</f>
        <v>1</v>
      </c>
      <c r="AE110" s="24">
        <f t="shared" si="14"/>
        <v>3.3333333333333333E-2</v>
      </c>
    </row>
    <row r="111" spans="1:31" x14ac:dyDescent="0.35">
      <c r="A111" t="s">
        <v>46</v>
      </c>
      <c r="B111" s="10">
        <v>53.66</v>
      </c>
      <c r="C111" s="10">
        <v>46.34</v>
      </c>
      <c r="D111" s="10">
        <v>0</v>
      </c>
      <c r="E111" s="10">
        <v>0</v>
      </c>
      <c r="F111" s="10">
        <v>0</v>
      </c>
      <c r="G111" s="10">
        <v>0</v>
      </c>
      <c r="H111" s="10">
        <v>0</v>
      </c>
      <c r="I111" s="10">
        <v>0.19619</v>
      </c>
      <c r="J111" s="10">
        <v>61</v>
      </c>
      <c r="L111" s="10">
        <v>68</v>
      </c>
      <c r="M111" s="10">
        <f t="shared" si="12"/>
        <v>2</v>
      </c>
      <c r="N111" s="24">
        <f t="shared" si="13"/>
        <v>6.6666666666666666E-2</v>
      </c>
      <c r="P111" s="25"/>
      <c r="R111" t="s">
        <v>47</v>
      </c>
      <c r="S111" s="10">
        <v>24.58</v>
      </c>
      <c r="T111" s="10">
        <v>23.33</v>
      </c>
      <c r="U111" s="10">
        <v>20.420000000000002</v>
      </c>
      <c r="V111" s="10">
        <v>12.08</v>
      </c>
      <c r="W111" s="10">
        <v>12.92</v>
      </c>
      <c r="X111" s="10">
        <v>4.17</v>
      </c>
      <c r="Y111" s="10">
        <v>2.5</v>
      </c>
      <c r="Z111" s="10">
        <v>2.0623100000000001</v>
      </c>
      <c r="AA111" s="10">
        <v>236</v>
      </c>
      <c r="AC111" s="10">
        <v>0</v>
      </c>
      <c r="AD111" s="10">
        <f>COUNTIF(AA82:AA112,AC111)</f>
        <v>0</v>
      </c>
      <c r="AE111" s="24">
        <f t="shared" si="14"/>
        <v>0</v>
      </c>
    </row>
    <row r="112" spans="1:31" x14ac:dyDescent="0.35">
      <c r="A112" t="s">
        <v>47</v>
      </c>
      <c r="B112" s="10">
        <v>46</v>
      </c>
      <c r="C112" s="10">
        <v>54</v>
      </c>
      <c r="D112" s="10">
        <v>0</v>
      </c>
      <c r="E112" s="10">
        <v>0</v>
      </c>
      <c r="F112" s="10">
        <v>0</v>
      </c>
      <c r="G112" s="10">
        <v>0</v>
      </c>
      <c r="H112" s="10">
        <v>0</v>
      </c>
      <c r="I112" s="10">
        <v>1.1048100000000001</v>
      </c>
      <c r="J112" s="10">
        <v>50</v>
      </c>
      <c r="L112" s="10">
        <v>67</v>
      </c>
      <c r="M112" s="10">
        <f t="shared" si="12"/>
        <v>1</v>
      </c>
      <c r="N112" s="24">
        <f t="shared" si="13"/>
        <v>3.3333333333333333E-2</v>
      </c>
      <c r="P112" s="25"/>
      <c r="R112" t="s">
        <v>48</v>
      </c>
      <c r="S112" s="10">
        <v>27.12</v>
      </c>
      <c r="T112" s="10">
        <v>19.07</v>
      </c>
      <c r="U112" s="10">
        <v>19.920000000000002</v>
      </c>
      <c r="V112" s="10">
        <v>13.98</v>
      </c>
      <c r="W112" s="10">
        <v>7.2</v>
      </c>
      <c r="X112" s="10">
        <v>6.78</v>
      </c>
      <c r="Y112" s="10">
        <v>5.93</v>
      </c>
      <c r="Z112" s="10">
        <v>0.48064000000000001</v>
      </c>
      <c r="AA112" s="10">
        <v>240</v>
      </c>
      <c r="AC112" s="10"/>
      <c r="AD112" s="10"/>
      <c r="AE112" s="24"/>
    </row>
    <row r="113" spans="1:31" x14ac:dyDescent="0.35">
      <c r="A113" t="s">
        <v>48</v>
      </c>
      <c r="B113" s="10">
        <v>53.66</v>
      </c>
      <c r="C113" s="10">
        <v>46.34</v>
      </c>
      <c r="D113" s="10">
        <v>0</v>
      </c>
      <c r="E113" s="10">
        <v>0</v>
      </c>
      <c r="F113" s="10">
        <v>0</v>
      </c>
      <c r="G113" s="10">
        <v>0</v>
      </c>
      <c r="H113" s="10">
        <v>0</v>
      </c>
      <c r="I113" s="10">
        <v>0.19616</v>
      </c>
      <c r="J113" s="10">
        <v>72</v>
      </c>
      <c r="L113" s="10">
        <v>66</v>
      </c>
      <c r="M113" s="10">
        <f t="shared" si="12"/>
        <v>1</v>
      </c>
      <c r="N113" s="24">
        <f t="shared" si="13"/>
        <v>3.3333333333333333E-2</v>
      </c>
      <c r="P113" s="25"/>
      <c r="S113" s="10"/>
      <c r="T113" s="10"/>
      <c r="U113" s="10"/>
      <c r="V113" s="10"/>
      <c r="W113" s="10"/>
      <c r="X113" s="10"/>
      <c r="Y113" s="10"/>
      <c r="Z113" s="10"/>
      <c r="AA113" s="10"/>
      <c r="AC113" s="10"/>
      <c r="AD113" s="10"/>
      <c r="AE113" s="24"/>
    </row>
    <row r="114" spans="1:31" x14ac:dyDescent="0.35">
      <c r="B114" s="10"/>
      <c r="C114" s="10"/>
      <c r="D114" s="10"/>
      <c r="E114" s="10"/>
      <c r="F114" s="10"/>
      <c r="G114" s="10"/>
      <c r="H114" s="10"/>
      <c r="I114" s="10"/>
      <c r="J114" s="10"/>
      <c r="L114" s="10">
        <v>64</v>
      </c>
      <c r="M114" s="10">
        <f>COUNTIF($J$83:$J$113,L114)</f>
        <v>1</v>
      </c>
      <c r="N114" s="24">
        <f t="shared" si="13"/>
        <v>3.3333333333333333E-2</v>
      </c>
      <c r="P114" s="25"/>
      <c r="R114" t="s">
        <v>49</v>
      </c>
      <c r="S114" s="10">
        <f>AVERAGE(S82:S101,S103:S112)</f>
        <v>28.743333333333332</v>
      </c>
      <c r="T114" s="10">
        <f>AVERAGE(T82:T101,T103:T112)</f>
        <v>19.039333333333335</v>
      </c>
      <c r="U114" s="10">
        <f t="shared" ref="U114:W114" si="15">AVERAGE(U82:U101,U103:U112)</f>
        <v>21.762333333333331</v>
      </c>
      <c r="V114" s="10">
        <f t="shared" si="15"/>
        <v>13.007999999999999</v>
      </c>
      <c r="W114" s="10">
        <f t="shared" si="15"/>
        <v>9.0519999999999996</v>
      </c>
      <c r="X114" s="10">
        <f>AVERAGE(X82:X101,X103:X112)</f>
        <v>5.3319999999999981</v>
      </c>
      <c r="Y114" s="10">
        <f>AVERAGE(Y82:Y101,Y103:Y112)</f>
        <v>3.0596666666666663</v>
      </c>
      <c r="Z114" s="10"/>
      <c r="AA114" s="14">
        <f>SUM(AA82:AA112)</f>
        <v>7198</v>
      </c>
    </row>
    <row r="115" spans="1:31" x14ac:dyDescent="0.35">
      <c r="A115" t="s">
        <v>49</v>
      </c>
      <c r="B115" s="10">
        <f>AVERAGE(B83:B102,B104:B113)</f>
        <v>55.486333333333327</v>
      </c>
      <c r="C115" s="10">
        <f>AVERAGE(C83:C102,C104:C113)</f>
        <v>44.513666666666673</v>
      </c>
      <c r="D115" s="10">
        <f t="shared" ref="D115:H115" si="16">AVERAGE(D83:D102,D104:D113)</f>
        <v>0</v>
      </c>
      <c r="E115" s="10">
        <f t="shared" si="16"/>
        <v>0</v>
      </c>
      <c r="F115" s="10">
        <f t="shared" si="16"/>
        <v>0</v>
      </c>
      <c r="G115" s="10">
        <f t="shared" si="16"/>
        <v>0</v>
      </c>
      <c r="H115" s="10">
        <f t="shared" si="16"/>
        <v>0</v>
      </c>
      <c r="I115" s="10"/>
      <c r="J115" s="14">
        <f>SUM(J83:J113)</f>
        <v>1996</v>
      </c>
      <c r="L115" s="10">
        <v>61</v>
      </c>
      <c r="M115" s="10">
        <f t="shared" ref="M115:M123" si="17">COUNTIF($J$83:$J$113,L115)</f>
        <v>1</v>
      </c>
      <c r="N115" s="24">
        <f t="shared" si="13"/>
        <v>3.3333333333333333E-2</v>
      </c>
      <c r="P115" s="25"/>
      <c r="AD115" s="14">
        <f>SUM(AD97:AD113)</f>
        <v>30</v>
      </c>
      <c r="AE115" s="26"/>
    </row>
    <row r="116" spans="1:31" x14ac:dyDescent="0.35">
      <c r="F116"/>
      <c r="G116"/>
      <c r="J116"/>
      <c r="L116" s="10">
        <v>50</v>
      </c>
      <c r="M116" s="10">
        <f t="shared" si="17"/>
        <v>2</v>
      </c>
      <c r="N116" s="24">
        <f t="shared" si="13"/>
        <v>6.6666666666666666E-2</v>
      </c>
      <c r="P116" s="25"/>
      <c r="Z116" s="14">
        <f>AVERAGE(Z82:Z101)</f>
        <v>0.98407899999999981</v>
      </c>
    </row>
    <row r="117" spans="1:31" x14ac:dyDescent="0.35">
      <c r="F117"/>
      <c r="G117"/>
      <c r="I117" s="14">
        <f>AVERAGE(I83:I102)</f>
        <v>0.5455279999999999</v>
      </c>
      <c r="J117"/>
      <c r="L117" s="10">
        <v>48</v>
      </c>
      <c r="M117" s="10">
        <f t="shared" si="17"/>
        <v>1</v>
      </c>
      <c r="N117" s="24">
        <f t="shared" si="13"/>
        <v>3.3333333333333333E-2</v>
      </c>
      <c r="P117" s="25"/>
      <c r="Z117" s="14">
        <f>AVERAGE(Z103:Z112)</f>
        <v>1.3753420000000001</v>
      </c>
    </row>
    <row r="118" spans="1:31" x14ac:dyDescent="0.35">
      <c r="F118"/>
      <c r="G118"/>
      <c r="I118" s="14">
        <f>AVERAGE(I104:I113)</f>
        <v>0.74638169999999993</v>
      </c>
      <c r="J118"/>
      <c r="L118" s="10">
        <v>46</v>
      </c>
      <c r="M118" s="10">
        <f t="shared" si="17"/>
        <v>1</v>
      </c>
      <c r="N118" s="24">
        <f t="shared" si="13"/>
        <v>3.3333333333333333E-2</v>
      </c>
      <c r="P118" s="25"/>
    </row>
    <row r="119" spans="1:31" x14ac:dyDescent="0.35">
      <c r="F119"/>
      <c r="G119"/>
      <c r="J119"/>
      <c r="L119" s="10">
        <v>44</v>
      </c>
      <c r="M119" s="10">
        <f t="shared" si="17"/>
        <v>2</v>
      </c>
      <c r="N119" s="24">
        <f t="shared" si="13"/>
        <v>6.6666666666666666E-2</v>
      </c>
      <c r="P119" s="25"/>
      <c r="AA119" s="24">
        <f>SUM(AA82:AA112) / (30*250)</f>
        <v>0.95973333333333333</v>
      </c>
    </row>
    <row r="120" spans="1:31" x14ac:dyDescent="0.35">
      <c r="F120"/>
      <c r="G120"/>
      <c r="J120" s="24">
        <f>SUM(J83:J113) / (30*100)</f>
        <v>0.66533333333333333</v>
      </c>
      <c r="L120" s="10">
        <v>42</v>
      </c>
      <c r="M120" s="10">
        <f t="shared" si="17"/>
        <v>2</v>
      </c>
      <c r="N120" s="24">
        <f t="shared" si="13"/>
        <v>6.6666666666666666E-2</v>
      </c>
      <c r="P120" s="25"/>
    </row>
    <row r="121" spans="1:31" x14ac:dyDescent="0.35">
      <c r="L121" s="10">
        <v>41</v>
      </c>
      <c r="M121" s="10">
        <f t="shared" si="17"/>
        <v>1</v>
      </c>
      <c r="N121" s="24">
        <f t="shared" si="13"/>
        <v>3.3333333333333333E-2</v>
      </c>
      <c r="P121" s="25"/>
    </row>
    <row r="122" spans="1:31" x14ac:dyDescent="0.35">
      <c r="L122" s="10">
        <v>35</v>
      </c>
      <c r="M122" s="10">
        <f t="shared" si="17"/>
        <v>1</v>
      </c>
      <c r="N122" s="24">
        <f t="shared" si="13"/>
        <v>3.3333333333333333E-2</v>
      </c>
      <c r="P122" s="25"/>
    </row>
    <row r="123" spans="1:31" x14ac:dyDescent="0.35">
      <c r="L123" s="10">
        <v>0</v>
      </c>
      <c r="M123" s="10">
        <f t="shared" si="17"/>
        <v>0</v>
      </c>
      <c r="N123" s="24">
        <f t="shared" si="13"/>
        <v>0</v>
      </c>
      <c r="P123" s="25"/>
    </row>
    <row r="124" spans="1:31" x14ac:dyDescent="0.35">
      <c r="P124" s="25"/>
    </row>
    <row r="125" spans="1:31" x14ac:dyDescent="0.35">
      <c r="M125" s="10">
        <f>SUM(M98:M123)</f>
        <v>30</v>
      </c>
      <c r="N125" s="26"/>
      <c r="P125" s="25"/>
    </row>
    <row r="126" spans="1:31" x14ac:dyDescent="0.35">
      <c r="P126" s="25"/>
    </row>
    <row r="127" spans="1:31" x14ac:dyDescent="0.35">
      <c r="P127" s="25"/>
    </row>
    <row r="128" spans="1:31" x14ac:dyDescent="0.35">
      <c r="A128" s="27"/>
      <c r="B128" s="27"/>
      <c r="C128" s="27"/>
      <c r="D128" s="27"/>
      <c r="E128" s="27"/>
      <c r="F128" s="28"/>
      <c r="G128" s="28"/>
      <c r="H128" s="27"/>
      <c r="I128" s="27"/>
      <c r="J128" s="29"/>
      <c r="K128" s="27"/>
      <c r="L128" s="27"/>
      <c r="M128" s="27"/>
      <c r="N128" s="27"/>
      <c r="O128" s="27"/>
      <c r="P128" s="30"/>
      <c r="Q128" s="27"/>
      <c r="R128" s="27"/>
      <c r="S128" s="27"/>
      <c r="T128" s="27"/>
      <c r="U128" s="27"/>
      <c r="V128" s="27"/>
      <c r="W128" s="27"/>
      <c r="X128" s="27"/>
      <c r="Y128" s="27"/>
      <c r="Z128" s="27"/>
      <c r="AA128" s="27"/>
      <c r="AB128" s="27"/>
      <c r="AC128" s="27"/>
      <c r="AD128" s="27"/>
      <c r="AE128" s="27"/>
    </row>
    <row r="129" spans="1:27" x14ac:dyDescent="0.35">
      <c r="P129" s="25"/>
      <c r="Q129" s="32"/>
      <c r="R129" s="32"/>
      <c r="S129" s="32"/>
      <c r="T129" s="32"/>
      <c r="U129" s="32"/>
      <c r="V129" s="32"/>
      <c r="W129" s="32"/>
      <c r="X129" s="32"/>
      <c r="Y129" s="32"/>
      <c r="Z129" s="32"/>
      <c r="AA129" s="32"/>
    </row>
    <row r="130" spans="1:27" x14ac:dyDescent="0.35">
      <c r="P130" s="25"/>
    </row>
    <row r="131" spans="1:27" x14ac:dyDescent="0.35">
      <c r="A131" t="s">
        <v>85</v>
      </c>
      <c r="P131" s="25"/>
    </row>
    <row r="132" spans="1:27" x14ac:dyDescent="0.35">
      <c r="A132" s="7"/>
      <c r="B132" s="35" t="s">
        <v>9</v>
      </c>
      <c r="C132" s="36"/>
      <c r="D132" s="36"/>
      <c r="E132" s="37"/>
      <c r="F132" s="35" t="s">
        <v>38</v>
      </c>
      <c r="G132" s="37"/>
      <c r="I132" s="14"/>
      <c r="J132" s="6"/>
      <c r="P132" s="25"/>
      <c r="R132" s="7"/>
      <c r="S132" s="2" t="s">
        <v>9</v>
      </c>
      <c r="T132" s="2"/>
      <c r="U132" s="2"/>
      <c r="V132" s="3"/>
      <c r="W132" s="17" t="s">
        <v>38</v>
      </c>
      <c r="X132" s="18"/>
      <c r="Z132" s="14"/>
      <c r="AA132" s="6"/>
    </row>
    <row r="133" spans="1:27" x14ac:dyDescent="0.35">
      <c r="A133" s="5" t="s">
        <v>0</v>
      </c>
      <c r="B133" s="4" t="s">
        <v>10</v>
      </c>
      <c r="C133" s="4" t="s">
        <v>2</v>
      </c>
      <c r="D133" s="4" t="s">
        <v>3</v>
      </c>
      <c r="E133" s="7" t="s">
        <v>4</v>
      </c>
      <c r="F133" s="17" t="s">
        <v>36</v>
      </c>
      <c r="G133" s="18" t="s">
        <v>37</v>
      </c>
      <c r="H133" s="4"/>
      <c r="I133" s="16" t="s">
        <v>49</v>
      </c>
      <c r="J133" s="7"/>
      <c r="L133" t="s">
        <v>54</v>
      </c>
      <c r="M133" t="s">
        <v>55</v>
      </c>
      <c r="N133" s="26" t="s">
        <v>56</v>
      </c>
      <c r="P133" s="25"/>
      <c r="R133" s="5" t="s">
        <v>0</v>
      </c>
      <c r="S133" s="4" t="s">
        <v>10</v>
      </c>
      <c r="T133" s="4" t="s">
        <v>2</v>
      </c>
      <c r="U133" s="4" t="s">
        <v>3</v>
      </c>
      <c r="V133" s="7" t="s">
        <v>4</v>
      </c>
      <c r="W133" s="17" t="s">
        <v>36</v>
      </c>
      <c r="X133" s="18" t="s">
        <v>37</v>
      </c>
      <c r="Y133" s="4"/>
      <c r="Z133" s="16" t="s">
        <v>49</v>
      </c>
      <c r="AA133" s="7"/>
    </row>
    <row r="134" spans="1:27" x14ac:dyDescent="0.35">
      <c r="A134" s="6" t="s">
        <v>63</v>
      </c>
      <c r="B134" s="10">
        <v>6.22</v>
      </c>
      <c r="C134" s="10">
        <v>5.72</v>
      </c>
      <c r="D134" s="10">
        <v>5.87</v>
      </c>
      <c r="E134" s="12">
        <v>5.26</v>
      </c>
      <c r="F134" s="20"/>
      <c r="G134" s="12"/>
      <c r="H134" s="10"/>
      <c r="I134" s="10">
        <f>AVERAGE(B134:E134)</f>
        <v>5.7675000000000001</v>
      </c>
      <c r="J134" s="12"/>
      <c r="L134" s="10" cm="1">
        <f t="array" ref="L134:L142">_xlfn._xlws.SORT(_xlfn.UNIQUE(J150:J168), ,-1)</f>
        <v>100</v>
      </c>
      <c r="M134" s="10">
        <f t="shared" ref="M134:M142" si="18">COUNTIF($J$150:$J$168,L134)</f>
        <v>3</v>
      </c>
      <c r="N134" s="24">
        <f>M134/$M$145</f>
        <v>0.16666666666666666</v>
      </c>
      <c r="P134" s="25"/>
      <c r="R134" s="6" t="s">
        <v>1</v>
      </c>
      <c r="S134" s="10">
        <v>5.85</v>
      </c>
      <c r="T134" s="10">
        <v>5.9</v>
      </c>
      <c r="U134" s="10">
        <v>6.06</v>
      </c>
      <c r="V134" s="12">
        <v>5.89</v>
      </c>
      <c r="W134" s="20"/>
      <c r="X134" s="12"/>
      <c r="Y134" s="10"/>
      <c r="Z134" s="10">
        <f t="shared" ref="Z134:Z141" si="19">AVERAGE(S134:V134)</f>
        <v>5.9249999999999998</v>
      </c>
      <c r="AA134" s="12"/>
    </row>
    <row r="135" spans="1:27" x14ac:dyDescent="0.35">
      <c r="A135" s="6" t="s">
        <v>61</v>
      </c>
      <c r="B135" s="10">
        <v>5.64</v>
      </c>
      <c r="C135" s="10">
        <v>5.36</v>
      </c>
      <c r="D135" s="10">
        <v>5.85</v>
      </c>
      <c r="E135" s="12">
        <v>5.85</v>
      </c>
      <c r="F135" s="20"/>
      <c r="G135" s="12"/>
      <c r="H135" s="10"/>
      <c r="I135" s="10">
        <f>AVERAGE(B135:E135)</f>
        <v>5.6750000000000007</v>
      </c>
      <c r="J135" s="12"/>
      <c r="L135" s="10">
        <v>99</v>
      </c>
      <c r="M135" s="10">
        <f t="shared" si="18"/>
        <v>1</v>
      </c>
      <c r="N135" s="24">
        <f t="shared" ref="N135:N142" si="20">M135/$M$145</f>
        <v>5.5555555555555552E-2</v>
      </c>
      <c r="P135" s="25"/>
      <c r="R135" s="6" t="s">
        <v>5</v>
      </c>
      <c r="S135" s="10">
        <v>5.92</v>
      </c>
      <c r="T135" s="10">
        <v>6.14</v>
      </c>
      <c r="U135" s="10">
        <v>6.34</v>
      </c>
      <c r="V135" s="12">
        <v>5.75</v>
      </c>
      <c r="W135" s="20"/>
      <c r="X135" s="12"/>
      <c r="Y135" s="10"/>
      <c r="Z135" s="10">
        <f t="shared" si="19"/>
        <v>6.0374999999999996</v>
      </c>
      <c r="AA135" s="12"/>
    </row>
    <row r="136" spans="1:27" x14ac:dyDescent="0.35">
      <c r="A136" s="6" t="s">
        <v>62</v>
      </c>
      <c r="B136" s="10">
        <v>5.89</v>
      </c>
      <c r="C136" s="10">
        <v>5.21</v>
      </c>
      <c r="D136" s="10">
        <v>6.08</v>
      </c>
      <c r="E136" s="12">
        <v>5.63</v>
      </c>
      <c r="F136" s="20"/>
      <c r="G136" s="12"/>
      <c r="H136" s="10"/>
      <c r="I136" s="10">
        <f>AVERAGE(B136:E136)</f>
        <v>5.7024999999999997</v>
      </c>
      <c r="J136" s="12"/>
      <c r="L136" s="10">
        <v>98</v>
      </c>
      <c r="M136" s="10">
        <f t="shared" si="18"/>
        <v>2</v>
      </c>
      <c r="N136" s="24">
        <f t="shared" si="20"/>
        <v>0.1111111111111111</v>
      </c>
      <c r="P136" s="25"/>
      <c r="R136" s="6" t="s">
        <v>6</v>
      </c>
      <c r="S136" s="10">
        <v>6.14</v>
      </c>
      <c r="T136" s="10">
        <v>5.65</v>
      </c>
      <c r="U136" s="10">
        <v>6.2</v>
      </c>
      <c r="V136" s="12">
        <v>5.47</v>
      </c>
      <c r="W136" s="20"/>
      <c r="X136" s="12"/>
      <c r="Y136" s="10"/>
      <c r="Z136" s="10">
        <f t="shared" si="19"/>
        <v>5.8649999999999993</v>
      </c>
      <c r="AA136" s="12"/>
    </row>
    <row r="137" spans="1:27" x14ac:dyDescent="0.35">
      <c r="A137" s="6"/>
      <c r="B137" s="10"/>
      <c r="C137" s="10"/>
      <c r="D137" s="10"/>
      <c r="E137" s="12"/>
      <c r="F137" s="10"/>
      <c r="G137" s="12"/>
      <c r="H137" s="10"/>
      <c r="I137" s="10"/>
      <c r="J137" s="12"/>
      <c r="L137" s="10">
        <v>97</v>
      </c>
      <c r="M137" s="10">
        <f t="shared" si="18"/>
        <v>2</v>
      </c>
      <c r="N137" s="24">
        <f t="shared" si="20"/>
        <v>0.1111111111111111</v>
      </c>
      <c r="P137" s="25"/>
      <c r="R137" s="6" t="s">
        <v>7</v>
      </c>
      <c r="S137" s="10">
        <v>5.77</v>
      </c>
      <c r="T137" s="10">
        <v>5.29</v>
      </c>
      <c r="U137" s="10">
        <v>5.91</v>
      </c>
      <c r="V137" s="12">
        <v>5.99</v>
      </c>
      <c r="W137" s="10"/>
      <c r="X137" s="12"/>
      <c r="Y137" s="10"/>
      <c r="Z137" s="10">
        <f t="shared" si="19"/>
        <v>5.74</v>
      </c>
      <c r="AA137" s="12"/>
    </row>
    <row r="138" spans="1:27" x14ac:dyDescent="0.35">
      <c r="A138" s="7"/>
      <c r="B138" s="11"/>
      <c r="C138" s="11"/>
      <c r="D138" s="11"/>
      <c r="E138" s="13"/>
      <c r="F138" s="11"/>
      <c r="G138" s="13"/>
      <c r="H138" s="11"/>
      <c r="I138" s="11"/>
      <c r="J138" s="13"/>
      <c r="L138" s="10">
        <v>96</v>
      </c>
      <c r="M138" s="10">
        <f t="shared" si="18"/>
        <v>3</v>
      </c>
      <c r="N138" s="24">
        <f t="shared" si="20"/>
        <v>0.16666666666666666</v>
      </c>
      <c r="P138" s="25"/>
      <c r="R138" s="6" t="s">
        <v>8</v>
      </c>
      <c r="S138" s="10">
        <v>5.72</v>
      </c>
      <c r="T138" s="10">
        <v>5.42</v>
      </c>
      <c r="U138" s="10">
        <v>5.85</v>
      </c>
      <c r="V138" s="12">
        <v>5.56</v>
      </c>
      <c r="W138" s="10"/>
      <c r="X138" s="12"/>
      <c r="Y138" s="10"/>
      <c r="Z138" s="10">
        <f t="shared" si="19"/>
        <v>5.6375000000000002</v>
      </c>
      <c r="AA138" s="12"/>
    </row>
    <row r="139" spans="1:27" x14ac:dyDescent="0.35">
      <c r="A139" s="6" t="s">
        <v>64</v>
      </c>
      <c r="B139" s="10"/>
      <c r="C139" s="10"/>
      <c r="D139" s="10"/>
      <c r="E139" s="12"/>
      <c r="F139" s="20">
        <v>6.19</v>
      </c>
      <c r="G139" s="12">
        <v>5.98</v>
      </c>
      <c r="H139" s="10"/>
      <c r="I139" s="10">
        <f>AVERAGE(F139:G139)</f>
        <v>6.0850000000000009</v>
      </c>
      <c r="J139" s="12"/>
      <c r="L139" s="10">
        <v>94</v>
      </c>
      <c r="M139" s="10">
        <f t="shared" si="18"/>
        <v>3</v>
      </c>
      <c r="N139" s="24">
        <f t="shared" si="20"/>
        <v>0.16666666666666666</v>
      </c>
      <c r="P139" s="25"/>
      <c r="R139" s="6" t="s">
        <v>63</v>
      </c>
      <c r="S139" s="1">
        <v>6.18</v>
      </c>
      <c r="T139" s="1">
        <v>5.69</v>
      </c>
      <c r="U139" s="1">
        <v>6.11</v>
      </c>
      <c r="V139" s="34">
        <v>5.27</v>
      </c>
      <c r="X139" s="6"/>
      <c r="Z139" s="10">
        <f t="shared" si="19"/>
        <v>5.8125</v>
      </c>
      <c r="AA139" s="6"/>
    </row>
    <row r="140" spans="1:27" x14ac:dyDescent="0.35">
      <c r="A140" s="6" t="s">
        <v>65</v>
      </c>
      <c r="B140" s="10"/>
      <c r="C140" s="10"/>
      <c r="D140" s="10"/>
      <c r="E140" s="12"/>
      <c r="F140" s="20">
        <v>6.04</v>
      </c>
      <c r="G140" s="12">
        <v>6.18</v>
      </c>
      <c r="H140" s="10"/>
      <c r="I140" s="10">
        <f t="shared" ref="I140" si="21">AVERAGE(F140:G140)</f>
        <v>6.1099999999999994</v>
      </c>
      <c r="J140" s="12"/>
      <c r="L140" s="10">
        <v>92</v>
      </c>
      <c r="M140" s="10">
        <f t="shared" si="18"/>
        <v>1</v>
      </c>
      <c r="N140" s="24">
        <f t="shared" si="20"/>
        <v>5.5555555555555552E-2</v>
      </c>
      <c r="P140" s="25"/>
      <c r="R140" s="6" t="s">
        <v>61</v>
      </c>
      <c r="S140" s="1">
        <v>5.64</v>
      </c>
      <c r="T140" s="1">
        <v>5.36</v>
      </c>
      <c r="U140" s="1">
        <v>5.85</v>
      </c>
      <c r="V140" s="34">
        <v>5.85</v>
      </c>
      <c r="X140" s="6"/>
      <c r="Z140" s="10">
        <f t="shared" si="19"/>
        <v>5.6750000000000007</v>
      </c>
      <c r="AA140" s="6"/>
    </row>
    <row r="141" spans="1:27" x14ac:dyDescent="0.35">
      <c r="A141" s="6" t="s">
        <v>66</v>
      </c>
      <c r="B141" s="10"/>
      <c r="C141" s="10"/>
      <c r="D141" s="10"/>
      <c r="E141" s="12"/>
      <c r="F141" s="20">
        <v>5.99</v>
      </c>
      <c r="G141" s="12">
        <v>5.39</v>
      </c>
      <c r="H141" s="10"/>
      <c r="I141" s="10">
        <f>AVERAGE(F141:G141)</f>
        <v>5.6899999999999995</v>
      </c>
      <c r="J141" s="12"/>
      <c r="L141" s="10">
        <v>91</v>
      </c>
      <c r="M141" s="10">
        <f t="shared" si="18"/>
        <v>3</v>
      </c>
      <c r="N141" s="24">
        <f t="shared" si="20"/>
        <v>0.16666666666666666</v>
      </c>
      <c r="P141" s="25"/>
      <c r="R141" s="6" t="s">
        <v>62</v>
      </c>
      <c r="S141" s="2">
        <v>5.77</v>
      </c>
      <c r="T141" s="2">
        <v>5.14</v>
      </c>
      <c r="U141" s="2">
        <v>5.98</v>
      </c>
      <c r="V141" s="3">
        <v>5.58</v>
      </c>
      <c r="W141" s="4"/>
      <c r="X141" s="7"/>
      <c r="Y141" s="4"/>
      <c r="Z141" s="10">
        <f t="shared" si="19"/>
        <v>5.6174999999999997</v>
      </c>
      <c r="AA141" s="7"/>
    </row>
    <row r="142" spans="1:27" x14ac:dyDescent="0.35">
      <c r="A142" s="6"/>
      <c r="B142" s="10"/>
      <c r="C142" s="10"/>
      <c r="D142" s="10"/>
      <c r="E142" s="12"/>
      <c r="F142" s="10"/>
      <c r="G142" s="12"/>
      <c r="H142" s="10"/>
      <c r="I142" s="10"/>
      <c r="J142" s="12"/>
      <c r="L142" s="10">
        <v>0</v>
      </c>
      <c r="M142" s="10">
        <f t="shared" si="18"/>
        <v>0</v>
      </c>
      <c r="N142" s="24">
        <f t="shared" si="20"/>
        <v>0</v>
      </c>
      <c r="P142" s="25"/>
      <c r="R142" s="6" t="s">
        <v>31</v>
      </c>
      <c r="S142" s="10"/>
      <c r="T142" s="10"/>
      <c r="U142" s="10"/>
      <c r="V142" s="12"/>
      <c r="W142" s="20">
        <v>5.96</v>
      </c>
      <c r="X142" s="12">
        <v>6.09</v>
      </c>
      <c r="Y142" s="10"/>
      <c r="Z142" s="10">
        <f>AVERAGE(W142:X142)</f>
        <v>6.0250000000000004</v>
      </c>
      <c r="AA142" s="12"/>
    </row>
    <row r="143" spans="1:27" x14ac:dyDescent="0.35">
      <c r="A143" s="7"/>
      <c r="B143" s="11"/>
      <c r="C143" s="11"/>
      <c r="D143" s="11"/>
      <c r="E143" s="13"/>
      <c r="F143" s="11"/>
      <c r="G143" s="13"/>
      <c r="H143" s="11"/>
      <c r="I143" s="11"/>
      <c r="J143" s="13"/>
      <c r="L143" s="10"/>
      <c r="M143" s="10"/>
      <c r="N143" s="24"/>
      <c r="P143" s="25"/>
      <c r="R143" s="6" t="s">
        <v>32</v>
      </c>
      <c r="S143" s="10"/>
      <c r="T143" s="10"/>
      <c r="U143" s="10"/>
      <c r="V143" s="12"/>
      <c r="W143" s="20">
        <v>5.99</v>
      </c>
      <c r="X143" s="12">
        <v>6.01</v>
      </c>
      <c r="Y143" s="10"/>
      <c r="Z143" s="10">
        <f>AVERAGE(W143:X143)</f>
        <v>6</v>
      </c>
      <c r="AA143" s="12"/>
    </row>
    <row r="144" spans="1:27" x14ac:dyDescent="0.35">
      <c r="A144" s="6"/>
      <c r="B144" s="10"/>
      <c r="C144" s="10"/>
      <c r="D144" s="10"/>
      <c r="E144" s="21"/>
      <c r="F144" s="10"/>
      <c r="G144" s="21"/>
      <c r="H144" s="10"/>
      <c r="I144" s="10"/>
      <c r="J144" s="12"/>
      <c r="L144" s="10"/>
      <c r="M144" s="10"/>
      <c r="N144" s="24"/>
      <c r="P144" s="25"/>
      <c r="R144" s="6" t="s">
        <v>33</v>
      </c>
      <c r="S144" s="10"/>
      <c r="T144" s="10"/>
      <c r="U144" s="10"/>
      <c r="V144" s="12"/>
      <c r="W144" s="20">
        <v>5.76</v>
      </c>
      <c r="X144" s="1">
        <v>5.99</v>
      </c>
      <c r="Y144" s="10"/>
      <c r="Z144" s="10">
        <f t="shared" ref="Z144:Z149" si="22">AVERAGE(W144:X144)</f>
        <v>5.875</v>
      </c>
      <c r="AA144" s="12"/>
    </row>
    <row r="145" spans="1:30" x14ac:dyDescent="0.35">
      <c r="A145" s="6" t="s">
        <v>49</v>
      </c>
      <c r="B145" s="10">
        <f>AVERAGE(B134:B138)</f>
        <v>5.916666666666667</v>
      </c>
      <c r="C145" s="10">
        <f>AVERAGE(C134:C138)</f>
        <v>5.43</v>
      </c>
      <c r="D145" s="10">
        <f>AVERAGE(D134:D138)</f>
        <v>5.9333333333333327</v>
      </c>
      <c r="E145" s="12">
        <f>AVERAGE(E134:E138)</f>
        <v>5.5799999999999992</v>
      </c>
      <c r="F145" s="10">
        <f>AVERAGE(F139:F143)</f>
        <v>6.0733333333333333</v>
      </c>
      <c r="G145" s="12">
        <f>AVERAGE(G139:G143)</f>
        <v>5.8500000000000005</v>
      </c>
      <c r="H145" s="10"/>
      <c r="I145" s="10">
        <f>AVERAGE(B145:G145,I134:I143)</f>
        <v>5.8177777777777777</v>
      </c>
      <c r="J145" s="12"/>
      <c r="L145" s="10"/>
      <c r="M145" s="10">
        <f>SUM(M134:M142)</f>
        <v>18</v>
      </c>
      <c r="N145" s="24"/>
      <c r="P145" s="25"/>
      <c r="R145" s="6" t="s">
        <v>34</v>
      </c>
      <c r="S145" s="10"/>
      <c r="T145" s="10"/>
      <c r="U145" s="10"/>
      <c r="V145" s="12"/>
      <c r="W145" s="10">
        <v>6.23</v>
      </c>
      <c r="X145" s="12">
        <v>6.11</v>
      </c>
      <c r="Y145" s="10"/>
      <c r="Z145" s="10">
        <f t="shared" si="22"/>
        <v>6.17</v>
      </c>
      <c r="AA145" s="12"/>
    </row>
    <row r="146" spans="1:30" x14ac:dyDescent="0.35">
      <c r="A146" s="7"/>
      <c r="B146" s="11"/>
      <c r="C146" s="11"/>
      <c r="D146" s="11"/>
      <c r="E146" s="13"/>
      <c r="F146" s="11"/>
      <c r="G146" s="13"/>
      <c r="H146" s="11"/>
      <c r="I146" s="11"/>
      <c r="J146" s="13"/>
      <c r="L146" s="10"/>
      <c r="M146" s="10"/>
      <c r="N146" s="24"/>
      <c r="P146" s="25"/>
      <c r="R146" s="6" t="s">
        <v>35</v>
      </c>
      <c r="S146" s="10"/>
      <c r="T146" s="10"/>
      <c r="U146" s="10"/>
      <c r="V146" s="12"/>
      <c r="W146" s="10">
        <v>5.82</v>
      </c>
      <c r="X146" s="12">
        <v>6.11</v>
      </c>
      <c r="Y146" s="10"/>
      <c r="Z146" s="10">
        <f t="shared" si="22"/>
        <v>5.9649999999999999</v>
      </c>
      <c r="AA146" s="12"/>
    </row>
    <row r="147" spans="1:30" x14ac:dyDescent="0.35">
      <c r="A147" s="6"/>
      <c r="B147" s="14"/>
      <c r="C147" s="14"/>
      <c r="D147" s="14"/>
      <c r="E147" s="15"/>
      <c r="F147" s="22"/>
      <c r="G147" s="23"/>
      <c r="H147" s="14"/>
      <c r="I147" s="14"/>
      <c r="J147" s="15"/>
      <c r="L147" s="10"/>
      <c r="M147" s="10"/>
      <c r="N147" s="24"/>
      <c r="P147" s="25"/>
      <c r="R147" s="6" t="s">
        <v>64</v>
      </c>
      <c r="V147" s="6"/>
      <c r="W147" s="1">
        <v>6.03</v>
      </c>
      <c r="X147" s="34">
        <v>5.87</v>
      </c>
      <c r="Z147" s="10">
        <f t="shared" si="22"/>
        <v>5.95</v>
      </c>
      <c r="AA147" s="6"/>
    </row>
    <row r="148" spans="1:30" x14ac:dyDescent="0.35">
      <c r="L148" s="10"/>
      <c r="M148" s="10"/>
      <c r="N148" s="24"/>
      <c r="P148" s="25"/>
      <c r="R148" s="6" t="s">
        <v>65</v>
      </c>
      <c r="V148" s="6"/>
      <c r="W148" s="1">
        <v>6.02</v>
      </c>
      <c r="X148" s="34">
        <v>6.18</v>
      </c>
      <c r="Z148" s="10">
        <f t="shared" si="22"/>
        <v>6.1</v>
      </c>
      <c r="AA148" s="6"/>
    </row>
    <row r="149" spans="1:30" x14ac:dyDescent="0.35">
      <c r="B149" s="2">
        <v>4</v>
      </c>
      <c r="C149" s="2">
        <v>5</v>
      </c>
      <c r="D149" s="2">
        <v>6</v>
      </c>
      <c r="E149" s="2">
        <v>7</v>
      </c>
      <c r="F149" s="2">
        <v>8</v>
      </c>
      <c r="G149" s="2">
        <v>9</v>
      </c>
      <c r="H149" s="2">
        <v>10</v>
      </c>
      <c r="I149" s="11" t="s">
        <v>50</v>
      </c>
      <c r="J149" s="11" t="s">
        <v>51</v>
      </c>
      <c r="L149" s="10"/>
      <c r="M149" s="10"/>
      <c r="N149" s="24"/>
      <c r="P149" s="25"/>
      <c r="R149" s="7" t="s">
        <v>66</v>
      </c>
      <c r="S149" s="4"/>
      <c r="T149" s="4"/>
      <c r="U149" s="4"/>
      <c r="V149" s="7"/>
      <c r="W149" s="2">
        <v>6.03</v>
      </c>
      <c r="X149" s="3">
        <v>5.63</v>
      </c>
      <c r="Y149" s="33"/>
      <c r="Z149" s="11">
        <f t="shared" si="22"/>
        <v>5.83</v>
      </c>
      <c r="AA149" s="7"/>
    </row>
    <row r="150" spans="1:30" x14ac:dyDescent="0.35">
      <c r="A150" t="s">
        <v>67</v>
      </c>
      <c r="B150" s="10">
        <v>25.77</v>
      </c>
      <c r="C150" s="10">
        <v>14.43</v>
      </c>
      <c r="D150" s="10">
        <v>15.46</v>
      </c>
      <c r="E150" s="10">
        <v>15.46</v>
      </c>
      <c r="F150" s="10">
        <v>16.489999999999998</v>
      </c>
      <c r="G150" s="10">
        <v>10.31</v>
      </c>
      <c r="H150" s="10">
        <v>2.06</v>
      </c>
      <c r="I150" s="10">
        <v>0.57521999999999995</v>
      </c>
      <c r="J150" s="10">
        <v>91</v>
      </c>
      <c r="L150" s="10"/>
      <c r="M150" s="10"/>
      <c r="N150" s="24"/>
      <c r="P150" s="25"/>
      <c r="R150" s="6"/>
      <c r="S150" s="10"/>
      <c r="T150" s="10"/>
      <c r="U150" s="10"/>
      <c r="V150" s="21"/>
      <c r="W150" s="10"/>
      <c r="X150" s="12"/>
      <c r="Y150" s="10"/>
      <c r="Z150" s="10"/>
      <c r="AA150" s="12"/>
    </row>
    <row r="151" spans="1:30" x14ac:dyDescent="0.35">
      <c r="A151" t="s">
        <v>68</v>
      </c>
      <c r="B151" s="10">
        <v>37</v>
      </c>
      <c r="C151" s="10">
        <v>10</v>
      </c>
      <c r="D151" s="10">
        <v>22</v>
      </c>
      <c r="E151" s="10">
        <v>15</v>
      </c>
      <c r="F151" s="10">
        <v>8</v>
      </c>
      <c r="G151" s="10">
        <v>7</v>
      </c>
      <c r="H151" s="10">
        <v>1</v>
      </c>
      <c r="I151" s="10">
        <v>1.4833400000000001</v>
      </c>
      <c r="J151" s="10">
        <v>98</v>
      </c>
      <c r="L151" s="10"/>
      <c r="M151" s="10"/>
      <c r="N151" s="24"/>
      <c r="P151" s="25"/>
      <c r="R151" s="6" t="s">
        <v>49</v>
      </c>
      <c r="S151" s="10">
        <f>AVERAGE(S134:S141)</f>
        <v>5.8737499999999994</v>
      </c>
      <c r="T151" s="10">
        <f>AVERAGE(T134:T141)</f>
        <v>5.5737499999999995</v>
      </c>
      <c r="U151" s="10">
        <f>AVERAGE(U134:U141)</f>
        <v>6.0374999999999996</v>
      </c>
      <c r="V151" s="12">
        <f>AVERAGE(V134:V142)</f>
        <v>5.67</v>
      </c>
      <c r="W151" s="10">
        <f>AVERAGE(W142:W149)</f>
        <v>5.98</v>
      </c>
      <c r="X151" s="12">
        <f>AVERAGE(X142:X149)</f>
        <v>5.9987500000000002</v>
      </c>
      <c r="Y151" s="10"/>
      <c r="Z151" s="10">
        <f>AVERAGE(S151:X151,Z134:Z149)</f>
        <v>5.8799431818181827</v>
      </c>
      <c r="AA151" s="12"/>
    </row>
    <row r="152" spans="1:30" x14ac:dyDescent="0.35">
      <c r="A152" t="s">
        <v>69</v>
      </c>
      <c r="B152" s="10">
        <v>24.21</v>
      </c>
      <c r="C152" s="10">
        <v>23.16</v>
      </c>
      <c r="D152" s="10">
        <v>22.11</v>
      </c>
      <c r="E152" s="10">
        <v>12.63</v>
      </c>
      <c r="F152" s="10">
        <v>8.42</v>
      </c>
      <c r="G152" s="10">
        <v>8.42</v>
      </c>
      <c r="H152" s="10">
        <v>1.05</v>
      </c>
      <c r="I152" s="10">
        <v>0.22522</v>
      </c>
      <c r="J152" s="10">
        <v>97</v>
      </c>
      <c r="L152" s="10"/>
      <c r="M152" s="10"/>
      <c r="N152" s="24"/>
      <c r="P152" s="25"/>
      <c r="R152" s="7"/>
      <c r="S152" s="11"/>
      <c r="T152" s="11"/>
      <c r="U152" s="11"/>
      <c r="V152" s="13"/>
      <c r="W152" s="11"/>
      <c r="X152" s="13"/>
      <c r="Y152" s="11"/>
      <c r="Z152" s="11"/>
      <c r="AA152" s="13"/>
    </row>
    <row r="153" spans="1:30" x14ac:dyDescent="0.35">
      <c r="A153" t="s">
        <v>70</v>
      </c>
      <c r="B153" s="10">
        <v>41</v>
      </c>
      <c r="C153" s="10">
        <v>11</v>
      </c>
      <c r="D153" s="10">
        <v>35</v>
      </c>
      <c r="E153" s="10">
        <v>8</v>
      </c>
      <c r="F153" s="10">
        <v>4</v>
      </c>
      <c r="G153" s="10">
        <v>1</v>
      </c>
      <c r="H153" s="10">
        <v>0</v>
      </c>
      <c r="I153" s="10">
        <v>0.89873999999999998</v>
      </c>
      <c r="J153" s="10">
        <v>97</v>
      </c>
      <c r="L153" s="10"/>
      <c r="M153" s="10"/>
      <c r="N153" s="24"/>
      <c r="P153" s="25"/>
      <c r="R153" s="6"/>
      <c r="S153" s="14"/>
      <c r="T153" s="14"/>
      <c r="U153" s="14"/>
      <c r="V153" s="15"/>
      <c r="W153" s="22"/>
      <c r="X153" s="23"/>
      <c r="Y153" s="14"/>
      <c r="Z153" s="14"/>
      <c r="AA153" s="15"/>
    </row>
    <row r="154" spans="1:30" x14ac:dyDescent="0.35">
      <c r="A154" t="s">
        <v>71</v>
      </c>
      <c r="B154" s="10">
        <v>29.17</v>
      </c>
      <c r="C154" s="10">
        <v>26.04</v>
      </c>
      <c r="D154" s="10">
        <v>19.79</v>
      </c>
      <c r="E154" s="10">
        <v>11.46</v>
      </c>
      <c r="F154" s="10">
        <v>8.33</v>
      </c>
      <c r="G154" s="10">
        <v>1.04</v>
      </c>
      <c r="H154" s="10">
        <v>4.17</v>
      </c>
      <c r="I154" s="10">
        <v>0.99038999999999999</v>
      </c>
      <c r="J154" s="10">
        <v>94</v>
      </c>
      <c r="L154" s="10"/>
      <c r="M154" s="10"/>
      <c r="N154" s="24"/>
      <c r="P154" s="25"/>
    </row>
    <row r="155" spans="1:30" x14ac:dyDescent="0.35">
      <c r="A155" t="s">
        <v>72</v>
      </c>
      <c r="B155" s="10">
        <v>37</v>
      </c>
      <c r="C155" s="10">
        <v>16</v>
      </c>
      <c r="D155" s="10">
        <v>29</v>
      </c>
      <c r="E155" s="10">
        <v>13</v>
      </c>
      <c r="F155" s="10">
        <v>2</v>
      </c>
      <c r="G155" s="10">
        <v>3</v>
      </c>
      <c r="H155" s="10">
        <v>0</v>
      </c>
      <c r="I155" s="10">
        <v>1.478</v>
      </c>
      <c r="J155" s="10">
        <v>94</v>
      </c>
      <c r="L155" s="10"/>
      <c r="M155" s="10"/>
      <c r="N155" s="24"/>
      <c r="P155" s="25"/>
    </row>
    <row r="156" spans="1:30" x14ac:dyDescent="0.35">
      <c r="A156" t="s">
        <v>73</v>
      </c>
      <c r="B156" s="10">
        <v>25.77</v>
      </c>
      <c r="C156" s="10">
        <v>21.65</v>
      </c>
      <c r="D156" s="10">
        <v>20.62</v>
      </c>
      <c r="E156" s="10">
        <v>16.489999999999998</v>
      </c>
      <c r="F156" s="10">
        <v>9.2799999999999994</v>
      </c>
      <c r="G156" s="10">
        <v>2.06</v>
      </c>
      <c r="H156" s="10">
        <v>4.12</v>
      </c>
      <c r="I156" s="10">
        <v>0.18287</v>
      </c>
      <c r="J156" s="10">
        <v>98</v>
      </c>
      <c r="L156" s="10"/>
      <c r="M156" s="10"/>
      <c r="N156" s="24"/>
      <c r="P156" s="25"/>
    </row>
    <row r="157" spans="1:30" x14ac:dyDescent="0.35">
      <c r="A157" t="s">
        <v>74</v>
      </c>
      <c r="B157" s="10">
        <v>21.28</v>
      </c>
      <c r="C157" s="10">
        <v>27.66</v>
      </c>
      <c r="D157" s="10">
        <v>22.34</v>
      </c>
      <c r="E157" s="10">
        <v>10.64</v>
      </c>
      <c r="F157" s="10">
        <v>10.64</v>
      </c>
      <c r="G157" s="10">
        <v>6.38</v>
      </c>
      <c r="H157" s="10">
        <v>1.06</v>
      </c>
      <c r="I157" s="10">
        <v>2.5708700000000002</v>
      </c>
      <c r="J157" s="10">
        <v>99</v>
      </c>
      <c r="L157" s="10"/>
      <c r="M157" s="10"/>
      <c r="N157" s="24"/>
      <c r="P157" s="25"/>
      <c r="S157" s="2">
        <v>4</v>
      </c>
      <c r="T157" s="2">
        <v>5</v>
      </c>
      <c r="U157" s="2">
        <v>6</v>
      </c>
      <c r="V157" s="2">
        <v>7</v>
      </c>
      <c r="W157" s="2">
        <v>8</v>
      </c>
      <c r="X157" s="2">
        <v>9</v>
      </c>
      <c r="Y157" s="2">
        <v>10</v>
      </c>
      <c r="Z157" s="11" t="s">
        <v>50</v>
      </c>
      <c r="AA157" s="11" t="s">
        <v>51</v>
      </c>
      <c r="AC157" s="1" t="s">
        <v>86</v>
      </c>
      <c r="AD157" s="10" t="s">
        <v>91</v>
      </c>
    </row>
    <row r="158" spans="1:30" x14ac:dyDescent="0.35">
      <c r="A158" t="s">
        <v>75</v>
      </c>
      <c r="B158" s="10">
        <v>27.08</v>
      </c>
      <c r="C158" s="10">
        <v>20.83</v>
      </c>
      <c r="D158" s="10">
        <v>23.96</v>
      </c>
      <c r="E158" s="10">
        <v>7.29</v>
      </c>
      <c r="F158" s="10">
        <v>11.46</v>
      </c>
      <c r="G158" s="10">
        <v>4.17</v>
      </c>
      <c r="H158" s="10">
        <v>5.21</v>
      </c>
      <c r="I158" s="10">
        <v>0.94115000000000004</v>
      </c>
      <c r="J158" s="10">
        <v>92</v>
      </c>
      <c r="L158" s="10"/>
      <c r="M158" s="10"/>
      <c r="N158" s="24"/>
      <c r="P158" s="25"/>
      <c r="R158" t="s">
        <v>11</v>
      </c>
      <c r="S158" s="10">
        <v>27.84</v>
      </c>
      <c r="T158" s="10">
        <v>20.62</v>
      </c>
      <c r="U158" s="10">
        <v>20.62</v>
      </c>
      <c r="V158" s="10">
        <v>13.4</v>
      </c>
      <c r="W158" s="10">
        <v>6.19</v>
      </c>
      <c r="X158" s="10">
        <v>10.31</v>
      </c>
      <c r="Y158" s="10">
        <v>1.03</v>
      </c>
      <c r="Z158" s="10">
        <v>0.59592999999999996</v>
      </c>
      <c r="AA158" s="10">
        <v>95</v>
      </c>
      <c r="AC158" s="1" t="s">
        <v>87</v>
      </c>
      <c r="AD158" s="10">
        <v>1.9</v>
      </c>
    </row>
    <row r="159" spans="1:30" x14ac:dyDescent="0.35">
      <c r="A159" t="s">
        <v>76</v>
      </c>
      <c r="B159" s="10">
        <v>45</v>
      </c>
      <c r="C159" s="10">
        <v>11</v>
      </c>
      <c r="D159" s="10">
        <v>27</v>
      </c>
      <c r="E159" s="10">
        <v>13</v>
      </c>
      <c r="F159" s="10">
        <v>3</v>
      </c>
      <c r="G159" s="10">
        <v>1</v>
      </c>
      <c r="H159" s="10">
        <v>0</v>
      </c>
      <c r="I159" s="10">
        <v>1.27434</v>
      </c>
      <c r="J159" s="10">
        <v>91</v>
      </c>
      <c r="L159" s="10"/>
      <c r="M159" s="10"/>
      <c r="N159" s="24"/>
      <c r="P159" s="25"/>
      <c r="R159" t="s">
        <v>12</v>
      </c>
      <c r="S159" s="10">
        <v>34.340000000000003</v>
      </c>
      <c r="T159" s="10">
        <v>15.15</v>
      </c>
      <c r="U159" s="10">
        <v>14.14</v>
      </c>
      <c r="V159" s="10">
        <v>14.14</v>
      </c>
      <c r="W159" s="10">
        <v>10.1</v>
      </c>
      <c r="X159" s="10">
        <v>9.09</v>
      </c>
      <c r="Y159" s="10">
        <v>3.03</v>
      </c>
      <c r="Z159" s="10">
        <v>1.67604</v>
      </c>
      <c r="AA159" s="10">
        <v>96</v>
      </c>
      <c r="AC159" s="1" t="s">
        <v>88</v>
      </c>
      <c r="AD159" s="10">
        <v>10.3</v>
      </c>
    </row>
    <row r="160" spans="1:30" x14ac:dyDescent="0.35">
      <c r="A160" t="s">
        <v>77</v>
      </c>
      <c r="B160" s="10">
        <v>25.25</v>
      </c>
      <c r="C160" s="10">
        <v>19.190000000000001</v>
      </c>
      <c r="D160" s="10">
        <v>19.190000000000001</v>
      </c>
      <c r="E160" s="10">
        <v>11.11</v>
      </c>
      <c r="F160" s="10">
        <v>12.12</v>
      </c>
      <c r="G160" s="10">
        <v>10.1</v>
      </c>
      <c r="H160" s="10">
        <v>3.03</v>
      </c>
      <c r="I160" s="10">
        <v>0.23654</v>
      </c>
      <c r="J160" s="10">
        <v>100</v>
      </c>
      <c r="P160" s="25"/>
      <c r="R160" t="s">
        <v>13</v>
      </c>
      <c r="S160" s="10">
        <v>24.74</v>
      </c>
      <c r="T160" s="10">
        <v>17.53</v>
      </c>
      <c r="U160" s="10">
        <v>25.77</v>
      </c>
      <c r="V160" s="10">
        <v>8.25</v>
      </c>
      <c r="W160" s="10">
        <v>12.37</v>
      </c>
      <c r="X160" s="10">
        <v>5.15</v>
      </c>
      <c r="Y160" s="10">
        <v>6.19</v>
      </c>
      <c r="Z160" s="10">
        <v>1.2084900000000001</v>
      </c>
      <c r="AA160" s="10">
        <v>99</v>
      </c>
      <c r="AC160" s="8" t="s">
        <v>88</v>
      </c>
      <c r="AD160" s="10">
        <v>4.3</v>
      </c>
    </row>
    <row r="161" spans="1:30" x14ac:dyDescent="0.35">
      <c r="A161" t="s">
        <v>78</v>
      </c>
      <c r="B161" s="10">
        <v>32.65</v>
      </c>
      <c r="C161" s="10">
        <v>20.41</v>
      </c>
      <c r="D161" s="10">
        <v>20.41</v>
      </c>
      <c r="E161" s="10">
        <v>13.27</v>
      </c>
      <c r="F161" s="10">
        <v>6.12</v>
      </c>
      <c r="G161" s="10">
        <v>5.0999999999999996</v>
      </c>
      <c r="H161" s="10">
        <v>2.04</v>
      </c>
      <c r="I161" s="10">
        <v>13.062279999999999</v>
      </c>
      <c r="J161" s="10">
        <v>96</v>
      </c>
      <c r="P161" s="25"/>
      <c r="R161" t="s">
        <v>14</v>
      </c>
      <c r="S161" s="10">
        <v>27.27</v>
      </c>
      <c r="T161" s="10">
        <v>18.18</v>
      </c>
      <c r="U161" s="10">
        <v>21.21</v>
      </c>
      <c r="V161" s="10">
        <v>18.18</v>
      </c>
      <c r="W161" s="10">
        <v>6.06</v>
      </c>
      <c r="X161" s="10">
        <v>5.05</v>
      </c>
      <c r="Y161" s="10">
        <v>4.04</v>
      </c>
      <c r="Z161" s="10">
        <v>1.2633300000000001</v>
      </c>
      <c r="AA161" s="10">
        <v>98</v>
      </c>
      <c r="AC161" s="8" t="s">
        <v>88</v>
      </c>
      <c r="AD161" s="10">
        <v>4.8</v>
      </c>
    </row>
    <row r="162" spans="1:30" x14ac:dyDescent="0.35">
      <c r="B162" s="10"/>
      <c r="C162" s="10"/>
      <c r="D162" s="10"/>
      <c r="E162" s="10"/>
      <c r="F162" s="10"/>
      <c r="G162" s="10"/>
      <c r="H162" s="10"/>
      <c r="I162" s="10"/>
      <c r="J162" s="10"/>
      <c r="P162" s="25"/>
      <c r="R162" t="s">
        <v>15</v>
      </c>
      <c r="S162" s="10">
        <v>28.42</v>
      </c>
      <c r="T162" s="10">
        <v>16.84</v>
      </c>
      <c r="U162" s="10">
        <v>24.21</v>
      </c>
      <c r="V162" s="10">
        <v>11.58</v>
      </c>
      <c r="W162" s="10">
        <v>7.37</v>
      </c>
      <c r="X162" s="10">
        <v>7.37</v>
      </c>
      <c r="Y162" s="10">
        <v>4.21</v>
      </c>
      <c r="Z162" s="10">
        <v>0.86580999999999997</v>
      </c>
      <c r="AA162" s="10">
        <v>93</v>
      </c>
      <c r="AC162" s="1" t="s">
        <v>87</v>
      </c>
      <c r="AD162" s="10">
        <v>2.5</v>
      </c>
    </row>
    <row r="163" spans="1:30" x14ac:dyDescent="0.35">
      <c r="A163" t="s">
        <v>79</v>
      </c>
      <c r="B163" s="10">
        <v>23.4</v>
      </c>
      <c r="C163" s="10">
        <v>15.96</v>
      </c>
      <c r="D163" s="10">
        <v>17.02</v>
      </c>
      <c r="E163" s="10">
        <v>18.09</v>
      </c>
      <c r="F163" s="10">
        <v>15.96</v>
      </c>
      <c r="G163" s="10">
        <v>6.38</v>
      </c>
      <c r="H163" s="10">
        <v>3.19</v>
      </c>
      <c r="I163" s="10">
        <v>2.2852199999999998</v>
      </c>
      <c r="J163" s="10">
        <v>91</v>
      </c>
      <c r="P163" s="25"/>
      <c r="R163" t="s">
        <v>16</v>
      </c>
      <c r="S163" s="10">
        <v>28</v>
      </c>
      <c r="T163" s="10">
        <v>13</v>
      </c>
      <c r="U163" s="10">
        <v>18</v>
      </c>
      <c r="V163" s="10">
        <v>16</v>
      </c>
      <c r="W163" s="10">
        <v>13</v>
      </c>
      <c r="X163" s="10">
        <v>7</v>
      </c>
      <c r="Y163" s="10">
        <v>5</v>
      </c>
      <c r="Z163" s="10">
        <v>1.5930599999999999</v>
      </c>
      <c r="AA163" s="10">
        <v>98</v>
      </c>
      <c r="AC163" s="1" t="s">
        <v>88</v>
      </c>
      <c r="AD163" s="10">
        <v>6</v>
      </c>
    </row>
    <row r="164" spans="1:30" x14ac:dyDescent="0.35">
      <c r="A164" t="s">
        <v>80</v>
      </c>
      <c r="B164" s="10">
        <v>26.37</v>
      </c>
      <c r="C164" s="10">
        <v>20.88</v>
      </c>
      <c r="D164" s="10">
        <v>16.48</v>
      </c>
      <c r="E164" s="10">
        <v>10.99</v>
      </c>
      <c r="F164" s="10">
        <v>18.68</v>
      </c>
      <c r="G164" s="10">
        <v>3.3</v>
      </c>
      <c r="H164" s="10">
        <v>3.3</v>
      </c>
      <c r="I164" s="10">
        <v>0.62648999999999999</v>
      </c>
      <c r="J164" s="10">
        <v>100</v>
      </c>
      <c r="P164" s="25"/>
      <c r="R164" t="s">
        <v>17</v>
      </c>
      <c r="S164" s="10">
        <v>23.4</v>
      </c>
      <c r="T164" s="10">
        <v>12.77</v>
      </c>
      <c r="U164" s="10">
        <v>22.34</v>
      </c>
      <c r="V164" s="10">
        <v>13.83</v>
      </c>
      <c r="W164" s="10">
        <v>10.64</v>
      </c>
      <c r="X164" s="10">
        <v>9.57</v>
      </c>
      <c r="Y164" s="10">
        <v>7.45</v>
      </c>
      <c r="Z164" s="10">
        <v>0.57608999999999999</v>
      </c>
      <c r="AA164" s="10">
        <v>98</v>
      </c>
      <c r="AC164" s="8" t="s">
        <v>88</v>
      </c>
      <c r="AD164" s="10">
        <v>2.7</v>
      </c>
    </row>
    <row r="165" spans="1:30" x14ac:dyDescent="0.35">
      <c r="A165" t="s">
        <v>81</v>
      </c>
      <c r="B165" s="10">
        <v>22.45</v>
      </c>
      <c r="C165" s="10">
        <v>19.39</v>
      </c>
      <c r="D165" s="10">
        <v>20.41</v>
      </c>
      <c r="E165" s="10">
        <v>16.329999999999998</v>
      </c>
      <c r="F165" s="10">
        <v>14.29</v>
      </c>
      <c r="G165" s="10">
        <v>5.0999999999999996</v>
      </c>
      <c r="H165" s="10">
        <v>2.04</v>
      </c>
      <c r="I165" s="10">
        <v>2.2312799999999999</v>
      </c>
      <c r="J165" s="10">
        <v>96</v>
      </c>
      <c r="P165" s="25"/>
      <c r="R165" t="s">
        <v>18</v>
      </c>
      <c r="S165" s="10">
        <v>35.35</v>
      </c>
      <c r="T165" s="10">
        <v>14.14</v>
      </c>
      <c r="U165" s="10">
        <v>18.18</v>
      </c>
      <c r="V165" s="10">
        <v>16.16</v>
      </c>
      <c r="W165" s="10">
        <v>9.09</v>
      </c>
      <c r="X165" s="10">
        <v>3.03</v>
      </c>
      <c r="Y165" s="10">
        <v>4.04</v>
      </c>
      <c r="Z165" s="10">
        <v>1.91473</v>
      </c>
      <c r="AA165" s="10">
        <v>92</v>
      </c>
      <c r="AC165" s="8" t="s">
        <v>88</v>
      </c>
      <c r="AD165" s="10">
        <v>7.8</v>
      </c>
    </row>
    <row r="166" spans="1:30" x14ac:dyDescent="0.35">
      <c r="A166" t="s">
        <v>82</v>
      </c>
      <c r="B166" s="10">
        <v>21.88</v>
      </c>
      <c r="C166" s="10">
        <v>14.58</v>
      </c>
      <c r="D166" s="10">
        <v>23.96</v>
      </c>
      <c r="E166" s="10">
        <v>19.79</v>
      </c>
      <c r="F166" s="10">
        <v>8.33</v>
      </c>
      <c r="G166" s="10">
        <v>6.25</v>
      </c>
      <c r="H166" s="10">
        <v>5.21</v>
      </c>
      <c r="I166" s="10">
        <v>0.47821999999999998</v>
      </c>
      <c r="J166" s="10">
        <v>94</v>
      </c>
      <c r="P166" s="25"/>
      <c r="R166" t="s">
        <v>19</v>
      </c>
      <c r="S166" s="10">
        <v>23.16</v>
      </c>
      <c r="T166" s="10">
        <v>21.05</v>
      </c>
      <c r="U166" s="10">
        <v>15.79</v>
      </c>
      <c r="V166" s="10">
        <v>14.74</v>
      </c>
      <c r="W166" s="10">
        <v>12.63</v>
      </c>
      <c r="X166" s="10">
        <v>9.4700000000000006</v>
      </c>
      <c r="Y166" s="10">
        <v>3.16</v>
      </c>
      <c r="Z166" s="10">
        <v>0.75204000000000004</v>
      </c>
      <c r="AA166" s="10">
        <v>93</v>
      </c>
      <c r="AC166" s="1" t="s">
        <v>87</v>
      </c>
      <c r="AD166" s="10">
        <v>2.6</v>
      </c>
    </row>
    <row r="167" spans="1:30" x14ac:dyDescent="0.35">
      <c r="A167" t="s">
        <v>83</v>
      </c>
      <c r="B167" s="10">
        <v>23.71</v>
      </c>
      <c r="C167" s="10">
        <v>22.68</v>
      </c>
      <c r="D167" s="10">
        <v>18.559999999999999</v>
      </c>
      <c r="E167" s="10">
        <v>13.4</v>
      </c>
      <c r="F167" s="10">
        <v>11.34</v>
      </c>
      <c r="G167" s="10">
        <v>8.25</v>
      </c>
      <c r="H167" s="10">
        <v>2.06</v>
      </c>
      <c r="I167" s="10">
        <v>1.80796</v>
      </c>
      <c r="J167" s="10">
        <v>96</v>
      </c>
      <c r="P167" s="25"/>
      <c r="R167" t="s">
        <v>20</v>
      </c>
      <c r="S167" s="10">
        <v>33.33</v>
      </c>
      <c r="T167" s="10">
        <v>9.09</v>
      </c>
      <c r="U167" s="10">
        <v>31.31</v>
      </c>
      <c r="V167" s="10">
        <v>15.15</v>
      </c>
      <c r="W167" s="10">
        <v>9.09</v>
      </c>
      <c r="X167" s="10">
        <v>1.01</v>
      </c>
      <c r="Y167" s="10">
        <v>1.01</v>
      </c>
      <c r="Z167" s="10">
        <v>1.2208399999999999</v>
      </c>
      <c r="AA167" s="10">
        <v>99</v>
      </c>
      <c r="AC167" s="1" t="s">
        <v>88</v>
      </c>
      <c r="AD167" s="10">
        <v>4.9000000000000004</v>
      </c>
    </row>
    <row r="168" spans="1:30" x14ac:dyDescent="0.35">
      <c r="A168" t="s">
        <v>84</v>
      </c>
      <c r="B168" s="10">
        <v>36.36</v>
      </c>
      <c r="C168" s="10">
        <v>23.23</v>
      </c>
      <c r="D168" s="10">
        <v>19.190000000000001</v>
      </c>
      <c r="E168" s="10">
        <v>12.12</v>
      </c>
      <c r="F168" s="10">
        <v>4.04</v>
      </c>
      <c r="G168" s="10">
        <v>5.05</v>
      </c>
      <c r="H168" s="10">
        <v>0</v>
      </c>
      <c r="I168" s="10">
        <v>11.98218</v>
      </c>
      <c r="J168" s="10">
        <v>100</v>
      </c>
      <c r="P168" s="25"/>
      <c r="R168" t="s">
        <v>21</v>
      </c>
      <c r="S168" s="10">
        <v>20.62</v>
      </c>
      <c r="T168" s="10">
        <v>19.59</v>
      </c>
      <c r="U168" s="10">
        <v>19.59</v>
      </c>
      <c r="V168" s="10">
        <v>15.46</v>
      </c>
      <c r="W168" s="10">
        <v>14.43</v>
      </c>
      <c r="X168" s="10">
        <v>5.15</v>
      </c>
      <c r="Y168" s="10">
        <v>5.15</v>
      </c>
      <c r="Z168" s="10">
        <v>0.70121999999999995</v>
      </c>
      <c r="AA168" s="10">
        <v>96</v>
      </c>
      <c r="AC168" s="8" t="s">
        <v>88</v>
      </c>
      <c r="AD168" s="10">
        <v>3.3</v>
      </c>
    </row>
    <row r="169" spans="1:30" x14ac:dyDescent="0.35">
      <c r="B169" s="1"/>
      <c r="C169" s="1"/>
      <c r="D169" s="1"/>
      <c r="E169" s="1"/>
      <c r="F169" s="1"/>
      <c r="G169" s="1"/>
      <c r="H169" s="1"/>
      <c r="I169" s="1"/>
      <c r="J169" s="10"/>
      <c r="P169" s="25"/>
      <c r="R169" t="s">
        <v>22</v>
      </c>
      <c r="S169" s="10">
        <v>37</v>
      </c>
      <c r="T169" s="10">
        <v>14</v>
      </c>
      <c r="U169" s="10">
        <v>27</v>
      </c>
      <c r="V169" s="10">
        <v>15</v>
      </c>
      <c r="W169" s="10">
        <v>3</v>
      </c>
      <c r="X169" s="10">
        <v>2</v>
      </c>
      <c r="Y169" s="10">
        <v>2</v>
      </c>
      <c r="Z169" s="10">
        <v>1.1634899999999999</v>
      </c>
      <c r="AA169" s="10">
        <v>96</v>
      </c>
      <c r="AC169" s="8" t="s">
        <v>88</v>
      </c>
      <c r="AD169" s="10">
        <v>4.5999999999999996</v>
      </c>
    </row>
    <row r="170" spans="1:30" x14ac:dyDescent="0.35">
      <c r="A170" t="s">
        <v>49</v>
      </c>
      <c r="B170" s="10">
        <f>AVERAGE(B150:B161,B163:B168)</f>
        <v>29.186111111111106</v>
      </c>
      <c r="C170" s="10">
        <f t="shared" ref="C170:H170" si="23">AVERAGE(C150:C161,C163:C168)</f>
        <v>18.782777777777778</v>
      </c>
      <c r="D170" s="10">
        <f t="shared" si="23"/>
        <v>21.805555555555557</v>
      </c>
      <c r="E170" s="10">
        <f t="shared" si="23"/>
        <v>13.226111111111114</v>
      </c>
      <c r="F170" s="10">
        <f t="shared" si="23"/>
        <v>9.5833333333333357</v>
      </c>
      <c r="G170" s="10">
        <f t="shared" si="23"/>
        <v>5.2172222222222224</v>
      </c>
      <c r="H170" s="10">
        <f t="shared" si="23"/>
        <v>2.1966666666666672</v>
      </c>
      <c r="I170" s="10"/>
      <c r="J170" s="24">
        <f>SUM(J150:J168) / (18*100)</f>
        <v>0.95777777777777773</v>
      </c>
      <c r="P170" s="25"/>
      <c r="R170" t="s">
        <v>89</v>
      </c>
      <c r="S170" s="10">
        <v>29.79</v>
      </c>
      <c r="T170" s="10">
        <v>19.149999999999999</v>
      </c>
      <c r="U170" s="10">
        <v>22.34</v>
      </c>
      <c r="V170" s="10">
        <v>11.7</v>
      </c>
      <c r="W170" s="10">
        <v>9.57</v>
      </c>
      <c r="X170" s="10">
        <v>5.32</v>
      </c>
      <c r="Y170" s="10">
        <v>2.13</v>
      </c>
      <c r="Z170" s="10">
        <v>0.78122999999999998</v>
      </c>
      <c r="AA170" s="10">
        <v>93</v>
      </c>
      <c r="AC170" s="1" t="s">
        <v>87</v>
      </c>
      <c r="AD170" s="10">
        <v>2.7</v>
      </c>
    </row>
    <row r="171" spans="1:30" x14ac:dyDescent="0.35">
      <c r="B171" s="1"/>
      <c r="C171" s="1"/>
      <c r="D171" s="1"/>
      <c r="E171" s="1"/>
      <c r="F171" s="1"/>
      <c r="G171" s="1"/>
      <c r="H171" s="1"/>
      <c r="I171" s="1"/>
      <c r="J171" s="10"/>
      <c r="P171" s="25"/>
      <c r="R171" t="s">
        <v>24</v>
      </c>
      <c r="S171" s="10">
        <v>45</v>
      </c>
      <c r="T171" s="10">
        <v>12</v>
      </c>
      <c r="U171" s="10">
        <v>21</v>
      </c>
      <c r="V171" s="10">
        <v>14</v>
      </c>
      <c r="W171" s="10">
        <v>7</v>
      </c>
      <c r="X171" s="10">
        <v>1</v>
      </c>
      <c r="Y171" s="10">
        <v>0</v>
      </c>
      <c r="Z171" s="10">
        <v>1.4334</v>
      </c>
      <c r="AA171" s="10">
        <v>88</v>
      </c>
      <c r="AC171" s="1" t="s">
        <v>88</v>
      </c>
      <c r="AD171" s="10">
        <v>5.3</v>
      </c>
    </row>
    <row r="172" spans="1:30" x14ac:dyDescent="0.35">
      <c r="B172" s="1"/>
      <c r="C172" s="1"/>
      <c r="D172" s="1"/>
      <c r="E172" s="1"/>
      <c r="F172" s="1"/>
      <c r="G172" s="1"/>
      <c r="H172" s="1"/>
      <c r="I172" s="10">
        <f>AVERAGE(I150:I161)</f>
        <v>1.9932466666666666</v>
      </c>
      <c r="J172" s="10"/>
      <c r="P172" s="25"/>
      <c r="R172" t="s">
        <v>25</v>
      </c>
      <c r="S172" s="10">
        <v>25</v>
      </c>
      <c r="T172" s="10">
        <v>22.92</v>
      </c>
      <c r="U172" s="10">
        <v>17.71</v>
      </c>
      <c r="V172" s="10">
        <v>15.62</v>
      </c>
      <c r="W172" s="10">
        <v>10.42</v>
      </c>
      <c r="X172" s="10">
        <v>6.25</v>
      </c>
      <c r="Y172" s="10">
        <v>2.08</v>
      </c>
      <c r="Z172" s="10">
        <v>0.17602999999999999</v>
      </c>
      <c r="AA172" s="10">
        <v>96</v>
      </c>
      <c r="AC172" s="8" t="s">
        <v>88</v>
      </c>
      <c r="AD172" s="10">
        <v>0.8</v>
      </c>
    </row>
    <row r="173" spans="1:30" x14ac:dyDescent="0.35">
      <c r="B173" s="1"/>
      <c r="C173" s="1"/>
      <c r="D173" s="1"/>
      <c r="E173" s="1"/>
      <c r="F173" s="1"/>
      <c r="G173" s="1"/>
      <c r="H173" s="1"/>
      <c r="I173" s="10">
        <f>AVERAGE(I163:I168)</f>
        <v>3.2352249999999998</v>
      </c>
      <c r="J173" s="10"/>
      <c r="P173" s="25"/>
      <c r="R173" t="s">
        <v>26</v>
      </c>
      <c r="S173" s="10">
        <v>22.45</v>
      </c>
      <c r="T173" s="10">
        <v>20.41</v>
      </c>
      <c r="U173" s="10">
        <v>23.47</v>
      </c>
      <c r="V173" s="10">
        <v>14.29</v>
      </c>
      <c r="W173" s="10">
        <v>10.199999999999999</v>
      </c>
      <c r="X173" s="10">
        <v>7.14</v>
      </c>
      <c r="Y173" s="10">
        <v>2.04</v>
      </c>
      <c r="Z173" s="10">
        <v>3.1112099999999998</v>
      </c>
      <c r="AA173" s="10">
        <v>95</v>
      </c>
      <c r="AC173" s="8" t="s">
        <v>88</v>
      </c>
      <c r="AD173" s="10">
        <v>15.4</v>
      </c>
    </row>
    <row r="174" spans="1:30" x14ac:dyDescent="0.35">
      <c r="P174" s="25"/>
      <c r="R174" t="s">
        <v>27</v>
      </c>
      <c r="S174" s="10">
        <v>28.12</v>
      </c>
      <c r="T174" s="10">
        <v>23.96</v>
      </c>
      <c r="U174" s="10">
        <v>17.71</v>
      </c>
      <c r="V174" s="10">
        <v>17.71</v>
      </c>
      <c r="W174" s="10">
        <v>5.21</v>
      </c>
      <c r="X174" s="10">
        <v>5.21</v>
      </c>
      <c r="Y174" s="10">
        <v>2.08</v>
      </c>
      <c r="Z174" s="10">
        <v>0.73428000000000004</v>
      </c>
      <c r="AA174" s="10">
        <v>95</v>
      </c>
      <c r="AC174" s="8" t="s">
        <v>87</v>
      </c>
      <c r="AD174" s="10">
        <v>2.7</v>
      </c>
    </row>
    <row r="175" spans="1:30" x14ac:dyDescent="0.35">
      <c r="P175" s="25"/>
      <c r="R175" t="s">
        <v>28</v>
      </c>
      <c r="S175" s="10">
        <v>39</v>
      </c>
      <c r="T175" s="10">
        <v>11</v>
      </c>
      <c r="U175" s="10">
        <v>31</v>
      </c>
      <c r="V175" s="10">
        <v>9</v>
      </c>
      <c r="W175" s="10">
        <v>8</v>
      </c>
      <c r="X175" s="10">
        <v>2</v>
      </c>
      <c r="Y175" s="10">
        <v>0</v>
      </c>
      <c r="Z175" s="10">
        <v>1.4186300000000001</v>
      </c>
      <c r="AA175" s="10">
        <v>91</v>
      </c>
      <c r="AC175" s="1" t="s">
        <v>88</v>
      </c>
      <c r="AD175" s="10">
        <v>5.4</v>
      </c>
    </row>
    <row r="176" spans="1:30" x14ac:dyDescent="0.35">
      <c r="P176" s="25"/>
      <c r="R176" t="s">
        <v>29</v>
      </c>
      <c r="S176" s="10">
        <v>25</v>
      </c>
      <c r="T176" s="10">
        <v>20.83</v>
      </c>
      <c r="U176" s="10">
        <v>23.96</v>
      </c>
      <c r="V176" s="10">
        <v>12.5</v>
      </c>
      <c r="W176" s="10">
        <v>11.46</v>
      </c>
      <c r="X176" s="10">
        <v>4.17</v>
      </c>
      <c r="Y176" s="10">
        <v>2.08</v>
      </c>
      <c r="Z176" s="10">
        <v>0.27718999999999999</v>
      </c>
      <c r="AA176" s="10">
        <v>100</v>
      </c>
      <c r="AC176" s="8" t="s">
        <v>88</v>
      </c>
      <c r="AD176" s="10">
        <v>1.1000000000000001</v>
      </c>
    </row>
    <row r="177" spans="16:30" x14ac:dyDescent="0.35">
      <c r="P177" s="25"/>
      <c r="R177" t="s">
        <v>30</v>
      </c>
      <c r="S177" s="10">
        <v>38</v>
      </c>
      <c r="T177" s="10">
        <v>16</v>
      </c>
      <c r="U177" s="10">
        <v>18</v>
      </c>
      <c r="V177" s="10">
        <v>15</v>
      </c>
      <c r="W177" s="10">
        <v>7</v>
      </c>
      <c r="X177" s="10">
        <v>5</v>
      </c>
      <c r="Y177" s="10">
        <v>1</v>
      </c>
      <c r="Z177" s="10">
        <v>1.39438</v>
      </c>
      <c r="AA177" s="10">
        <v>95</v>
      </c>
      <c r="AC177" s="8" t="s">
        <v>88</v>
      </c>
      <c r="AD177" s="10">
        <v>4.5999999999999996</v>
      </c>
    </row>
    <row r="178" spans="16:30" x14ac:dyDescent="0.35">
      <c r="P178" s="25"/>
      <c r="R178" t="s">
        <v>92</v>
      </c>
      <c r="S178" s="10">
        <v>20.41</v>
      </c>
      <c r="T178" s="10">
        <v>22.45</v>
      </c>
      <c r="U178" s="10">
        <v>24.49</v>
      </c>
      <c r="V178" s="10">
        <v>9.18</v>
      </c>
      <c r="W178" s="10">
        <v>7.14</v>
      </c>
      <c r="X178" s="10">
        <v>7.14</v>
      </c>
      <c r="Y178" s="10">
        <v>9.18</v>
      </c>
      <c r="Z178" s="10">
        <v>0.57791000000000003</v>
      </c>
      <c r="AA178" s="10">
        <v>97</v>
      </c>
      <c r="AC178" s="8" t="s">
        <v>87</v>
      </c>
      <c r="AD178" s="10">
        <v>2.2999999999999998</v>
      </c>
    </row>
    <row r="179" spans="16:30" x14ac:dyDescent="0.35">
      <c r="P179" s="25"/>
      <c r="R179" t="s">
        <v>93</v>
      </c>
      <c r="S179" s="10">
        <v>36.36</v>
      </c>
      <c r="T179" s="10">
        <v>12.12</v>
      </c>
      <c r="U179" s="10">
        <v>19.190000000000001</v>
      </c>
      <c r="V179" s="10">
        <v>18.18</v>
      </c>
      <c r="W179" s="10">
        <v>8.08</v>
      </c>
      <c r="X179" s="10">
        <v>5.05</v>
      </c>
      <c r="Y179" s="10">
        <v>1.01</v>
      </c>
      <c r="Z179" s="10">
        <v>1.52136</v>
      </c>
      <c r="AA179" s="10">
        <v>97</v>
      </c>
      <c r="AC179" s="1" t="s">
        <v>88</v>
      </c>
      <c r="AD179" s="10">
        <v>5.8</v>
      </c>
    </row>
    <row r="180" spans="16:30" x14ac:dyDescent="0.35">
      <c r="P180" s="25"/>
      <c r="R180" t="s">
        <v>94</v>
      </c>
      <c r="S180" s="10">
        <v>16.84</v>
      </c>
      <c r="T180" s="10">
        <v>25.26</v>
      </c>
      <c r="U180" s="10">
        <v>20</v>
      </c>
      <c r="V180" s="10">
        <v>16.84</v>
      </c>
      <c r="W180" s="10">
        <v>12.63</v>
      </c>
      <c r="X180" s="10">
        <v>6.32</v>
      </c>
      <c r="Y180" s="10">
        <v>2.11</v>
      </c>
      <c r="Z180" s="10">
        <v>0.22189999999999999</v>
      </c>
      <c r="AA180" s="10">
        <v>98</v>
      </c>
      <c r="AC180" s="1" t="s">
        <v>88</v>
      </c>
      <c r="AD180" s="10">
        <v>1.3</v>
      </c>
    </row>
    <row r="181" spans="16:30" x14ac:dyDescent="0.35">
      <c r="P181" s="25"/>
      <c r="R181" t="s">
        <v>95</v>
      </c>
      <c r="S181" s="10">
        <v>44</v>
      </c>
      <c r="T181" s="10">
        <v>9</v>
      </c>
      <c r="U181" s="10">
        <v>31</v>
      </c>
      <c r="V181" s="10">
        <v>10</v>
      </c>
      <c r="W181" s="10">
        <v>5</v>
      </c>
      <c r="X181" s="10">
        <v>0</v>
      </c>
      <c r="Y181" s="10">
        <v>1</v>
      </c>
      <c r="Z181" s="10">
        <v>0.93274999999999997</v>
      </c>
      <c r="AA181" s="10">
        <v>95</v>
      </c>
      <c r="AC181" s="1" t="s">
        <v>88</v>
      </c>
      <c r="AD181" s="10">
        <v>4.3</v>
      </c>
    </row>
    <row r="182" spans="16:30" x14ac:dyDescent="0.35">
      <c r="P182" s="25"/>
      <c r="R182" t="s">
        <v>71</v>
      </c>
      <c r="S182" s="10">
        <v>29.17</v>
      </c>
      <c r="T182" s="10">
        <v>26.04</v>
      </c>
      <c r="U182" s="10">
        <v>19.79</v>
      </c>
      <c r="V182" s="10">
        <v>11.46</v>
      </c>
      <c r="W182" s="10">
        <v>8.33</v>
      </c>
      <c r="X182" s="10">
        <v>1.04</v>
      </c>
      <c r="Y182" s="10">
        <v>4.17</v>
      </c>
      <c r="Z182" s="10">
        <v>0.99038999999999999</v>
      </c>
      <c r="AA182" s="10">
        <v>94</v>
      </c>
      <c r="AC182" s="1" t="s">
        <v>87</v>
      </c>
      <c r="AD182" s="10">
        <v>3.7</v>
      </c>
    </row>
    <row r="183" spans="16:30" x14ac:dyDescent="0.35">
      <c r="P183" s="25"/>
      <c r="R183" t="s">
        <v>72</v>
      </c>
      <c r="S183" s="10">
        <v>37</v>
      </c>
      <c r="T183" s="10">
        <v>16</v>
      </c>
      <c r="U183" s="10">
        <v>29</v>
      </c>
      <c r="V183" s="10">
        <v>13</v>
      </c>
      <c r="W183" s="10">
        <v>2</v>
      </c>
      <c r="X183" s="10">
        <v>3</v>
      </c>
      <c r="Y183" s="10">
        <v>0</v>
      </c>
      <c r="Z183" s="10">
        <v>1.478</v>
      </c>
      <c r="AA183" s="10">
        <v>94</v>
      </c>
      <c r="AC183" s="1" t="s">
        <v>88</v>
      </c>
      <c r="AD183" s="10">
        <v>5.7</v>
      </c>
    </row>
    <row r="184" spans="16:30" x14ac:dyDescent="0.35">
      <c r="P184" s="25"/>
      <c r="R184" t="s">
        <v>73</v>
      </c>
      <c r="S184" s="10">
        <v>25.77</v>
      </c>
      <c r="T184" s="10">
        <v>21.65</v>
      </c>
      <c r="U184" s="10">
        <v>20.62</v>
      </c>
      <c r="V184" s="10">
        <v>16.489999999999998</v>
      </c>
      <c r="W184" s="10">
        <v>9.2799999999999994</v>
      </c>
      <c r="X184" s="10">
        <v>2.06</v>
      </c>
      <c r="Y184" s="10">
        <v>4.12</v>
      </c>
      <c r="Z184" s="10">
        <v>0.18287</v>
      </c>
      <c r="AA184" s="10">
        <v>98</v>
      </c>
      <c r="AC184" s="1" t="s">
        <v>88</v>
      </c>
      <c r="AD184" s="10">
        <v>0.7</v>
      </c>
    </row>
    <row r="185" spans="16:30" x14ac:dyDescent="0.35">
      <c r="P185" s="25"/>
      <c r="R185" t="s">
        <v>74</v>
      </c>
      <c r="S185" s="10">
        <v>21.28</v>
      </c>
      <c r="T185" s="10">
        <v>27.66</v>
      </c>
      <c r="U185" s="10">
        <v>22.34</v>
      </c>
      <c r="V185" s="10">
        <v>10.64</v>
      </c>
      <c r="W185" s="10">
        <v>10.64</v>
      </c>
      <c r="X185" s="10">
        <v>6.38</v>
      </c>
      <c r="Y185" s="10">
        <v>1.06</v>
      </c>
      <c r="Z185" s="10">
        <v>2.5708700000000002</v>
      </c>
      <c r="AA185" s="10">
        <v>99</v>
      </c>
      <c r="AC185" s="1" t="s">
        <v>88</v>
      </c>
      <c r="AD185" s="10">
        <v>8.6999999999999993</v>
      </c>
    </row>
    <row r="186" spans="16:30" x14ac:dyDescent="0.35">
      <c r="P186" s="25"/>
      <c r="R186" t="s">
        <v>75</v>
      </c>
      <c r="S186" s="10">
        <v>25.51</v>
      </c>
      <c r="T186" s="10">
        <v>25.51</v>
      </c>
      <c r="U186" s="10">
        <v>26.53</v>
      </c>
      <c r="V186" s="10">
        <v>4.08</v>
      </c>
      <c r="W186" s="10">
        <v>10.199999999999999</v>
      </c>
      <c r="X186" s="10">
        <v>4.08</v>
      </c>
      <c r="Y186" s="10">
        <v>4.08</v>
      </c>
      <c r="Z186" s="10">
        <v>1.04128</v>
      </c>
      <c r="AA186" s="10">
        <v>94</v>
      </c>
      <c r="AC186" s="1" t="s">
        <v>87</v>
      </c>
      <c r="AD186" s="10">
        <v>7</v>
      </c>
    </row>
    <row r="187" spans="16:30" x14ac:dyDescent="0.35">
      <c r="P187" s="25"/>
      <c r="R187" t="s">
        <v>76</v>
      </c>
      <c r="S187" s="10">
        <v>48</v>
      </c>
      <c r="T187" s="10">
        <v>12</v>
      </c>
      <c r="U187" s="10">
        <v>26</v>
      </c>
      <c r="V187" s="10">
        <v>10</v>
      </c>
      <c r="W187" s="10">
        <v>2</v>
      </c>
      <c r="X187" s="10">
        <v>0</v>
      </c>
      <c r="Y187" s="10">
        <v>2</v>
      </c>
      <c r="Z187" s="10">
        <v>1.26867</v>
      </c>
      <c r="AA187" s="10">
        <v>97</v>
      </c>
      <c r="AC187" s="1" t="s">
        <v>88</v>
      </c>
      <c r="AD187" s="10">
        <v>4.2</v>
      </c>
    </row>
    <row r="188" spans="16:30" x14ac:dyDescent="0.35">
      <c r="P188" s="25"/>
      <c r="R188" t="s">
        <v>77</v>
      </c>
      <c r="S188" s="10">
        <v>25.25</v>
      </c>
      <c r="T188" s="10">
        <v>23.23</v>
      </c>
      <c r="U188" s="10">
        <v>15.15</v>
      </c>
      <c r="V188" s="10">
        <v>16.16</v>
      </c>
      <c r="W188" s="10">
        <v>9.09</v>
      </c>
      <c r="X188" s="10">
        <v>7.07</v>
      </c>
      <c r="Y188" s="10">
        <v>4.04</v>
      </c>
      <c r="Z188" s="10">
        <v>0.25139</v>
      </c>
      <c r="AA188" s="10">
        <v>99</v>
      </c>
      <c r="AC188" s="1" t="s">
        <v>88</v>
      </c>
      <c r="AD188" s="10">
        <v>0.8</v>
      </c>
    </row>
    <row r="189" spans="16:30" x14ac:dyDescent="0.35">
      <c r="P189" s="25"/>
      <c r="R189" t="s">
        <v>78</v>
      </c>
      <c r="S189" s="10">
        <v>32.99</v>
      </c>
      <c r="T189" s="10">
        <v>15.46</v>
      </c>
      <c r="U189" s="10">
        <v>31.96</v>
      </c>
      <c r="V189" s="10">
        <v>9.2799999999999994</v>
      </c>
      <c r="W189" s="10">
        <v>4.12</v>
      </c>
      <c r="X189" s="10">
        <v>3.09</v>
      </c>
      <c r="Y189" s="10">
        <v>3.09</v>
      </c>
      <c r="Z189" s="10">
        <v>12.11806</v>
      </c>
      <c r="AA189" s="10">
        <v>98</v>
      </c>
      <c r="AC189" s="1" t="s">
        <v>88</v>
      </c>
      <c r="AD189" s="10">
        <v>53</v>
      </c>
    </row>
    <row r="190" spans="16:30" x14ac:dyDescent="0.35">
      <c r="P190" s="25"/>
      <c r="AD190" s="14"/>
    </row>
    <row r="191" spans="16:30" x14ac:dyDescent="0.35">
      <c r="P191" s="25"/>
      <c r="R191" t="s">
        <v>39</v>
      </c>
      <c r="S191" s="10">
        <v>26.53</v>
      </c>
      <c r="T191" s="10">
        <v>21.43</v>
      </c>
      <c r="U191" s="10">
        <v>18.37</v>
      </c>
      <c r="V191" s="10">
        <v>12.24</v>
      </c>
      <c r="W191" s="10">
        <v>9.18</v>
      </c>
      <c r="X191" s="10">
        <v>9.18</v>
      </c>
      <c r="Y191" s="10">
        <v>3.06</v>
      </c>
      <c r="Z191" s="10">
        <v>2.6934499999999999</v>
      </c>
      <c r="AA191" s="10">
        <v>96</v>
      </c>
      <c r="AC191" s="8" t="s">
        <v>90</v>
      </c>
      <c r="AD191" s="10">
        <v>11.7</v>
      </c>
    </row>
    <row r="192" spans="16:30" x14ac:dyDescent="0.35">
      <c r="P192" s="25"/>
      <c r="R192" t="s">
        <v>40</v>
      </c>
      <c r="S192" s="10">
        <v>24.74</v>
      </c>
      <c r="T192" s="10">
        <v>18.559999999999999</v>
      </c>
      <c r="U192" s="10">
        <v>20.62</v>
      </c>
      <c r="V192" s="10">
        <v>14.43</v>
      </c>
      <c r="W192" s="10">
        <v>8.25</v>
      </c>
      <c r="X192" s="10">
        <v>7.22</v>
      </c>
      <c r="Y192" s="10">
        <v>6.19</v>
      </c>
      <c r="Z192" s="10">
        <v>0.65271000000000001</v>
      </c>
      <c r="AA192" s="10">
        <v>96</v>
      </c>
      <c r="AC192" s="8" t="s">
        <v>90</v>
      </c>
      <c r="AD192" s="10">
        <v>2.8</v>
      </c>
    </row>
    <row r="193" spans="16:30" x14ac:dyDescent="0.35">
      <c r="P193" s="25"/>
      <c r="R193" t="s">
        <v>41</v>
      </c>
      <c r="S193" s="10">
        <v>23.47</v>
      </c>
      <c r="T193" s="10">
        <v>20.41</v>
      </c>
      <c r="U193" s="10">
        <v>19.39</v>
      </c>
      <c r="V193" s="10">
        <v>16.329999999999998</v>
      </c>
      <c r="W193" s="10">
        <v>15.31</v>
      </c>
      <c r="X193" s="10">
        <v>1.02</v>
      </c>
      <c r="Y193" s="10">
        <v>4.08</v>
      </c>
      <c r="Z193" s="10">
        <v>2.7113900000000002</v>
      </c>
      <c r="AA193" s="10">
        <v>97</v>
      </c>
      <c r="AC193" s="8" t="s">
        <v>90</v>
      </c>
      <c r="AD193" s="10">
        <v>11.6</v>
      </c>
    </row>
    <row r="194" spans="16:30" x14ac:dyDescent="0.35">
      <c r="P194" s="25"/>
      <c r="R194" t="s">
        <v>42</v>
      </c>
      <c r="S194" s="10">
        <v>25.53</v>
      </c>
      <c r="T194" s="10">
        <v>15.96</v>
      </c>
      <c r="U194" s="10">
        <v>23.4</v>
      </c>
      <c r="V194" s="10">
        <v>13.83</v>
      </c>
      <c r="W194" s="10">
        <v>11.7</v>
      </c>
      <c r="X194" s="10">
        <v>7.45</v>
      </c>
      <c r="Y194" s="10">
        <v>2.13</v>
      </c>
      <c r="Z194" s="10">
        <v>0.40225</v>
      </c>
      <c r="AA194" s="10">
        <v>97</v>
      </c>
      <c r="AC194" s="8" t="s">
        <v>90</v>
      </c>
      <c r="AD194" s="10">
        <v>1.8</v>
      </c>
    </row>
    <row r="195" spans="16:30" x14ac:dyDescent="0.35">
      <c r="P195" s="25"/>
      <c r="R195" t="s">
        <v>43</v>
      </c>
      <c r="S195" s="10">
        <v>31.52</v>
      </c>
      <c r="T195" s="10">
        <v>21.74</v>
      </c>
      <c r="U195" s="10">
        <v>15.22</v>
      </c>
      <c r="V195" s="10">
        <v>11.96</v>
      </c>
      <c r="W195" s="10">
        <v>11.96</v>
      </c>
      <c r="X195" s="10">
        <v>5.43</v>
      </c>
      <c r="Y195" s="10">
        <v>2.17</v>
      </c>
      <c r="Z195" s="10">
        <v>1.93943</v>
      </c>
      <c r="AA195" s="10">
        <v>90</v>
      </c>
      <c r="AC195" s="8" t="s">
        <v>90</v>
      </c>
      <c r="AD195" s="10">
        <v>10.7</v>
      </c>
    </row>
    <row r="196" spans="16:30" x14ac:dyDescent="0.35">
      <c r="P196" s="25"/>
      <c r="R196" t="s">
        <v>44</v>
      </c>
      <c r="S196" s="10">
        <v>25.26</v>
      </c>
      <c r="T196" s="10">
        <v>18.95</v>
      </c>
      <c r="U196" s="10">
        <v>23.16</v>
      </c>
      <c r="V196" s="10">
        <v>10.53</v>
      </c>
      <c r="W196" s="10">
        <v>11.58</v>
      </c>
      <c r="X196" s="10">
        <v>7.37</v>
      </c>
      <c r="Y196" s="10">
        <v>3.16</v>
      </c>
      <c r="Z196" s="10">
        <v>0.40512999999999999</v>
      </c>
      <c r="AA196" s="10">
        <v>97</v>
      </c>
      <c r="AC196" s="8" t="s">
        <v>90</v>
      </c>
      <c r="AD196" s="10">
        <v>2.1</v>
      </c>
    </row>
    <row r="197" spans="16:30" x14ac:dyDescent="0.35">
      <c r="P197" s="25"/>
      <c r="R197" t="s">
        <v>45</v>
      </c>
      <c r="S197" s="10">
        <v>20.62</v>
      </c>
      <c r="T197" s="10">
        <v>19.59</v>
      </c>
      <c r="U197" s="10">
        <v>18.559999999999999</v>
      </c>
      <c r="V197" s="10">
        <v>15.46</v>
      </c>
      <c r="W197" s="10">
        <v>13.4</v>
      </c>
      <c r="X197" s="10">
        <v>8.25</v>
      </c>
      <c r="Y197" s="10">
        <v>4.12</v>
      </c>
      <c r="Z197" s="10">
        <v>2.22282</v>
      </c>
      <c r="AA197" s="10">
        <v>97</v>
      </c>
      <c r="AC197" s="8" t="s">
        <v>90</v>
      </c>
      <c r="AD197" s="10">
        <v>9.1999999999999993</v>
      </c>
    </row>
    <row r="198" spans="16:30" x14ac:dyDescent="0.35">
      <c r="P198" s="25"/>
      <c r="R198" t="s">
        <v>46</v>
      </c>
      <c r="S198" s="10">
        <v>25.81</v>
      </c>
      <c r="T198" s="10">
        <v>15.05</v>
      </c>
      <c r="U198" s="10">
        <v>21.51</v>
      </c>
      <c r="V198" s="10">
        <v>17.2</v>
      </c>
      <c r="W198" s="10">
        <v>8.6</v>
      </c>
      <c r="X198" s="10">
        <v>4.3</v>
      </c>
      <c r="Y198" s="10">
        <v>7.53</v>
      </c>
      <c r="Z198" s="10">
        <v>0.47400999999999999</v>
      </c>
      <c r="AA198" s="10">
        <v>95</v>
      </c>
      <c r="AC198" s="8" t="s">
        <v>90</v>
      </c>
      <c r="AD198" s="10">
        <v>2.2999999999999998</v>
      </c>
    </row>
    <row r="199" spans="16:30" x14ac:dyDescent="0.35">
      <c r="P199" s="25"/>
      <c r="R199" t="s">
        <v>47</v>
      </c>
      <c r="S199" s="10">
        <v>26.8</v>
      </c>
      <c r="T199" s="10">
        <v>24.74</v>
      </c>
      <c r="U199" s="10">
        <v>17.53</v>
      </c>
      <c r="V199" s="10">
        <v>11.34</v>
      </c>
      <c r="W199" s="10">
        <v>12.37</v>
      </c>
      <c r="X199" s="10">
        <v>4.12</v>
      </c>
      <c r="Y199" s="10">
        <v>3.09</v>
      </c>
      <c r="Z199" s="10">
        <v>2.2191999999999998</v>
      </c>
      <c r="AA199" s="10">
        <v>95</v>
      </c>
      <c r="AC199" s="8" t="s">
        <v>90</v>
      </c>
      <c r="AD199" s="10">
        <v>12.5</v>
      </c>
    </row>
    <row r="200" spans="16:30" x14ac:dyDescent="0.35">
      <c r="P200" s="25"/>
      <c r="R200" t="s">
        <v>48</v>
      </c>
      <c r="S200" s="10">
        <v>25.81</v>
      </c>
      <c r="T200" s="10">
        <v>15.05</v>
      </c>
      <c r="U200" s="10">
        <v>21.51</v>
      </c>
      <c r="V200" s="10">
        <v>17.2</v>
      </c>
      <c r="W200" s="10">
        <v>8.6</v>
      </c>
      <c r="X200" s="10">
        <v>4.3</v>
      </c>
      <c r="Y200" s="10">
        <v>7.53</v>
      </c>
      <c r="Z200" s="10">
        <v>0.47395999999999999</v>
      </c>
      <c r="AA200" s="10">
        <v>95</v>
      </c>
      <c r="AC200" s="8" t="s">
        <v>90</v>
      </c>
      <c r="AD200" s="10">
        <v>2.2999999999999998</v>
      </c>
    </row>
    <row r="201" spans="16:30" x14ac:dyDescent="0.35">
      <c r="P201" s="25"/>
      <c r="R201" t="s">
        <v>96</v>
      </c>
      <c r="S201" s="10">
        <v>23.16</v>
      </c>
      <c r="T201" s="10">
        <v>20</v>
      </c>
      <c r="U201" s="10">
        <v>18.95</v>
      </c>
      <c r="V201" s="10">
        <v>14.74</v>
      </c>
      <c r="W201" s="10">
        <v>15.79</v>
      </c>
      <c r="X201" s="10">
        <v>6.32</v>
      </c>
      <c r="Y201" s="10">
        <v>1.05</v>
      </c>
      <c r="Z201" s="10">
        <v>2.2895699999999999</v>
      </c>
      <c r="AA201" s="10">
        <v>92</v>
      </c>
      <c r="AC201" s="8" t="s">
        <v>90</v>
      </c>
      <c r="AD201" s="10">
        <v>9.5</v>
      </c>
    </row>
    <row r="202" spans="16:30" x14ac:dyDescent="0.35">
      <c r="P202" s="25"/>
      <c r="R202" t="s">
        <v>97</v>
      </c>
      <c r="S202" s="10">
        <v>31.11</v>
      </c>
      <c r="T202" s="10">
        <v>18.89</v>
      </c>
      <c r="U202" s="10">
        <v>14.44</v>
      </c>
      <c r="V202" s="10">
        <v>12.22</v>
      </c>
      <c r="W202" s="10">
        <v>15.56</v>
      </c>
      <c r="X202" s="10">
        <v>6.67</v>
      </c>
      <c r="Y202" s="10">
        <v>1.1100000000000001</v>
      </c>
      <c r="Z202" s="10">
        <v>0.61975000000000002</v>
      </c>
      <c r="AA202" s="10">
        <v>97</v>
      </c>
      <c r="AC202" s="8" t="s">
        <v>90</v>
      </c>
      <c r="AD202" s="10">
        <v>2.2999999999999998</v>
      </c>
    </row>
    <row r="203" spans="16:30" x14ac:dyDescent="0.35">
      <c r="P203" s="25"/>
      <c r="R203" t="s">
        <v>81</v>
      </c>
      <c r="S203" s="10">
        <v>23.47</v>
      </c>
      <c r="T203" s="10">
        <v>19.39</v>
      </c>
      <c r="U203" s="10">
        <v>19.39</v>
      </c>
      <c r="V203" s="10">
        <v>16.329999999999998</v>
      </c>
      <c r="W203" s="10">
        <v>14.29</v>
      </c>
      <c r="X203" s="10">
        <v>5.0999999999999996</v>
      </c>
      <c r="Y203" s="10">
        <v>2.04</v>
      </c>
      <c r="Z203" s="10">
        <v>2.2624200000000001</v>
      </c>
      <c r="AA203" s="10">
        <v>96</v>
      </c>
      <c r="AC203" s="8" t="s">
        <v>90</v>
      </c>
      <c r="AD203" s="10">
        <v>10.3</v>
      </c>
    </row>
    <row r="204" spans="16:30" x14ac:dyDescent="0.35">
      <c r="P204" s="25"/>
      <c r="R204" t="s">
        <v>82</v>
      </c>
      <c r="S204" s="10">
        <v>21.88</v>
      </c>
      <c r="T204" s="10">
        <v>14.58</v>
      </c>
      <c r="U204" s="10">
        <v>23.96</v>
      </c>
      <c r="V204" s="10">
        <v>19.79</v>
      </c>
      <c r="W204" s="10">
        <v>8.33</v>
      </c>
      <c r="X204" s="10">
        <v>6.25</v>
      </c>
      <c r="Y204" s="10">
        <v>5.21</v>
      </c>
      <c r="Z204" s="10">
        <v>0.47821999999999998</v>
      </c>
      <c r="AA204" s="10">
        <v>98</v>
      </c>
      <c r="AC204" s="8" t="s">
        <v>90</v>
      </c>
      <c r="AD204" s="10">
        <v>1.6</v>
      </c>
    </row>
    <row r="205" spans="16:30" x14ac:dyDescent="0.35">
      <c r="P205" s="25"/>
      <c r="R205" t="s">
        <v>83</v>
      </c>
      <c r="S205" s="10">
        <v>26.32</v>
      </c>
      <c r="T205" s="10">
        <v>20</v>
      </c>
      <c r="U205" s="10">
        <v>16.84</v>
      </c>
      <c r="V205" s="10">
        <v>12.63</v>
      </c>
      <c r="W205" s="10">
        <v>13.68</v>
      </c>
      <c r="X205" s="10">
        <v>6.32</v>
      </c>
      <c r="Y205" s="10">
        <v>4.21</v>
      </c>
      <c r="Z205" s="10">
        <v>1.9125099999999999</v>
      </c>
      <c r="AA205" s="10">
        <v>94</v>
      </c>
      <c r="AC205" s="8" t="s">
        <v>90</v>
      </c>
      <c r="AD205" s="10">
        <v>8.3000000000000007</v>
      </c>
    </row>
    <row r="206" spans="16:30" x14ac:dyDescent="0.35">
      <c r="P206" s="25"/>
      <c r="R206" t="s">
        <v>84</v>
      </c>
      <c r="S206" s="10">
        <v>33.67</v>
      </c>
      <c r="T206" s="10">
        <v>16.329999999999998</v>
      </c>
      <c r="U206" s="10">
        <v>22.45</v>
      </c>
      <c r="V206" s="10">
        <v>15.31</v>
      </c>
      <c r="W206" s="10">
        <v>6.12</v>
      </c>
      <c r="X206" s="10">
        <v>5.0999999999999996</v>
      </c>
      <c r="Y206" s="10">
        <v>1.02</v>
      </c>
      <c r="Z206" s="10">
        <v>9.6793800000000001</v>
      </c>
      <c r="AA206" s="10">
        <v>99</v>
      </c>
      <c r="AC206" s="8" t="s">
        <v>90</v>
      </c>
      <c r="AD206" s="10">
        <v>43.2</v>
      </c>
    </row>
    <row r="207" spans="16:30" x14ac:dyDescent="0.35">
      <c r="P207" s="25"/>
    </row>
    <row r="208" spans="16:30" x14ac:dyDescent="0.35">
      <c r="P208" s="25"/>
      <c r="R208" t="s">
        <v>49</v>
      </c>
      <c r="S208" s="10">
        <f t="shared" ref="S208:Y208" si="24">AVERAGE(S158:S189,S191:S206)</f>
        <v>28.627291666666661</v>
      </c>
      <c r="T208" s="10">
        <f t="shared" si="24"/>
        <v>18.235000000000003</v>
      </c>
      <c r="U208" s="10">
        <f t="shared" si="24"/>
        <v>21.556666666666668</v>
      </c>
      <c r="V208" s="10">
        <f t="shared" si="24"/>
        <v>13.719999999999999</v>
      </c>
      <c r="W208" s="10">
        <f t="shared" si="24"/>
        <v>9.5012500000000006</v>
      </c>
      <c r="X208" s="10">
        <f t="shared" si="24"/>
        <v>5.206666666666667</v>
      </c>
      <c r="Y208" s="10">
        <f t="shared" si="24"/>
        <v>3.1516666666666677</v>
      </c>
      <c r="Z208" s="1"/>
      <c r="AA208" s="14">
        <f>SUM(AA158:AA206)</f>
        <v>4597</v>
      </c>
    </row>
    <row r="209" spans="16:28" x14ac:dyDescent="0.35">
      <c r="P209" s="25"/>
    </row>
    <row r="210" spans="16:28" x14ac:dyDescent="0.35">
      <c r="P210" s="25"/>
      <c r="R210" t="s">
        <v>52</v>
      </c>
      <c r="V210" s="14"/>
      <c r="W210" s="19"/>
      <c r="X210" s="19"/>
      <c r="Z210" s="14">
        <f>AVERAGE(Z158:Z189)</f>
        <v>1.4379021875</v>
      </c>
      <c r="AA210" s="14"/>
    </row>
    <row r="211" spans="16:28" x14ac:dyDescent="0.35">
      <c r="P211" s="25"/>
      <c r="R211" t="s">
        <v>53</v>
      </c>
      <c r="W211" s="19"/>
      <c r="X211" s="19"/>
      <c r="Z211" s="14">
        <f>AVERAGE(Z191:Z206)</f>
        <v>1.9647625</v>
      </c>
      <c r="AA211" s="14"/>
    </row>
    <row r="212" spans="16:28" x14ac:dyDescent="0.35">
      <c r="P212" s="25"/>
      <c r="W212" s="19"/>
      <c r="X212" s="19"/>
      <c r="AA212" s="14"/>
    </row>
    <row r="213" spans="16:28" x14ac:dyDescent="0.35">
      <c r="P213" s="25"/>
      <c r="R213" t="s">
        <v>57</v>
      </c>
      <c r="W213" s="19"/>
      <c r="X213" s="19"/>
      <c r="AA213" s="24">
        <f>SUM(AA158:AA206) / (48*100)</f>
        <v>0.95770833333333338</v>
      </c>
      <c r="AB213" s="14"/>
    </row>
    <row r="214" spans="16:28" x14ac:dyDescent="0.35">
      <c r="P214" s="25"/>
    </row>
    <row r="215" spans="16:28" x14ac:dyDescent="0.35">
      <c r="P215" s="25"/>
    </row>
    <row r="216" spans="16:28" x14ac:dyDescent="0.35">
      <c r="P216" s="25"/>
    </row>
    <row r="217" spans="16:28" x14ac:dyDescent="0.35">
      <c r="P217" s="25"/>
    </row>
  </sheetData>
  <mergeCells count="8">
    <mergeCell ref="B132:E132"/>
    <mergeCell ref="F132:G132"/>
    <mergeCell ref="S1:V1"/>
    <mergeCell ref="W1:X1"/>
    <mergeCell ref="B63:E63"/>
    <mergeCell ref="F63:G63"/>
    <mergeCell ref="S63:V63"/>
    <mergeCell ref="W63:X63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Petker, Nick</dc:creator>
  <cp:lastModifiedBy>Petker, Nick</cp:lastModifiedBy>
  <dcterms:created xsi:type="dcterms:W3CDTF">2025-04-23T12:03:21Z</dcterms:created>
  <dcterms:modified xsi:type="dcterms:W3CDTF">2025-06-15T19:02:31Z</dcterms:modified>
</cp:coreProperties>
</file>