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<sst xmlns="http://schemas.openxmlformats.org/spreadsheetml/2006/main" count="75" uniqueCount="19">
  <si>
    <t xml:space="preserve">5P intact </t>
  </si>
  <si>
    <t>Facet Contact Force Magnitude (CFNM)</t>
  </si>
  <si>
    <t>TLC_5P_1-26.odb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</si>
  <si>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</si>
  <si>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</si>
  <si>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</si>
  <si>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</si>
  <si>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</si>
  <si>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</si>
  <si>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</si>
  <si>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</si>
  <si>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</si>
  <si>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</si>
  <si>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</si>
  <si>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</si>
  <si>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</si>
  <si>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5N intact model</t>
  </si>
  <si>
    <t>TLC_5N_1-26.odb</t>
  </si>
  <si>
    <t>moment is negative bc of rotation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</si>
</sst>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P34:R55" displayName="Table639" name="Table639" id="1" totalsRowShown="0">
  <autoFilter ref="P34:R55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10.xml><?xml version="1.0" encoding="utf-8"?>
<table xmlns="http://schemas.openxmlformats.org/spreadsheetml/2006/main" ref="V34:X55" displayName="Table841" name="Table841" id="10" totalsRowShown="0">
  <autoFilter ref="V34:X55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11.xml><?xml version="1.0" encoding="utf-8"?>
<table xmlns="http://schemas.openxmlformats.org/spreadsheetml/2006/main" ref="D5:F26" displayName="Table2" name="Table2" id="11" totalsRowShown="0">
  <autoFilter ref="D5:F26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12.xml><?xml version="1.0" encoding="utf-8"?>
<table xmlns="http://schemas.openxmlformats.org/spreadsheetml/2006/main" ref="J34:L55" displayName="Table437" name="Table437" id="12" totalsRowShown="0">
  <autoFilter ref="J34:L55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13.xml><?xml version="1.0" encoding="utf-8"?>
<table xmlns="http://schemas.openxmlformats.org/spreadsheetml/2006/main" ref="S5:U26" displayName="Table7" name="Table7" id="13" totalsRowShown="0">
  <autoFilter ref="S5:U26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14.xml><?xml version="1.0" encoding="utf-8"?>
<table xmlns="http://schemas.openxmlformats.org/spreadsheetml/2006/main" ref="G5:I26" displayName="Table3" name="Table3" id="14" totalsRowShown="0">
  <autoFilter ref="G5:I26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15.xml><?xml version="1.0" encoding="utf-8"?>
<table xmlns="http://schemas.openxmlformats.org/spreadsheetml/2006/main" ref="M34:O55" displayName="Table538" name="Table538" id="15" totalsRowShown="0">
  <autoFilter ref="M34:O55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16.xml><?xml version="1.0" encoding="utf-8"?>
<table xmlns="http://schemas.openxmlformats.org/spreadsheetml/2006/main" ref="V5:X26" displayName="Table8" name="Table8" id="16" totalsRowShown="0">
  <autoFilter ref="V5:X26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34:C55" displayName="Table134" name="Table134" id="2" totalsRowShown="0">
  <autoFilter ref="A34:C55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J5:L26" displayName="Table4" name="Table4" id="3" totalsRowShown="0">
  <autoFilter ref="J5:L26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D34:F55" displayName="Table235" name="Table235" id="4" totalsRowShown="0">
  <autoFilter ref="D34:F55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S34:U55" displayName="Table740" name="Table740" id="5" totalsRowShown="0">
  <autoFilter ref="S34:U55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M5:O26" displayName="Table5" name="Table5" id="6" totalsRowShown="0">
  <autoFilter ref="M5:O26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G34:I55" displayName="Table336" name="Table336" id="7" totalsRowShown="0">
  <autoFilter ref="G34:I55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8.xml><?xml version="1.0" encoding="utf-8"?>
<table xmlns="http://schemas.openxmlformats.org/spreadsheetml/2006/main" ref="P5:R26" displayName="Table6" name="Table6" id="8" totalsRowShown="0">
  <autoFilter ref="P5:R26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ables/table9.xml><?xml version="1.0" encoding="utf-8"?>
<table xmlns="http://schemas.openxmlformats.org/spreadsheetml/2006/main" ref="A5:C26" displayName="Table1" name="Table1" id="9" totalsRowShown="0">
  <autoFilter ref="A5:C26"/>
  <tableColumns count="3">
    <tableColumn name="time" id="1"/>
    <tableColumn name="moment" id="2"/>
    <tableColumn name="CFNM" id="3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Relationship Target="../tables/table2.xml" Type="http://schemas.openxmlformats.org/officeDocument/2006/relationships/table" Id="rId2"/><Relationship Target="../tables/table3.xml" Type="http://schemas.openxmlformats.org/officeDocument/2006/relationships/table" Id="rId3"/><Relationship Target="../tables/table4.xml" Type="http://schemas.openxmlformats.org/officeDocument/2006/relationships/table" Id="rId4"/><Relationship Target="../tables/table5.xml" Type="http://schemas.openxmlformats.org/officeDocument/2006/relationships/table" Id="rId5"/><Relationship Target="../tables/table6.xml" Type="http://schemas.openxmlformats.org/officeDocument/2006/relationships/table" Id="rId6"/><Relationship Target="../tables/table7.xml" Type="http://schemas.openxmlformats.org/officeDocument/2006/relationships/table" Id="rId7"/><Relationship Target="../tables/table8.xml" Type="http://schemas.openxmlformats.org/officeDocument/2006/relationships/table" Id="rId8"/><Relationship Target="../tables/table9.xml" Type="http://schemas.openxmlformats.org/officeDocument/2006/relationships/table" Id="rId9"/><Relationship Target="../tables/table10.xml" Type="http://schemas.openxmlformats.org/officeDocument/2006/relationships/table" Id="rId10"/><Relationship Target="../tables/table11.xml" Type="http://schemas.openxmlformats.org/officeDocument/2006/relationships/table" Id="rId11"/><Relationship Target="../tables/table12.xml" Type="http://schemas.openxmlformats.org/officeDocument/2006/relationships/table" Id="rId12"/><Relationship Target="../tables/table13.xml" Type="http://schemas.openxmlformats.org/officeDocument/2006/relationships/table" Id="rId13"/><Relationship Target="../tables/table14.xml" Type="http://schemas.openxmlformats.org/officeDocument/2006/relationships/table" Id="rId14"/><Relationship Target="../tables/table15.xml" Type="http://schemas.openxmlformats.org/officeDocument/2006/relationships/table" Id="rId15"/><Relationship Target="../tables/table16.xml" Type="http://schemas.openxmlformats.org/officeDocument/2006/relationships/table" Id="rId16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55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4" width="13.576428571428572" customWidth="1" bestFit="1"/>
    <col min="4" max="4" style="3" width="13.576428571428572" customWidth="1" bestFit="1"/>
    <col min="5" max="5" style="3" width="13.576428571428572" customWidth="1" bestFit="1"/>
    <col min="6" max="6" style="4" width="13.576428571428572" customWidth="1" bestFit="1"/>
    <col min="7" max="7" style="3" width="13.576428571428572" customWidth="1" bestFit="1"/>
    <col min="8" max="8" style="3" width="13.576428571428572" customWidth="1" bestFit="1"/>
    <col min="9" max="9" style="4" width="13.576428571428572" customWidth="1" bestFit="1"/>
    <col min="10" max="10" style="3" width="13.576428571428572" customWidth="1" bestFit="1"/>
    <col min="11" max="11" style="3" width="13.576428571428572" customWidth="1" bestFit="1"/>
    <col min="12" max="12" style="4" width="13.576428571428572" customWidth="1" bestFit="1"/>
    <col min="13" max="13" style="3" width="13.576428571428572" customWidth="1" bestFit="1"/>
    <col min="14" max="14" style="3" width="13.576428571428572" customWidth="1" bestFit="1"/>
    <col min="15" max="15" style="4" width="13.576428571428572" customWidth="1" bestFit="1"/>
    <col min="16" max="16" style="3" width="13.576428571428572" customWidth="1" bestFit="1"/>
    <col min="17" max="17" style="3" width="13.576428571428572" customWidth="1" bestFit="1"/>
    <col min="18" max="18" style="4" width="13.576428571428572" customWidth="1" bestFit="1"/>
    <col min="19" max="19" style="3" width="13.576428571428572" customWidth="1" bestFit="1"/>
    <col min="20" max="20" style="3" width="13.576428571428572" customWidth="1" bestFit="1"/>
    <col min="21" max="21" style="4" width="13.576428571428572" customWidth="1" bestFit="1"/>
    <col min="22" max="22" style="3" width="13.576428571428572" customWidth="1" bestFit="1"/>
    <col min="23" max="23" style="3" width="13.576428571428572" customWidth="1" bestFit="1"/>
    <col min="24" max="24" style="4" width="13.576428571428572" customWidth="1" bestFit="1"/>
  </cols>
  <sheetData>
    <row x14ac:dyDescent="0.25" r="1" customHeight="1" ht="18.75">
      <c r="A1" s="1" t="s">
        <v>0</v>
      </c>
      <c r="B1" s="1"/>
      <c r="C1" s="2"/>
      <c r="D1" s="1" t="s">
        <v>1</v>
      </c>
      <c r="E1" s="1"/>
      <c r="F1" s="2"/>
      <c r="G1" s="1"/>
      <c r="H1" s="1"/>
      <c r="I1" s="2"/>
      <c r="J1" s="1"/>
      <c r="K1" s="1"/>
      <c r="L1" s="2"/>
      <c r="M1" s="1"/>
      <c r="N1" s="1"/>
      <c r="O1" s="2"/>
      <c r="P1" s="1"/>
      <c r="Q1" s="1"/>
      <c r="R1" s="2"/>
      <c r="S1" s="1"/>
      <c r="T1" s="1"/>
      <c r="U1" s="2"/>
      <c r="V1" s="1"/>
      <c r="W1" s="1"/>
      <c r="X1" s="2"/>
    </row>
    <row x14ac:dyDescent="0.25" r="2" customHeight="1" ht="18.75">
      <c r="A2" s="1" t="s">
        <v>2</v>
      </c>
      <c r="B2" s="1"/>
      <c r="C2" s="2"/>
      <c r="D2" s="1" t="s">
        <v>3</v>
      </c>
      <c r="E2" s="1" t="s">
        <v>4</v>
      </c>
      <c r="F2" s="2"/>
      <c r="G2" s="1"/>
      <c r="H2" s="1"/>
      <c r="I2" s="2"/>
      <c r="J2" s="1"/>
      <c r="K2" s="1"/>
      <c r="L2" s="2"/>
      <c r="M2" s="1"/>
      <c r="N2" s="1"/>
      <c r="O2" s="2"/>
      <c r="P2" s="1"/>
      <c r="Q2" s="1"/>
      <c r="R2" s="2"/>
      <c r="S2" s="1"/>
      <c r="T2" s="1"/>
      <c r="U2" s="2"/>
      <c r="V2" s="1"/>
      <c r="W2" s="1"/>
      <c r="X2" s="2"/>
    </row>
    <row x14ac:dyDescent="0.25" r="3" customHeight="1" ht="19.5">
      <c r="A3" s="1"/>
      <c r="B3" s="1"/>
      <c r="C3" s="2"/>
      <c r="D3" s="1"/>
      <c r="E3" s="1"/>
      <c r="F3" s="2"/>
      <c r="G3" s="1"/>
      <c r="H3" s="1"/>
      <c r="I3" s="2"/>
      <c r="J3" s="1"/>
      <c r="K3" s="1"/>
      <c r="L3" s="2"/>
      <c r="M3" s="1"/>
      <c r="N3" s="1"/>
      <c r="O3" s="2"/>
      <c r="P3" s="1"/>
      <c r="Q3" s="1"/>
      <c r="R3" s="2"/>
      <c r="S3" s="1"/>
      <c r="T3" s="1"/>
      <c r="U3" s="2"/>
      <c r="V3" s="1"/>
      <c r="W3" s="1"/>
      <c r="X3" s="2"/>
    </row>
    <row x14ac:dyDescent="0.25" r="4" customHeight="1" ht="19.5">
      <c r="A4" s="1" t="s">
        <v>5</v>
      </c>
      <c r="B4" s="1"/>
      <c r="C4" s="2"/>
      <c r="D4" s="1" t="s">
        <v>6</v>
      </c>
      <c r="E4" s="1"/>
      <c r="F4" s="2"/>
      <c r="G4" s="1" t="s">
        <v>7</v>
      </c>
      <c r="H4" s="1"/>
      <c r="I4" s="2"/>
      <c r="J4" s="1" t="s">
        <v>8</v>
      </c>
      <c r="K4" s="1"/>
      <c r="L4" s="2"/>
      <c r="M4" s="1" t="s">
        <v>9</v>
      </c>
      <c r="N4" s="1"/>
      <c r="O4" s="2"/>
      <c r="P4" s="1" t="s">
        <v>10</v>
      </c>
      <c r="Q4" s="1"/>
      <c r="R4" s="2"/>
      <c r="S4" s="1" t="s">
        <v>11</v>
      </c>
      <c r="T4" s="1"/>
      <c r="U4" s="2"/>
      <c r="V4" s="1" t="s">
        <v>12</v>
      </c>
      <c r="W4" s="1"/>
      <c r="X4" s="2"/>
    </row>
    <row x14ac:dyDescent="0.25" r="5" customHeight="1" ht="19.5">
      <c r="A5" s="1" t="s">
        <v>13</v>
      </c>
      <c r="B5" s="1" t="s">
        <v>14</v>
      </c>
      <c r="C5" s="2" t="s">
        <v>15</v>
      </c>
      <c r="D5" s="1" t="s">
        <v>13</v>
      </c>
      <c r="E5" s="1" t="s">
        <v>14</v>
      </c>
      <c r="F5" s="2" t="s">
        <v>15</v>
      </c>
      <c r="G5" s="1" t="s">
        <v>13</v>
      </c>
      <c r="H5" s="1" t="s">
        <v>14</v>
      </c>
      <c r="I5" s="2" t="s">
        <v>15</v>
      </c>
      <c r="J5" s="1" t="s">
        <v>13</v>
      </c>
      <c r="K5" s="1" t="s">
        <v>14</v>
      </c>
      <c r="L5" s="2" t="s">
        <v>15</v>
      </c>
      <c r="M5" s="1" t="s">
        <v>13</v>
      </c>
      <c r="N5" s="1" t="s">
        <v>14</v>
      </c>
      <c r="O5" s="2" t="s">
        <v>15</v>
      </c>
      <c r="P5" s="1" t="s">
        <v>13</v>
      </c>
      <c r="Q5" s="1" t="s">
        <v>14</v>
      </c>
      <c r="R5" s="2" t="s">
        <v>15</v>
      </c>
      <c r="S5" s="1" t="s">
        <v>13</v>
      </c>
      <c r="T5" s="1" t="s">
        <v>14</v>
      </c>
      <c r="U5" s="2" t="s">
        <v>15</v>
      </c>
      <c r="V5" s="1" t="s">
        <v>13</v>
      </c>
      <c r="W5" s="1" t="s">
        <v>14</v>
      </c>
      <c r="X5" s="2" t="s">
        <v>15</v>
      </c>
    </row>
    <row x14ac:dyDescent="0.25" r="6" customHeight="1" ht="19.5">
      <c r="A6" s="1">
        <v>2</v>
      </c>
      <c r="B6" s="1">
        <f>(Table1[[#This Row], [time]]-2)*2</f>
      </c>
      <c r="C6" s="2">
        <v>9.75126</v>
      </c>
      <c r="D6" s="1">
        <v>2</v>
      </c>
      <c r="E6" s="1">
        <f>(Table2[[#This Row], [time]]-2)*2</f>
      </c>
      <c r="F6" s="2">
        <v>2.6341</v>
      </c>
      <c r="G6" s="1">
        <v>2</v>
      </c>
      <c r="H6" s="1">
        <f>(Table3[[#This Row], [time]]-2)*2</f>
      </c>
      <c r="I6" s="2">
        <v>2.43161</v>
      </c>
      <c r="J6" s="1">
        <v>2</v>
      </c>
      <c r="K6" s="1">
        <f>(Table4[[#This Row], [time]]-2)*2</f>
      </c>
      <c r="L6" s="2">
        <v>5.16912</v>
      </c>
      <c r="M6" s="1">
        <v>2</v>
      </c>
      <c r="N6" s="1">
        <f>(Table5[[#This Row], [time]]-2)*2</f>
      </c>
      <c r="O6" s="2">
        <v>4.71889</v>
      </c>
      <c r="P6" s="1">
        <v>2</v>
      </c>
      <c r="Q6" s="1">
        <f>(Table6[[#This Row], [time]]-2)*2</f>
      </c>
      <c r="R6" s="2">
        <v>12.0952</v>
      </c>
      <c r="S6" s="1">
        <v>2</v>
      </c>
      <c r="T6" s="1">
        <f>(Table7[[#This Row], [time]]-2)*2</f>
      </c>
      <c r="U6" s="2">
        <v>21.17</v>
      </c>
      <c r="V6" s="1">
        <v>2</v>
      </c>
      <c r="W6" s="1">
        <f>(Table8[[#This Row], [time]]-2)*2</f>
      </c>
      <c r="X6" s="2">
        <v>21.1831</v>
      </c>
    </row>
    <row x14ac:dyDescent="0.25" r="7" customHeight="1" ht="19.5">
      <c r="A7" s="2">
        <v>2.0575</v>
      </c>
      <c r="B7" s="2">
        <f>(Table1[[#This Row], [time]]-2)*2</f>
      </c>
      <c r="C7" s="2">
        <v>9.71119</v>
      </c>
      <c r="D7" s="2">
        <v>2.0575</v>
      </c>
      <c r="E7" s="2">
        <f>(Table2[[#This Row], [time]]-2)*2</f>
      </c>
      <c r="F7" s="2">
        <v>2.81682</v>
      </c>
      <c r="G7" s="2">
        <v>2.0575</v>
      </c>
      <c r="H7" s="2">
        <f>(Table3[[#This Row], [time]]-2)*2</f>
      </c>
      <c r="I7" s="2">
        <v>1.578</v>
      </c>
      <c r="J7" s="2">
        <v>2.0575</v>
      </c>
      <c r="K7" s="2">
        <f>(Table4[[#This Row], [time]]-2)*2</f>
      </c>
      <c r="L7" s="2">
        <v>6.59413</v>
      </c>
      <c r="M7" s="2">
        <v>2.0575</v>
      </c>
      <c r="N7" s="2">
        <f>(Table5[[#This Row], [time]]-2)*2</f>
      </c>
      <c r="O7" s="2">
        <v>3.08695</v>
      </c>
      <c r="P7" s="2">
        <v>2.0575</v>
      </c>
      <c r="Q7" s="2">
        <f>(Table6[[#This Row], [time]]-2)*2</f>
      </c>
      <c r="R7" s="2">
        <v>13.7575</v>
      </c>
      <c r="S7" s="2">
        <v>2.0575</v>
      </c>
      <c r="T7" s="2">
        <f>(Table7[[#This Row], [time]]-2)*2</f>
      </c>
      <c r="U7" s="2">
        <v>20.9207</v>
      </c>
      <c r="V7" s="2">
        <v>2.0575</v>
      </c>
      <c r="W7" s="2">
        <f>(Table8[[#This Row], [time]]-2)*2</f>
      </c>
      <c r="X7" s="2">
        <v>22.5535</v>
      </c>
    </row>
    <row x14ac:dyDescent="0.25" r="8" customHeight="1" ht="19.5">
      <c r="A8" s="2">
        <v>2.1025</v>
      </c>
      <c r="B8" s="2">
        <f>(Table1[[#This Row], [time]]-2)*2</f>
      </c>
      <c r="C8" s="2">
        <v>9.70409</v>
      </c>
      <c r="D8" s="2">
        <v>2.1025</v>
      </c>
      <c r="E8" s="2">
        <f>(Table2[[#This Row], [time]]-2)*2</f>
      </c>
      <c r="F8" s="2">
        <v>4.01287</v>
      </c>
      <c r="G8" s="2">
        <v>2.1025</v>
      </c>
      <c r="H8" s="2">
        <f>(Table3[[#This Row], [time]]-2)*2</f>
      </c>
      <c r="I8" s="2">
        <v>1.58282</v>
      </c>
      <c r="J8" s="2">
        <v>2.1025</v>
      </c>
      <c r="K8" s="2">
        <f>(Table4[[#This Row], [time]]-2)*2</f>
      </c>
      <c r="L8" s="2">
        <v>8.54314</v>
      </c>
      <c r="M8" s="2">
        <v>2.1025</v>
      </c>
      <c r="N8" s="2">
        <f>(Table5[[#This Row], [time]]-2)*2</f>
      </c>
      <c r="O8" s="2">
        <v>2.03522</v>
      </c>
      <c r="P8" s="2">
        <v>2.1025</v>
      </c>
      <c r="Q8" s="2">
        <f>(Table6[[#This Row], [time]]-2)*2</f>
      </c>
      <c r="R8" s="2">
        <v>16.6088</v>
      </c>
      <c r="S8" s="2">
        <v>2.1025</v>
      </c>
      <c r="T8" s="2">
        <f>(Table7[[#This Row], [time]]-2)*2</f>
      </c>
      <c r="U8" s="2">
        <v>20.6615</v>
      </c>
      <c r="V8" s="2">
        <v>2.1025</v>
      </c>
      <c r="W8" s="2">
        <f>(Table8[[#This Row], [time]]-2)*2</f>
      </c>
      <c r="X8" s="2">
        <v>24.336</v>
      </c>
    </row>
    <row x14ac:dyDescent="0.25" r="9" customHeight="1" ht="19.5">
      <c r="A9" s="2">
        <v>2.16719</v>
      </c>
      <c r="B9" s="2">
        <f>(Table1[[#This Row], [time]]-2)*2</f>
      </c>
      <c r="C9" s="2">
        <v>9.69889</v>
      </c>
      <c r="D9" s="2">
        <v>2.16719</v>
      </c>
      <c r="E9" s="2">
        <f>(Table2[[#This Row], [time]]-2)*2</f>
      </c>
      <c r="F9" s="2">
        <v>6.1275</v>
      </c>
      <c r="G9" s="2">
        <v>2.16719</v>
      </c>
      <c r="H9" s="2">
        <f>(Table3[[#This Row], [time]]-2)*2</f>
      </c>
      <c r="I9" s="2">
        <v>1.57508</v>
      </c>
      <c r="J9" s="2">
        <v>2.16719</v>
      </c>
      <c r="K9" s="2">
        <f>(Table4[[#This Row], [time]]-2)*2</f>
      </c>
      <c r="L9" s="2">
        <v>10.512</v>
      </c>
      <c r="M9" s="2">
        <v>2.16719</v>
      </c>
      <c r="N9" s="2">
        <f>(Table5[[#This Row], [time]]-2)*2</f>
      </c>
      <c r="O9" s="2">
        <v>1.50522</v>
      </c>
      <c r="P9" s="2">
        <v>2.16719</v>
      </c>
      <c r="Q9" s="2">
        <f>(Table6[[#This Row], [time]]-2)*2</f>
      </c>
      <c r="R9" s="2">
        <v>19.9017</v>
      </c>
      <c r="S9" s="2">
        <v>2.16719</v>
      </c>
      <c r="T9" s="2">
        <f>(Table7[[#This Row], [time]]-2)*2</f>
      </c>
      <c r="U9" s="2">
        <v>20.4238</v>
      </c>
      <c r="V9" s="2">
        <v>2.16719</v>
      </c>
      <c r="W9" s="2">
        <f>(Table8[[#This Row], [time]]-2)*2</f>
      </c>
      <c r="X9" s="2">
        <v>26.2575</v>
      </c>
    </row>
    <row x14ac:dyDescent="0.25" r="10" customHeight="1" ht="19.5">
      <c r="A10" s="2">
        <v>2.21465</v>
      </c>
      <c r="B10" s="2">
        <f>(Table1[[#This Row], [time]]-2)*2</f>
      </c>
      <c r="C10" s="2">
        <v>9.72234</v>
      </c>
      <c r="D10" s="2">
        <v>2.21465</v>
      </c>
      <c r="E10" s="1">
        <v>0.43</v>
      </c>
      <c r="F10" s="2">
        <v>8.44881</v>
      </c>
      <c r="G10" s="2">
        <v>2.21465</v>
      </c>
      <c r="H10" s="2">
        <f>(Table3[[#This Row], [time]]-2)*2</f>
      </c>
      <c r="I10" s="2">
        <v>1.59288</v>
      </c>
      <c r="J10" s="2">
        <v>2.21465</v>
      </c>
      <c r="K10" s="2">
        <f>(Table4[[#This Row], [time]]-2)*2</f>
      </c>
      <c r="L10" s="2">
        <v>12.8104</v>
      </c>
      <c r="M10" s="2">
        <v>2.21465</v>
      </c>
      <c r="N10" s="2">
        <f>(Table5[[#This Row], [time]]-2)*2</f>
      </c>
      <c r="O10" s="2">
        <v>1.07623</v>
      </c>
      <c r="P10" s="2">
        <v>2.21465</v>
      </c>
      <c r="Q10" s="2">
        <f>(Table6[[#This Row], [time]]-2)*2</f>
      </c>
      <c r="R10" s="2">
        <v>23.3284</v>
      </c>
      <c r="S10" s="2">
        <v>2.21465</v>
      </c>
      <c r="T10" s="2">
        <f>(Table7[[#This Row], [time]]-2)*2</f>
      </c>
      <c r="U10" s="2">
        <v>20.1581</v>
      </c>
      <c r="V10" s="2">
        <v>2.21465</v>
      </c>
      <c r="W10" s="2">
        <f>(Table8[[#This Row], [time]]-2)*2</f>
      </c>
      <c r="X10" s="2">
        <v>28.4851</v>
      </c>
    </row>
    <row x14ac:dyDescent="0.25" r="11" customHeight="1" ht="19.5">
      <c r="A11" s="2">
        <v>2.2716</v>
      </c>
      <c r="B11" s="2">
        <f>(Table1[[#This Row], [time]]-2)*2</f>
      </c>
      <c r="C11" s="2">
        <v>9.68954</v>
      </c>
      <c r="D11" s="2">
        <v>2.2716</v>
      </c>
      <c r="E11" s="2">
        <f>(Table2[[#This Row], [time]]-2)*2</f>
      </c>
      <c r="F11" s="2">
        <v>10.7799</v>
      </c>
      <c r="G11" s="2">
        <v>2.2716</v>
      </c>
      <c r="H11" s="2">
        <f>(Table3[[#This Row], [time]]-2)*2</f>
      </c>
      <c r="I11" s="2">
        <v>1.71037</v>
      </c>
      <c r="J11" s="2">
        <v>2.2716</v>
      </c>
      <c r="K11" s="2">
        <f>(Table4[[#This Row], [time]]-2)*2</f>
      </c>
      <c r="L11" s="2">
        <v>14.9783</v>
      </c>
      <c r="M11" s="2">
        <v>2.2716</v>
      </c>
      <c r="N11" s="2">
        <f>(Table5[[#This Row], [time]]-2)*2</f>
      </c>
      <c r="O11" s="2">
        <v>0.768834</v>
      </c>
      <c r="P11" s="2">
        <v>2.2716</v>
      </c>
      <c r="Q11" s="2">
        <f>(Table6[[#This Row], [time]]-2)*2</f>
      </c>
      <c r="R11" s="2">
        <v>26.5102</v>
      </c>
      <c r="S11" s="2">
        <v>2.2716</v>
      </c>
      <c r="T11" s="2">
        <f>(Table7[[#This Row], [time]]-2)*2</f>
      </c>
      <c r="U11" s="2">
        <v>19.8414</v>
      </c>
      <c r="V11" s="2">
        <v>2.2716</v>
      </c>
      <c r="W11" s="2">
        <f>(Table8[[#This Row], [time]]-2)*2</f>
      </c>
      <c r="X11" s="2">
        <v>30.7022</v>
      </c>
    </row>
    <row x14ac:dyDescent="0.25" r="12" customHeight="1" ht="19.5">
      <c r="A12" s="2">
        <v>2.32233</v>
      </c>
      <c r="B12" s="2">
        <f>(Table1[[#This Row], [time]]-2)*2</f>
      </c>
      <c r="C12" s="2">
        <v>9.45475</v>
      </c>
      <c r="D12" s="2">
        <v>2.32233</v>
      </c>
      <c r="E12" s="2">
        <f>(Table2[[#This Row], [time]]-2)*2</f>
      </c>
      <c r="F12" s="2">
        <v>13.7314</v>
      </c>
      <c r="G12" s="2">
        <v>2.32233</v>
      </c>
      <c r="H12" s="2">
        <f>(Table3[[#This Row], [time]]-2)*2</f>
      </c>
      <c r="I12" s="2">
        <v>1.82308</v>
      </c>
      <c r="J12" s="2">
        <v>2.32233</v>
      </c>
      <c r="K12" s="2">
        <f>(Table4[[#This Row], [time]]-2)*2</f>
      </c>
      <c r="L12" s="2">
        <v>17.7147</v>
      </c>
      <c r="M12" s="2">
        <v>2.32233</v>
      </c>
      <c r="N12" s="2">
        <f>(Table5[[#This Row], [time]]-2)*2</f>
      </c>
      <c r="O12" s="2">
        <v>0.420177</v>
      </c>
      <c r="P12" s="2">
        <v>2.32233</v>
      </c>
      <c r="Q12" s="2">
        <f>(Table6[[#This Row], [time]]-2)*2</f>
      </c>
      <c r="R12" s="2">
        <v>30.3293</v>
      </c>
      <c r="S12" s="2">
        <v>2.32233</v>
      </c>
      <c r="T12" s="2">
        <f>(Table7[[#This Row], [time]]-2)*2</f>
      </c>
      <c r="U12" s="2">
        <v>19.4797</v>
      </c>
      <c r="V12" s="2">
        <v>2.32233</v>
      </c>
      <c r="W12" s="2">
        <f>(Table8[[#This Row], [time]]-2)*2</f>
      </c>
      <c r="X12" s="2">
        <v>33.5158</v>
      </c>
    </row>
    <row x14ac:dyDescent="0.25" r="13" customHeight="1" ht="19.5">
      <c r="A13" s="2">
        <v>2.35879</v>
      </c>
      <c r="B13" s="2">
        <f>(Table1[[#This Row], [time]]-2)*2</f>
      </c>
      <c r="C13" s="2">
        <v>9.02784</v>
      </c>
      <c r="D13" s="2">
        <v>2.35879</v>
      </c>
      <c r="E13" s="2">
        <f>(Table2[[#This Row], [time]]-2)*2</f>
      </c>
      <c r="F13" s="2">
        <v>17.0712</v>
      </c>
      <c r="G13" s="2">
        <v>2.35879</v>
      </c>
      <c r="H13" s="2">
        <f>(Table3[[#This Row], [time]]-2)*2</f>
      </c>
      <c r="I13" s="2">
        <v>1.92402</v>
      </c>
      <c r="J13" s="2">
        <v>2.35879</v>
      </c>
      <c r="K13" s="2">
        <f>(Table4[[#This Row], [time]]-2)*2</f>
      </c>
      <c r="L13" s="2">
        <v>21.219</v>
      </c>
      <c r="M13" s="2">
        <v>2.35879</v>
      </c>
      <c r="N13" s="2">
        <f>(Table5[[#This Row], [time]]-2)*2</f>
      </c>
      <c r="O13" s="2">
        <v>0.0564632</v>
      </c>
      <c r="P13" s="2">
        <v>2.35879</v>
      </c>
      <c r="Q13" s="2">
        <f>(Table6[[#This Row], [time]]-2)*2</f>
      </c>
      <c r="R13" s="2">
        <v>34.8607</v>
      </c>
      <c r="S13" s="2">
        <v>2.35879</v>
      </c>
      <c r="T13" s="2">
        <f>(Table7[[#This Row], [time]]-2)*2</f>
      </c>
      <c r="U13" s="2">
        <v>19.0804</v>
      </c>
      <c r="V13" s="2">
        <v>2.35879</v>
      </c>
      <c r="W13" s="2">
        <f>(Table8[[#This Row], [time]]-2)*2</f>
      </c>
      <c r="X13" s="2">
        <v>37.2061</v>
      </c>
    </row>
    <row x14ac:dyDescent="0.25" r="14" customHeight="1" ht="19.5">
      <c r="A14" s="2">
        <v>2.40155</v>
      </c>
      <c r="B14" s="2">
        <f>(Table1[[#This Row], [time]]-2)*2</f>
      </c>
      <c r="C14" s="2">
        <v>8.79596</v>
      </c>
      <c r="D14" s="2">
        <v>2.40155</v>
      </c>
      <c r="E14" s="2">
        <f>(Table2[[#This Row], [time]]-2)*2</f>
      </c>
      <c r="F14" s="2">
        <v>19.1013</v>
      </c>
      <c r="G14" s="2">
        <v>2.40155</v>
      </c>
      <c r="H14" s="2">
        <f>(Table3[[#This Row], [time]]-2)*2</f>
      </c>
      <c r="I14" s="2">
        <v>1.93799</v>
      </c>
      <c r="J14" s="2">
        <v>2.40155</v>
      </c>
      <c r="K14" s="2">
        <f>(Table4[[#This Row], [time]]-2)*2</f>
      </c>
      <c r="L14" s="2">
        <v>23.4197</v>
      </c>
      <c r="M14" s="2">
        <v>2.40155</v>
      </c>
      <c r="N14" s="2">
        <f>(Table5[[#This Row], [time]]-2)*2</f>
      </c>
      <c r="O14" s="2">
        <v>0.00458838</v>
      </c>
      <c r="P14" s="2">
        <v>2.40155</v>
      </c>
      <c r="Q14" s="2">
        <f>(Table6[[#This Row], [time]]-2)*2</f>
      </c>
      <c r="R14" s="2">
        <v>37.6123</v>
      </c>
      <c r="S14" s="2">
        <v>2.40155</v>
      </c>
      <c r="T14" s="2">
        <f>(Table7[[#This Row], [time]]-2)*2</f>
      </c>
      <c r="U14" s="2">
        <v>18.8008</v>
      </c>
      <c r="V14" s="2">
        <v>2.40155</v>
      </c>
      <c r="W14" s="2">
        <f>(Table8[[#This Row], [time]]-2)*2</f>
      </c>
      <c r="X14" s="2">
        <v>39.6118</v>
      </c>
    </row>
    <row x14ac:dyDescent="0.25" r="15" customHeight="1" ht="19.5">
      <c r="A15" s="2">
        <v>2.47973</v>
      </c>
      <c r="B15" s="2">
        <f>(Table1[[#This Row], [time]]-2)*2</f>
      </c>
      <c r="C15" s="2">
        <v>8.37117</v>
      </c>
      <c r="D15" s="2">
        <v>2.47973</v>
      </c>
      <c r="E15" s="2">
        <f>(Table2[[#This Row], [time]]-2)*2</f>
      </c>
      <c r="F15" s="2">
        <v>22.6482</v>
      </c>
      <c r="G15" s="2">
        <v>2.47973</v>
      </c>
      <c r="H15" s="2">
        <f>(Table3[[#This Row], [time]]-2)*2</f>
      </c>
      <c r="I15" s="2">
        <v>1.92268</v>
      </c>
      <c r="J15" s="2">
        <v>2.47973</v>
      </c>
      <c r="K15" s="2">
        <f>(Table4[[#This Row], [time]]-2)*2</f>
      </c>
      <c r="L15" s="2">
        <v>26.5415</v>
      </c>
      <c r="M15" s="2">
        <v>2.47973</v>
      </c>
      <c r="N15" s="2">
        <f>(Table5[[#This Row], [time]]-2)*2</f>
      </c>
      <c r="O15" s="2">
        <v>0.0041245</v>
      </c>
      <c r="P15" s="2">
        <v>2.47973</v>
      </c>
      <c r="Q15" s="2">
        <f>(Table6[[#This Row], [time]]-2)*2</f>
      </c>
      <c r="R15" s="2">
        <v>41.4207</v>
      </c>
      <c r="S15" s="2">
        <v>2.47973</v>
      </c>
      <c r="T15" s="2">
        <f>(Table7[[#This Row], [time]]-2)*2</f>
      </c>
      <c r="U15" s="2">
        <v>18.4051</v>
      </c>
      <c r="V15" s="2">
        <v>2.47973</v>
      </c>
      <c r="W15" s="2">
        <f>(Table8[[#This Row], [time]]-2)*2</f>
      </c>
      <c r="X15" s="2">
        <v>42.8123</v>
      </c>
    </row>
    <row x14ac:dyDescent="0.25" r="16" customHeight="1" ht="19.5">
      <c r="A16" s="2">
        <v>2.51017</v>
      </c>
      <c r="B16" s="2">
        <f>(Table1[[#This Row], [time]]-2)*2</f>
      </c>
      <c r="C16" s="2">
        <v>7.97284</v>
      </c>
      <c r="D16" s="2">
        <v>2.51017</v>
      </c>
      <c r="E16" s="2">
        <f>(Table2[[#This Row], [time]]-2)*2</f>
      </c>
      <c r="F16" s="2">
        <v>26.0486</v>
      </c>
      <c r="G16" s="2">
        <v>2.51017</v>
      </c>
      <c r="H16" s="2">
        <f>(Table3[[#This Row], [time]]-2)*2</f>
      </c>
      <c r="I16" s="2">
        <v>1.79935</v>
      </c>
      <c r="J16" s="2">
        <v>2.51017</v>
      </c>
      <c r="K16" s="2">
        <f>(Table4[[#This Row], [time]]-2)*2</f>
      </c>
      <c r="L16" s="2">
        <v>29.9562</v>
      </c>
      <c r="M16" s="2">
        <v>2.51017</v>
      </c>
      <c r="N16" s="2">
        <f>(Table5[[#This Row], [time]]-2)*2</f>
      </c>
      <c r="O16" s="2">
        <v>0.00389905</v>
      </c>
      <c r="P16" s="2">
        <v>2.51017</v>
      </c>
      <c r="Q16" s="2">
        <f>(Table6[[#This Row], [time]]-2)*2</f>
      </c>
      <c r="R16" s="2">
        <v>45.1633</v>
      </c>
      <c r="S16" s="2">
        <v>2.51017</v>
      </c>
      <c r="T16" s="2">
        <f>(Table7[[#This Row], [time]]-2)*2</f>
      </c>
      <c r="U16" s="2">
        <v>17.8812</v>
      </c>
      <c r="V16" s="2">
        <v>2.51017</v>
      </c>
      <c r="W16" s="2">
        <f>(Table8[[#This Row], [time]]-2)*2</f>
      </c>
      <c r="X16" s="2">
        <v>46.0417</v>
      </c>
    </row>
    <row x14ac:dyDescent="0.25" r="17" customHeight="1" ht="19.5">
      <c r="A17" s="2">
        <v>2.56326</v>
      </c>
      <c r="B17" s="2">
        <f>(Table1[[#This Row], [time]]-2)*2</f>
      </c>
      <c r="C17" s="2">
        <v>7.36011</v>
      </c>
      <c r="D17" s="2">
        <v>2.56326</v>
      </c>
      <c r="E17" s="2">
        <f>(Table2[[#This Row], [time]]-2)*2</f>
      </c>
      <c r="F17" s="2">
        <v>30.8555</v>
      </c>
      <c r="G17" s="2">
        <v>2.56326</v>
      </c>
      <c r="H17" s="2">
        <f>(Table3[[#This Row], [time]]-2)*2</f>
      </c>
      <c r="I17" s="2">
        <v>1.59052</v>
      </c>
      <c r="J17" s="2">
        <v>2.56326</v>
      </c>
      <c r="K17" s="2">
        <f>(Table4[[#This Row], [time]]-2)*2</f>
      </c>
      <c r="L17" s="2">
        <v>34.4915</v>
      </c>
      <c r="M17" s="2">
        <v>2.56326</v>
      </c>
      <c r="N17" s="2">
        <f>(Table5[[#This Row], [time]]-2)*2</f>
      </c>
      <c r="O17" s="2">
        <v>0.0036296</v>
      </c>
      <c r="P17" s="2">
        <v>2.56326</v>
      </c>
      <c r="Q17" s="2">
        <f>(Table6[[#This Row], [time]]-2)*2</f>
      </c>
      <c r="R17" s="2">
        <v>49.9833</v>
      </c>
      <c r="S17" s="2">
        <v>2.56326</v>
      </c>
      <c r="T17" s="2">
        <f>(Table7[[#This Row], [time]]-2)*2</f>
      </c>
      <c r="U17" s="2">
        <v>17.2481</v>
      </c>
      <c r="V17" s="2">
        <v>2.56326</v>
      </c>
      <c r="W17" s="2">
        <f>(Table8[[#This Row], [time]]-2)*2</f>
      </c>
      <c r="X17" s="2">
        <v>50.3297</v>
      </c>
    </row>
    <row x14ac:dyDescent="0.25" r="18" customHeight="1" ht="19.5">
      <c r="A18" s="2">
        <v>2.61022</v>
      </c>
      <c r="B18" s="2">
        <f>(Table1[[#This Row], [time]]-2)*2</f>
      </c>
      <c r="C18" s="2">
        <v>6.97332</v>
      </c>
      <c r="D18" s="2">
        <v>2.61022</v>
      </c>
      <c r="E18" s="2">
        <f>(Table2[[#This Row], [time]]-2)*2</f>
      </c>
      <c r="F18" s="2">
        <v>33.8373</v>
      </c>
      <c r="G18" s="2">
        <v>2.61022</v>
      </c>
      <c r="H18" s="2">
        <f>(Table3[[#This Row], [time]]-2)*2</f>
      </c>
      <c r="I18" s="2">
        <v>1.50089</v>
      </c>
      <c r="J18" s="2">
        <v>2.61022</v>
      </c>
      <c r="K18" s="2">
        <f>(Table4[[#This Row], [time]]-2)*2</f>
      </c>
      <c r="L18" s="2">
        <v>37.4002</v>
      </c>
      <c r="M18" s="2">
        <v>2.61022</v>
      </c>
      <c r="N18" s="2">
        <f>(Table5[[#This Row], [time]]-2)*2</f>
      </c>
      <c r="O18" s="2">
        <v>0.00345858</v>
      </c>
      <c r="P18" s="2">
        <v>2.61022</v>
      </c>
      <c r="Q18" s="2">
        <f>(Table6[[#This Row], [time]]-2)*2</f>
      </c>
      <c r="R18" s="2">
        <v>53.207</v>
      </c>
      <c r="S18" s="2">
        <v>2.61022</v>
      </c>
      <c r="T18" s="2">
        <f>(Table7[[#This Row], [time]]-2)*2</f>
      </c>
      <c r="U18" s="2">
        <v>16.7932</v>
      </c>
      <c r="V18" s="2">
        <v>2.61022</v>
      </c>
      <c r="W18" s="2">
        <f>(Table8[[#This Row], [time]]-2)*2</f>
      </c>
      <c r="X18" s="2">
        <v>53.1647</v>
      </c>
    </row>
    <row x14ac:dyDescent="0.25" r="19" customHeight="1" ht="19.5">
      <c r="A19" s="2">
        <v>2.66193</v>
      </c>
      <c r="B19" s="2">
        <f>(Table1[[#This Row], [time]]-2)*2</f>
      </c>
      <c r="C19" s="2">
        <v>6.56109</v>
      </c>
      <c r="D19" s="2">
        <v>2.66193</v>
      </c>
      <c r="E19" s="2">
        <f>(Table2[[#This Row], [time]]-2)*2</f>
      </c>
      <c r="F19" s="2">
        <v>36.9686</v>
      </c>
      <c r="G19" s="2">
        <v>2.66193</v>
      </c>
      <c r="H19" s="2">
        <f>(Table3[[#This Row], [time]]-2)*2</f>
      </c>
      <c r="I19" s="2">
        <v>1.20558</v>
      </c>
      <c r="J19" s="2">
        <v>2.66193</v>
      </c>
      <c r="K19" s="2">
        <f>(Table4[[#This Row], [time]]-2)*2</f>
      </c>
      <c r="L19" s="2">
        <v>40.7663</v>
      </c>
      <c r="M19" s="2">
        <v>2.66193</v>
      </c>
      <c r="N19" s="2">
        <f>(Table5[[#This Row], [time]]-2)*2</f>
      </c>
      <c r="O19" s="2">
        <v>0.00328577</v>
      </c>
      <c r="P19" s="2">
        <v>2.66193</v>
      </c>
      <c r="Q19" s="2">
        <f>(Table6[[#This Row], [time]]-2)*2</f>
      </c>
      <c r="R19" s="2">
        <v>56.7041</v>
      </c>
      <c r="S19" s="2">
        <v>2.66193</v>
      </c>
      <c r="T19" s="2">
        <f>(Table7[[#This Row], [time]]-2)*2</f>
      </c>
      <c r="U19" s="2">
        <v>16.2117</v>
      </c>
      <c r="V19" s="2">
        <v>2.66193</v>
      </c>
      <c r="W19" s="2">
        <f>(Table8[[#This Row], [time]]-2)*2</f>
      </c>
      <c r="X19" s="2">
        <v>56.2733</v>
      </c>
    </row>
    <row x14ac:dyDescent="0.25" r="20" customHeight="1" ht="19.5">
      <c r="A20" s="2">
        <v>2.70424</v>
      </c>
      <c r="B20" s="2">
        <f>(Table1[[#This Row], [time]]-2)*2</f>
      </c>
      <c r="C20" s="2">
        <v>6.1574</v>
      </c>
      <c r="D20" s="2">
        <v>2.70424</v>
      </c>
      <c r="E20" s="2">
        <f>(Table2[[#This Row], [time]]-2)*2</f>
      </c>
      <c r="F20" s="2">
        <v>39.9314</v>
      </c>
      <c r="G20" s="2">
        <v>2.70424</v>
      </c>
      <c r="H20" s="2">
        <f>(Table3[[#This Row], [time]]-2)*2</f>
      </c>
      <c r="I20" s="2">
        <v>0.968008</v>
      </c>
      <c r="J20" s="2">
        <v>2.70424</v>
      </c>
      <c r="K20" s="2">
        <f>(Table4[[#This Row], [time]]-2)*2</f>
      </c>
      <c r="L20" s="2">
        <v>43.9635</v>
      </c>
      <c r="M20" s="2">
        <v>2.70424</v>
      </c>
      <c r="N20" s="2">
        <f>(Table5[[#This Row], [time]]-2)*2</f>
      </c>
      <c r="O20" s="2">
        <v>0.00312827</v>
      </c>
      <c r="P20" s="2">
        <v>2.70424</v>
      </c>
      <c r="Q20" s="2">
        <f>(Table6[[#This Row], [time]]-2)*2</f>
      </c>
      <c r="R20" s="2">
        <v>59.9935</v>
      </c>
      <c r="S20" s="2">
        <v>2.70424</v>
      </c>
      <c r="T20" s="2">
        <f>(Table7[[#This Row], [time]]-2)*2</f>
      </c>
      <c r="U20" s="2">
        <v>15.5794</v>
      </c>
      <c r="V20" s="2">
        <v>2.70424</v>
      </c>
      <c r="W20" s="2">
        <f>(Table8[[#This Row], [time]]-2)*2</f>
      </c>
      <c r="X20" s="2">
        <v>59.3327</v>
      </c>
    </row>
    <row x14ac:dyDescent="0.25" r="21" customHeight="1" ht="19.5">
      <c r="A21" s="2">
        <v>2.75779</v>
      </c>
      <c r="B21" s="2">
        <f>(Table1[[#This Row], [time]]-2)*2</f>
      </c>
      <c r="C21" s="2">
        <v>5.74692</v>
      </c>
      <c r="D21" s="2">
        <v>2.75779</v>
      </c>
      <c r="E21" s="2">
        <f>(Table2[[#This Row], [time]]-2)*2</f>
      </c>
      <c r="F21" s="2">
        <v>43.0947</v>
      </c>
      <c r="G21" s="2">
        <v>2.75779</v>
      </c>
      <c r="H21" s="2">
        <f>(Table3[[#This Row], [time]]-2)*2</f>
      </c>
      <c r="I21" s="2">
        <v>0.716125</v>
      </c>
      <c r="J21" s="2">
        <v>2.75779</v>
      </c>
      <c r="K21" s="2">
        <f>(Table4[[#This Row], [time]]-2)*2</f>
      </c>
      <c r="L21" s="2">
        <v>47.3598</v>
      </c>
      <c r="M21" s="2">
        <v>2.75779</v>
      </c>
      <c r="N21" s="2">
        <f>(Table5[[#This Row], [time]]-2)*2</f>
      </c>
      <c r="O21" s="2">
        <v>0.0029721</v>
      </c>
      <c r="P21" s="2">
        <v>2.75779</v>
      </c>
      <c r="Q21" s="2">
        <f>(Table6[[#This Row], [time]]-2)*2</f>
      </c>
      <c r="R21" s="2">
        <v>63.444</v>
      </c>
      <c r="S21" s="2">
        <v>2.75779</v>
      </c>
      <c r="T21" s="2">
        <f>(Table7[[#This Row], [time]]-2)*2</f>
      </c>
      <c r="U21" s="2">
        <v>14.8922</v>
      </c>
      <c r="V21" s="2">
        <v>2.75779</v>
      </c>
      <c r="W21" s="2">
        <f>(Table8[[#This Row], [time]]-2)*2</f>
      </c>
      <c r="X21" s="2">
        <v>62.5954</v>
      </c>
    </row>
    <row x14ac:dyDescent="0.25" r="22" customHeight="1" ht="19.5">
      <c r="A22" s="2">
        <v>2.80445</v>
      </c>
      <c r="B22" s="2">
        <f>(Table1[[#This Row], [time]]-2)*2</f>
      </c>
      <c r="C22" s="2">
        <v>5.23441</v>
      </c>
      <c r="D22" s="2">
        <v>2.80445</v>
      </c>
      <c r="E22" s="2">
        <f>(Table2[[#This Row], [time]]-2)*2</f>
      </c>
      <c r="F22" s="2">
        <v>47.1695</v>
      </c>
      <c r="G22" s="2">
        <v>2.80445</v>
      </c>
      <c r="H22" s="2">
        <f>(Table3[[#This Row], [time]]-2)*2</f>
      </c>
      <c r="I22" s="2">
        <v>0.411919</v>
      </c>
      <c r="J22" s="2">
        <v>2.80445</v>
      </c>
      <c r="K22" s="2">
        <f>(Table4[[#This Row], [time]]-2)*2</f>
      </c>
      <c r="L22" s="2">
        <v>51.6542</v>
      </c>
      <c r="M22" s="2">
        <v>2.80445</v>
      </c>
      <c r="N22" s="2">
        <f>(Table5[[#This Row], [time]]-2)*2</f>
      </c>
      <c r="O22" s="2">
        <v>0.0027838</v>
      </c>
      <c r="P22" s="2">
        <v>2.80445</v>
      </c>
      <c r="Q22" s="2">
        <f>(Table6[[#This Row], [time]]-2)*2</f>
      </c>
      <c r="R22" s="2">
        <v>67.8812</v>
      </c>
      <c r="S22" s="2">
        <v>2.80445</v>
      </c>
      <c r="T22" s="2">
        <f>(Table7[[#This Row], [time]]-2)*2</f>
      </c>
      <c r="U22" s="2">
        <v>13.9476</v>
      </c>
      <c r="V22" s="2">
        <v>2.80445</v>
      </c>
      <c r="W22" s="2">
        <f>(Table8[[#This Row], [time]]-2)*2</f>
      </c>
      <c r="X22" s="2">
        <v>66.7916</v>
      </c>
    </row>
    <row x14ac:dyDescent="0.25" r="23" customHeight="1" ht="19.5">
      <c r="A23" s="2">
        <v>2.8546</v>
      </c>
      <c r="B23" s="2">
        <f>(Table1[[#This Row], [time]]-2)*2</f>
      </c>
      <c r="C23" s="2">
        <v>4.96113</v>
      </c>
      <c r="D23" s="2">
        <v>2.8546</v>
      </c>
      <c r="E23" s="2">
        <f>(Table2[[#This Row], [time]]-2)*2</f>
      </c>
      <c r="F23" s="2">
        <v>49.4191</v>
      </c>
      <c r="G23" s="2">
        <v>2.8546</v>
      </c>
      <c r="H23" s="2">
        <f>(Table3[[#This Row], [time]]-2)*2</f>
      </c>
      <c r="I23" s="2">
        <v>0.304271</v>
      </c>
      <c r="J23" s="2">
        <v>2.8546</v>
      </c>
      <c r="K23" s="2">
        <f>(Table4[[#This Row], [time]]-2)*2</f>
      </c>
      <c r="L23" s="2">
        <v>54.0357</v>
      </c>
      <c r="M23" s="2">
        <v>2.8546</v>
      </c>
      <c r="N23" s="2">
        <f>(Table5[[#This Row], [time]]-2)*2</f>
      </c>
      <c r="O23" s="2">
        <v>0.00268717</v>
      </c>
      <c r="P23" s="2">
        <v>2.8546</v>
      </c>
      <c r="Q23" s="2">
        <f>(Table6[[#This Row], [time]]-2)*2</f>
      </c>
      <c r="R23" s="2">
        <v>70.3079</v>
      </c>
      <c r="S23" s="2">
        <v>2.8546</v>
      </c>
      <c r="T23" s="2">
        <f>(Table7[[#This Row], [time]]-2)*2</f>
      </c>
      <c r="U23" s="2">
        <v>13.4264</v>
      </c>
      <c r="V23" s="2">
        <v>2.8546</v>
      </c>
      <c r="W23" s="2">
        <f>(Table8[[#This Row], [time]]-2)*2</f>
      </c>
      <c r="X23" s="2">
        <v>69.1123</v>
      </c>
    </row>
    <row x14ac:dyDescent="0.25" r="24" customHeight="1" ht="19.5">
      <c r="A24" s="2">
        <v>2.90442</v>
      </c>
      <c r="B24" s="2">
        <f>(Table1[[#This Row], [time]]-2)*2</f>
      </c>
      <c r="C24" s="2">
        <v>4.61074</v>
      </c>
      <c r="D24" s="2">
        <v>2.90442</v>
      </c>
      <c r="E24" s="2">
        <f>(Table2[[#This Row], [time]]-2)*2</f>
      </c>
      <c r="F24" s="2">
        <v>52.4958</v>
      </c>
      <c r="G24" s="2">
        <v>2.90442</v>
      </c>
      <c r="H24" s="2">
        <f>(Table3[[#This Row], [time]]-2)*2</f>
      </c>
      <c r="I24" s="2">
        <v>0.16062</v>
      </c>
      <c r="J24" s="2">
        <v>2.90442</v>
      </c>
      <c r="K24" s="2">
        <f>(Table4[[#This Row], [time]]-2)*2</f>
      </c>
      <c r="L24" s="2">
        <v>57.3352</v>
      </c>
      <c r="M24" s="2">
        <v>2.90442</v>
      </c>
      <c r="N24" s="2">
        <f>(Table5[[#This Row], [time]]-2)*2</f>
      </c>
      <c r="O24" s="2">
        <v>0.00255488</v>
      </c>
      <c r="P24" s="2">
        <v>2.90442</v>
      </c>
      <c r="Q24" s="2">
        <f>(Table6[[#This Row], [time]]-2)*2</f>
      </c>
      <c r="R24" s="2">
        <v>73.6021</v>
      </c>
      <c r="S24" s="2">
        <v>2.90442</v>
      </c>
      <c r="T24" s="2">
        <f>(Table7[[#This Row], [time]]-2)*2</f>
      </c>
      <c r="U24" s="2">
        <v>12.7465</v>
      </c>
      <c r="V24" s="2">
        <v>2.90442</v>
      </c>
      <c r="W24" s="2">
        <f>(Table8[[#This Row], [time]]-2)*2</f>
      </c>
      <c r="X24" s="2">
        <v>72.3073</v>
      </c>
    </row>
    <row x14ac:dyDescent="0.25" r="25" customHeight="1" ht="19.5">
      <c r="A25" s="2">
        <v>2.95797</v>
      </c>
      <c r="B25" s="2">
        <f>(Table1[[#This Row], [time]]-2)*2</f>
      </c>
      <c r="C25" s="2">
        <v>4.33207</v>
      </c>
      <c r="D25" s="2">
        <v>2.95797</v>
      </c>
      <c r="E25" s="2">
        <f>(Table2[[#This Row], [time]]-2)*2</f>
      </c>
      <c r="F25" s="2">
        <v>56.1272</v>
      </c>
      <c r="G25" s="2">
        <v>2.95797</v>
      </c>
      <c r="H25" s="2">
        <f>(Table3[[#This Row], [time]]-2)*2</f>
      </c>
      <c r="I25" s="2">
        <v>0.00303142</v>
      </c>
      <c r="J25" s="2">
        <v>2.95797</v>
      </c>
      <c r="K25" s="2">
        <f>(Table4[[#This Row], [time]]-2)*2</f>
      </c>
      <c r="L25" s="2">
        <v>61.3014</v>
      </c>
      <c r="M25" s="2">
        <v>2.95797</v>
      </c>
      <c r="N25" s="2">
        <f>(Table5[[#This Row], [time]]-2)*2</f>
      </c>
      <c r="O25" s="2">
        <v>0.00240123</v>
      </c>
      <c r="P25" s="2">
        <v>2.95797</v>
      </c>
      <c r="Q25" s="2">
        <f>(Table6[[#This Row], [time]]-2)*2</f>
      </c>
      <c r="R25" s="2">
        <v>77.5837</v>
      </c>
      <c r="S25" s="2">
        <v>2.95797</v>
      </c>
      <c r="T25" s="2">
        <f>(Table7[[#This Row], [time]]-2)*2</f>
      </c>
      <c r="U25" s="2">
        <v>11.9394</v>
      </c>
      <c r="V25" s="2">
        <v>2.95797</v>
      </c>
      <c r="W25" s="2">
        <f>(Table8[[#This Row], [time]]-2)*2</f>
      </c>
      <c r="X25" s="2">
        <v>76.1527</v>
      </c>
    </row>
    <row x14ac:dyDescent="0.25" r="26" customHeight="1" ht="18.75">
      <c r="A26" s="1">
        <v>3</v>
      </c>
      <c r="B26" s="1">
        <f>(Table1[[#This Row], [time]]-2)*2</f>
      </c>
      <c r="C26" s="2">
        <v>4.19675</v>
      </c>
      <c r="D26" s="1">
        <v>3</v>
      </c>
      <c r="E26" s="1">
        <f>(Table2[[#This Row], [time]]-2)*2</f>
      </c>
      <c r="F26" s="2">
        <v>58.1287</v>
      </c>
      <c r="G26" s="1">
        <v>3</v>
      </c>
      <c r="H26" s="1">
        <f>(Table3[[#This Row], [time]]-2)*2</f>
      </c>
      <c r="I26" s="2">
        <v>0.00262699</v>
      </c>
      <c r="J26" s="1">
        <v>3</v>
      </c>
      <c r="K26" s="1">
        <f>(Table4[[#This Row], [time]]-2)*2</f>
      </c>
      <c r="L26" s="2">
        <v>63.4835</v>
      </c>
      <c r="M26" s="1">
        <v>3</v>
      </c>
      <c r="N26" s="1">
        <f>(Table5[[#This Row], [time]]-2)*2</f>
      </c>
      <c r="O26" s="2">
        <v>0.00232063</v>
      </c>
      <c r="P26" s="1">
        <v>3</v>
      </c>
      <c r="Q26" s="1">
        <f>(Table6[[#This Row], [time]]-2)*2</f>
      </c>
      <c r="R26" s="2">
        <v>79.7902</v>
      </c>
      <c r="S26" s="1">
        <v>3</v>
      </c>
      <c r="T26" s="1">
        <f>(Table7[[#This Row], [time]]-2)*2</f>
      </c>
      <c r="U26" s="2">
        <v>11.4698</v>
      </c>
      <c r="V26" s="1">
        <v>3</v>
      </c>
      <c r="W26" s="1">
        <f>(Table8[[#This Row], [time]]-2)*2</f>
      </c>
      <c r="X26" s="2">
        <v>78.2593</v>
      </c>
    </row>
    <row x14ac:dyDescent="0.25" r="27" customHeight="1" ht="18.75">
      <c r="A27" s="1"/>
      <c r="B27" s="1"/>
      <c r="C27" s="2"/>
      <c r="D27" s="1"/>
      <c r="E27" s="1"/>
      <c r="F27" s="2"/>
      <c r="G27" s="1"/>
      <c r="H27" s="1"/>
      <c r="I27" s="2"/>
      <c r="J27" s="1"/>
      <c r="K27" s="1"/>
      <c r="L27" s="2"/>
      <c r="M27" s="1"/>
      <c r="N27" s="1"/>
      <c r="O27" s="2"/>
      <c r="P27" s="1"/>
      <c r="Q27" s="1"/>
      <c r="R27" s="2"/>
      <c r="S27" s="1"/>
      <c r="T27" s="1"/>
      <c r="U27" s="2"/>
      <c r="V27" s="1"/>
      <c r="W27" s="1"/>
      <c r="X27" s="2"/>
    </row>
    <row x14ac:dyDescent="0.25" r="28" customHeight="1" ht="18.75">
      <c r="A28" s="1"/>
      <c r="B28" s="1"/>
      <c r="C28" s="2"/>
      <c r="D28" s="1"/>
      <c r="E28" s="1"/>
      <c r="F28" s="2"/>
      <c r="G28" s="1"/>
      <c r="H28" s="1"/>
      <c r="I28" s="2"/>
      <c r="J28" s="1"/>
      <c r="K28" s="1"/>
      <c r="L28" s="2"/>
      <c r="M28" s="1"/>
      <c r="N28" s="1"/>
      <c r="O28" s="2"/>
      <c r="P28" s="1"/>
      <c r="Q28" s="1"/>
      <c r="R28" s="2"/>
      <c r="S28" s="1"/>
      <c r="T28" s="1"/>
      <c r="U28" s="2"/>
      <c r="V28" s="1"/>
      <c r="W28" s="1"/>
      <c r="X28" s="2"/>
    </row>
    <row x14ac:dyDescent="0.25" r="29" customHeight="1" ht="18.75">
      <c r="A29" s="1" t="s">
        <v>16</v>
      </c>
      <c r="B29" s="1"/>
      <c r="C29" s="2"/>
      <c r="D29" s="1" t="s">
        <v>1</v>
      </c>
      <c r="E29" s="1"/>
      <c r="F29" s="2"/>
      <c r="G29" s="1"/>
      <c r="H29" s="1"/>
      <c r="I29" s="2"/>
      <c r="J29" s="1"/>
      <c r="K29" s="1"/>
      <c r="L29" s="2"/>
      <c r="M29" s="1"/>
      <c r="N29" s="1"/>
      <c r="O29" s="2"/>
      <c r="P29" s="1"/>
      <c r="Q29" s="1"/>
      <c r="R29" s="2"/>
      <c r="S29" s="1"/>
      <c r="T29" s="1"/>
      <c r="U29" s="2"/>
      <c r="V29" s="1"/>
      <c r="W29" s="1"/>
      <c r="X29" s="2"/>
    </row>
    <row x14ac:dyDescent="0.25" r="30" customHeight="1" ht="18.75">
      <c r="A30" s="1" t="s">
        <v>17</v>
      </c>
      <c r="B30" s="1"/>
      <c r="C30" s="2"/>
      <c r="D30" s="1" t="s">
        <v>3</v>
      </c>
      <c r="E30" s="1" t="s">
        <v>4</v>
      </c>
      <c r="F30" s="2"/>
      <c r="G30" s="1"/>
      <c r="H30" s="1"/>
      <c r="I30" s="2"/>
      <c r="J30" s="1"/>
      <c r="K30" s="1"/>
      <c r="L30" s="2"/>
      <c r="M30" s="1"/>
      <c r="N30" s="1"/>
      <c r="O30" s="2"/>
      <c r="P30" s="1"/>
      <c r="Q30" s="1"/>
      <c r="R30" s="2"/>
      <c r="S30" s="1"/>
      <c r="T30" s="1"/>
      <c r="U30" s="2"/>
      <c r="V30" s="1"/>
      <c r="W30" s="1"/>
      <c r="X30" s="2"/>
    </row>
    <row x14ac:dyDescent="0.25" r="31" customHeight="1" ht="18.75">
      <c r="A31" s="1"/>
      <c r="B31" s="1"/>
      <c r="C31" s="2"/>
      <c r="D31" s="1" t="s">
        <v>18</v>
      </c>
      <c r="E31" s="1"/>
      <c r="F31" s="2"/>
      <c r="G31" s="1"/>
      <c r="H31" s="1"/>
      <c r="I31" s="2"/>
      <c r="J31" s="1"/>
      <c r="K31" s="1"/>
      <c r="L31" s="2"/>
      <c r="M31" s="1"/>
      <c r="N31" s="1"/>
      <c r="O31" s="2"/>
      <c r="P31" s="1"/>
      <c r="Q31" s="1"/>
      <c r="R31" s="2"/>
      <c r="S31" s="1"/>
      <c r="T31" s="1"/>
      <c r="U31" s="2"/>
      <c r="V31" s="1"/>
      <c r="W31" s="1"/>
      <c r="X31" s="2"/>
    </row>
    <row x14ac:dyDescent="0.25" r="32" customHeight="1" ht="18.75">
      <c r="A32" s="1"/>
      <c r="B32" s="1"/>
      <c r="C32" s="2"/>
      <c r="D32" s="1"/>
      <c r="E32" s="1"/>
      <c r="F32" s="2"/>
      <c r="G32" s="1"/>
      <c r="H32" s="1"/>
      <c r="I32" s="2"/>
      <c r="J32" s="1"/>
      <c r="K32" s="1"/>
      <c r="L32" s="2"/>
      <c r="M32" s="1"/>
      <c r="N32" s="1"/>
      <c r="O32" s="2"/>
      <c r="P32" s="1"/>
      <c r="Q32" s="1"/>
      <c r="R32" s="2"/>
      <c r="S32" s="1"/>
      <c r="T32" s="1"/>
      <c r="U32" s="2"/>
      <c r="V32" s="1"/>
      <c r="W32" s="1"/>
      <c r="X32" s="2"/>
    </row>
    <row x14ac:dyDescent="0.25" r="33" customHeight="1" ht="18.75">
      <c r="A33" s="1" t="s">
        <v>5</v>
      </c>
      <c r="B33" s="1"/>
      <c r="C33" s="2"/>
      <c r="D33" s="1" t="s">
        <v>6</v>
      </c>
      <c r="E33" s="1"/>
      <c r="F33" s="2"/>
      <c r="G33" s="1" t="s">
        <v>7</v>
      </c>
      <c r="H33" s="1"/>
      <c r="I33" s="2"/>
      <c r="J33" s="1" t="s">
        <v>8</v>
      </c>
      <c r="K33" s="1"/>
      <c r="L33" s="2"/>
      <c r="M33" s="1" t="s">
        <v>9</v>
      </c>
      <c r="N33" s="1"/>
      <c r="O33" s="2"/>
      <c r="P33" s="1" t="s">
        <v>10</v>
      </c>
      <c r="Q33" s="1"/>
      <c r="R33" s="2"/>
      <c r="S33" s="1" t="s">
        <v>11</v>
      </c>
      <c r="T33" s="1"/>
      <c r="U33" s="2"/>
      <c r="V33" s="1" t="s">
        <v>12</v>
      </c>
      <c r="W33" s="1"/>
      <c r="X33" s="2"/>
    </row>
    <row x14ac:dyDescent="0.25" r="34" customHeight="1" ht="18.75">
      <c r="A34" s="1" t="s">
        <v>13</v>
      </c>
      <c r="B34" s="1" t="s">
        <v>14</v>
      </c>
      <c r="C34" s="2" t="s">
        <v>15</v>
      </c>
      <c r="D34" s="1" t="s">
        <v>13</v>
      </c>
      <c r="E34" s="1" t="s">
        <v>14</v>
      </c>
      <c r="F34" s="2" t="s">
        <v>15</v>
      </c>
      <c r="G34" s="1" t="s">
        <v>13</v>
      </c>
      <c r="H34" s="1" t="s">
        <v>14</v>
      </c>
      <c r="I34" s="2" t="s">
        <v>15</v>
      </c>
      <c r="J34" s="1" t="s">
        <v>13</v>
      </c>
      <c r="K34" s="1" t="s">
        <v>14</v>
      </c>
      <c r="L34" s="2" t="s">
        <v>15</v>
      </c>
      <c r="M34" s="1" t="s">
        <v>13</v>
      </c>
      <c r="N34" s="1" t="s">
        <v>14</v>
      </c>
      <c r="O34" s="2" t="s">
        <v>15</v>
      </c>
      <c r="P34" s="1" t="s">
        <v>13</v>
      </c>
      <c r="Q34" s="1" t="s">
        <v>14</v>
      </c>
      <c r="R34" s="2" t="s">
        <v>15</v>
      </c>
      <c r="S34" s="1" t="s">
        <v>13</v>
      </c>
      <c r="T34" s="1" t="s">
        <v>14</v>
      </c>
      <c r="U34" s="2" t="s">
        <v>15</v>
      </c>
      <c r="V34" s="1" t="s">
        <v>13</v>
      </c>
      <c r="W34" s="1" t="s">
        <v>14</v>
      </c>
      <c r="X34" s="2" t="s">
        <v>15</v>
      </c>
    </row>
    <row x14ac:dyDescent="0.25" r="35" customHeight="1" ht="18.75">
      <c r="A35" s="1">
        <v>2</v>
      </c>
      <c r="B35" s="1">
        <f>-(Table134[[#This Row], [time]]-2)*2</f>
      </c>
      <c r="C35" s="2">
        <v>9.75126</v>
      </c>
      <c r="D35" s="1">
        <v>2</v>
      </c>
      <c r="E35" s="1">
        <f>-(Table134[[#This Row], [time]]-2)*2</f>
      </c>
      <c r="F35" s="2">
        <v>2.6341</v>
      </c>
      <c r="G35" s="1">
        <v>2</v>
      </c>
      <c r="H35" s="1">
        <f>-(Table134[[#This Row], [time]]-2)*2</f>
      </c>
      <c r="I35" s="2">
        <v>2.43161</v>
      </c>
      <c r="J35" s="1">
        <v>2</v>
      </c>
      <c r="K35" s="1">
        <f>-(Table134[[#This Row], [time]]-2)*2</f>
      </c>
      <c r="L35" s="2">
        <v>5.16912</v>
      </c>
      <c r="M35" s="1">
        <v>2</v>
      </c>
      <c r="N35" s="1">
        <f>-(Table134[[#This Row], [time]]-2)*2</f>
      </c>
      <c r="O35" s="2">
        <v>4.71889</v>
      </c>
      <c r="P35" s="1">
        <v>2</v>
      </c>
      <c r="Q35" s="1">
        <f>-(Table134[[#This Row], [time]]-2)*2</f>
      </c>
      <c r="R35" s="2">
        <v>12.0952</v>
      </c>
      <c r="S35" s="1">
        <v>2</v>
      </c>
      <c r="T35" s="1">
        <f>-(Table134[[#This Row], [time]]-2)*2</f>
      </c>
      <c r="U35" s="2">
        <v>21.17</v>
      </c>
      <c r="V35" s="1">
        <v>2</v>
      </c>
      <c r="W35" s="1">
        <f>-(Table134[[#This Row], [time]]-2)*2</f>
      </c>
      <c r="X35" s="2">
        <v>21.1831</v>
      </c>
    </row>
    <row x14ac:dyDescent="0.25" r="36" customHeight="1" ht="18.75">
      <c r="A36" s="2">
        <v>2.0575</v>
      </c>
      <c r="B36" s="2">
        <f>-(Table134[[#This Row], [time]]-2)*2</f>
      </c>
      <c r="C36" s="2">
        <v>10.3399</v>
      </c>
      <c r="D36" s="2">
        <v>2.0575</v>
      </c>
      <c r="E36" s="2">
        <f>-(Table134[[#This Row], [time]]-2)*2</f>
      </c>
      <c r="F36" s="2">
        <v>1.55976</v>
      </c>
      <c r="G36" s="2">
        <v>2.0575</v>
      </c>
      <c r="H36" s="2">
        <f>-(Table134[[#This Row], [time]]-2)*2</f>
      </c>
      <c r="I36" s="2">
        <v>2.84513</v>
      </c>
      <c r="J36" s="2">
        <v>2.0575</v>
      </c>
      <c r="K36" s="2">
        <f>-(Table134[[#This Row], [time]]-2)*2</f>
      </c>
      <c r="L36" s="2">
        <v>4.00196</v>
      </c>
      <c r="M36" s="2">
        <v>2.0575</v>
      </c>
      <c r="N36" s="2">
        <f>-(Table134[[#This Row], [time]]-2)*2</f>
      </c>
      <c r="O36" s="2">
        <v>6.78203</v>
      </c>
      <c r="P36" s="2">
        <v>2.0575</v>
      </c>
      <c r="Q36" s="2">
        <f>-(Table134[[#This Row], [time]]-2)*2</f>
      </c>
      <c r="R36" s="2">
        <v>10.1402</v>
      </c>
      <c r="S36" s="2">
        <v>2.0575</v>
      </c>
      <c r="T36" s="2">
        <f>-(Table134[[#This Row], [time]]-2)*2</f>
      </c>
      <c r="U36" s="2">
        <v>22.1173</v>
      </c>
      <c r="V36" s="2">
        <v>2.0575</v>
      </c>
      <c r="W36" s="2">
        <f>-(Table134[[#This Row], [time]]-2)*2</f>
      </c>
      <c r="X36" s="2">
        <v>19.8992</v>
      </c>
    </row>
    <row x14ac:dyDescent="0.25" r="37" customHeight="1" ht="18.75">
      <c r="A37" s="2">
        <v>2.1025</v>
      </c>
      <c r="B37" s="2">
        <f>-(Table134[[#This Row], [time]]-2)*2</f>
      </c>
      <c r="C37" s="2">
        <v>10.5988</v>
      </c>
      <c r="D37" s="2">
        <v>2.1025</v>
      </c>
      <c r="E37" s="2">
        <f>-(Table134[[#This Row], [time]]-2)*2</f>
      </c>
      <c r="F37" s="2">
        <v>1.22971</v>
      </c>
      <c r="G37" s="2">
        <v>2.1025</v>
      </c>
      <c r="H37" s="2">
        <f>-(Table134[[#This Row], [time]]-2)*2</f>
      </c>
      <c r="I37" s="2">
        <v>3.49054</v>
      </c>
      <c r="J37" s="2">
        <v>2.1025</v>
      </c>
      <c r="K37" s="2">
        <f>-(Table134[[#This Row], [time]]-2)*2</f>
      </c>
      <c r="L37" s="2">
        <v>3.51486</v>
      </c>
      <c r="M37" s="2">
        <v>2.1025</v>
      </c>
      <c r="N37" s="2">
        <f>-(Table134[[#This Row], [time]]-2)*2</f>
      </c>
      <c r="O37" s="2">
        <v>8.22987</v>
      </c>
      <c r="P37" s="2">
        <v>2.1025</v>
      </c>
      <c r="Q37" s="2">
        <f>-(Table134[[#This Row], [time]]-2)*2</f>
      </c>
      <c r="R37" s="2">
        <v>9.25268</v>
      </c>
      <c r="S37" s="2">
        <v>2.1025</v>
      </c>
      <c r="T37" s="2">
        <f>-(Table134[[#This Row], [time]]-2)*2</f>
      </c>
      <c r="U37" s="2">
        <v>22.7028</v>
      </c>
      <c r="V37" s="2">
        <v>2.1025</v>
      </c>
      <c r="W37" s="2">
        <f>-(Table134[[#This Row], [time]]-2)*2</f>
      </c>
      <c r="X37" s="2">
        <v>19.1977</v>
      </c>
    </row>
    <row x14ac:dyDescent="0.25" r="38" customHeight="1" ht="18.75">
      <c r="A38" s="2">
        <v>2.16719</v>
      </c>
      <c r="B38" s="2">
        <f>-(Table134[[#This Row], [time]]-2)*2</f>
      </c>
      <c r="C38" s="2">
        <v>11.5912</v>
      </c>
      <c r="D38" s="2">
        <v>2.16719</v>
      </c>
      <c r="E38" s="2">
        <f>-(Table134[[#This Row], [time]]-2)*2</f>
      </c>
      <c r="F38" s="2">
        <v>1.04537</v>
      </c>
      <c r="G38" s="2">
        <v>2.16719</v>
      </c>
      <c r="H38" s="2">
        <f>-(Table134[[#This Row], [time]]-2)*2</f>
      </c>
      <c r="I38" s="2">
        <v>5.80016</v>
      </c>
      <c r="J38" s="2">
        <v>2.16719</v>
      </c>
      <c r="K38" s="2">
        <f>-(Table134[[#This Row], [time]]-2)*2</f>
      </c>
      <c r="L38" s="2">
        <v>3.77201</v>
      </c>
      <c r="M38" s="2">
        <v>2.16719</v>
      </c>
      <c r="N38" s="2">
        <f>-(Table134[[#This Row], [time]]-2)*2</f>
      </c>
      <c r="O38" s="2">
        <v>11.0968</v>
      </c>
      <c r="P38" s="2">
        <v>2.16719</v>
      </c>
      <c r="Q38" s="2">
        <f>-(Table134[[#This Row], [time]]-2)*2</f>
      </c>
      <c r="R38" s="2">
        <v>7.84732</v>
      </c>
      <c r="S38" s="2">
        <v>2.16719</v>
      </c>
      <c r="T38" s="2">
        <f>-(Table134[[#This Row], [time]]-2)*2</f>
      </c>
      <c r="U38" s="2">
        <v>24.0384</v>
      </c>
      <c r="V38" s="2">
        <v>2.16719</v>
      </c>
      <c r="W38" s="2">
        <f>-(Table134[[#This Row], [time]]-2)*2</f>
      </c>
      <c r="X38" s="2">
        <v>18.064</v>
      </c>
    </row>
    <row x14ac:dyDescent="0.25" r="39" customHeight="1" ht="18.75">
      <c r="A39" s="2">
        <v>2.21465</v>
      </c>
      <c r="B39" s="2">
        <f>-(Table134[[#This Row], [time]]-2)*2</f>
      </c>
      <c r="C39" s="2">
        <v>13.3035</v>
      </c>
      <c r="D39" s="2">
        <v>2.21465</v>
      </c>
      <c r="E39" s="2">
        <f>-(Table134[[#This Row], [time]]-2)*2</f>
      </c>
      <c r="F39" s="2">
        <v>0.765397</v>
      </c>
      <c r="G39" s="2">
        <v>2.21465</v>
      </c>
      <c r="H39" s="2">
        <f>-(Table134[[#This Row], [time]]-2)*2</f>
      </c>
      <c r="I39" s="2">
        <v>8.31384</v>
      </c>
      <c r="J39" s="2">
        <v>2.21465</v>
      </c>
      <c r="K39" s="2">
        <f>-(Table134[[#This Row], [time]]-2)*2</f>
      </c>
      <c r="L39" s="2">
        <v>3.97512</v>
      </c>
      <c r="M39" s="2">
        <v>2.21465</v>
      </c>
      <c r="N39" s="2">
        <f>-(Table134[[#This Row], [time]]-2)*2</f>
      </c>
      <c r="O39" s="2">
        <v>14.1684</v>
      </c>
      <c r="P39" s="2">
        <v>2.21465</v>
      </c>
      <c r="Q39" s="2">
        <f>-(Table134[[#This Row], [time]]-2)*2</f>
      </c>
      <c r="R39" s="2">
        <v>6.79305</v>
      </c>
      <c r="S39" s="2">
        <v>2.21465</v>
      </c>
      <c r="T39" s="2">
        <f>-(Table134[[#This Row], [time]]-2)*2</f>
      </c>
      <c r="U39" s="2">
        <v>25.7472</v>
      </c>
      <c r="V39" s="2">
        <v>2.21465</v>
      </c>
      <c r="W39" s="2">
        <f>-(Table134[[#This Row], [time]]-2)*2</f>
      </c>
      <c r="X39" s="2">
        <v>16.9436</v>
      </c>
    </row>
    <row x14ac:dyDescent="0.25" r="40" customHeight="1" ht="18.75">
      <c r="A40" s="2">
        <v>2.2716</v>
      </c>
      <c r="B40" s="2">
        <f>-(Table134[[#This Row], [time]]-2)*2</f>
      </c>
      <c r="C40" s="2">
        <v>15.2743</v>
      </c>
      <c r="D40" s="2">
        <v>2.2716</v>
      </c>
      <c r="E40" s="2">
        <f>-(Table134[[#This Row], [time]]-2)*2</f>
      </c>
      <c r="F40" s="2">
        <v>0.501054</v>
      </c>
      <c r="G40" s="2">
        <v>2.2716</v>
      </c>
      <c r="H40" s="2">
        <f>-(Table134[[#This Row], [time]]-2)*2</f>
      </c>
      <c r="I40" s="2">
        <v>10.6036</v>
      </c>
      <c r="J40" s="2">
        <v>2.2716</v>
      </c>
      <c r="K40" s="2">
        <f>-(Table134[[#This Row], [time]]-2)*2</f>
      </c>
      <c r="L40" s="2">
        <v>4.13596</v>
      </c>
      <c r="M40" s="2">
        <v>2.2716</v>
      </c>
      <c r="N40" s="2">
        <f>-(Table134[[#This Row], [time]]-2)*2</f>
      </c>
      <c r="O40" s="2">
        <v>17.0627</v>
      </c>
      <c r="P40" s="2">
        <v>2.2716</v>
      </c>
      <c r="Q40" s="2">
        <f>-(Table134[[#This Row], [time]]-2)*2</f>
      </c>
      <c r="R40" s="2">
        <v>5.94827</v>
      </c>
      <c r="S40" s="2">
        <v>2.2716</v>
      </c>
      <c r="T40" s="2">
        <f>-(Table134[[#This Row], [time]]-2)*2</f>
      </c>
      <c r="U40" s="2">
        <v>27.6583</v>
      </c>
      <c r="V40" s="2">
        <v>2.2716</v>
      </c>
      <c r="W40" s="2">
        <f>-(Table134[[#This Row], [time]]-2)*2</f>
      </c>
      <c r="X40" s="2">
        <v>16.0999</v>
      </c>
    </row>
    <row x14ac:dyDescent="0.25" r="41" customHeight="1" ht="18.75">
      <c r="A41" s="2">
        <v>2.32233</v>
      </c>
      <c r="B41" s="2">
        <f>-(Table134[[#This Row], [time]]-2)*2</f>
      </c>
      <c r="C41" s="2">
        <v>17.2582</v>
      </c>
      <c r="D41" s="2">
        <v>2.32233</v>
      </c>
      <c r="E41" s="2">
        <f>-(Table134[[#This Row], [time]]-2)*2</f>
      </c>
      <c r="F41" s="2">
        <v>0.357342</v>
      </c>
      <c r="G41" s="2">
        <v>2.32233</v>
      </c>
      <c r="H41" s="2">
        <f>-(Table134[[#This Row], [time]]-2)*2</f>
      </c>
      <c r="I41" s="2">
        <v>12.5659</v>
      </c>
      <c r="J41" s="2">
        <v>2.32233</v>
      </c>
      <c r="K41" s="2">
        <f>-(Table134[[#This Row], [time]]-2)*2</f>
      </c>
      <c r="L41" s="2">
        <v>4.24742</v>
      </c>
      <c r="M41" s="2">
        <v>2.32233</v>
      </c>
      <c r="N41" s="2">
        <f>-(Table134[[#This Row], [time]]-2)*2</f>
      </c>
      <c r="O41" s="2">
        <v>19.5918</v>
      </c>
      <c r="P41" s="2">
        <v>2.32233</v>
      </c>
      <c r="Q41" s="2">
        <f>-(Table134[[#This Row], [time]]-2)*2</f>
      </c>
      <c r="R41" s="2">
        <v>5.25714</v>
      </c>
      <c r="S41" s="2">
        <v>2.32233</v>
      </c>
      <c r="T41" s="2">
        <f>-(Table134[[#This Row], [time]]-2)*2</f>
      </c>
      <c r="U41" s="2">
        <v>29.6374</v>
      </c>
      <c r="V41" s="2">
        <v>2.32233</v>
      </c>
      <c r="W41" s="2">
        <f>-(Table134[[#This Row], [time]]-2)*2</f>
      </c>
      <c r="X41" s="2">
        <v>15.4944</v>
      </c>
    </row>
    <row x14ac:dyDescent="0.25" r="42" customHeight="1" ht="18.75">
      <c r="A42" s="2">
        <v>2.35879</v>
      </c>
      <c r="B42" s="2">
        <f>-(Table134[[#This Row], [time]]-2)*2</f>
      </c>
      <c r="C42" s="2">
        <v>19.5832</v>
      </c>
      <c r="D42" s="2">
        <v>2.35879</v>
      </c>
      <c r="E42" s="2">
        <f>-(Table134[[#This Row], [time]]-2)*2</f>
      </c>
      <c r="F42" s="2">
        <v>0.334951</v>
      </c>
      <c r="G42" s="2">
        <v>2.35879</v>
      </c>
      <c r="H42" s="2">
        <f>-(Table134[[#This Row], [time]]-2)*2</f>
      </c>
      <c r="I42" s="2">
        <v>14.8133</v>
      </c>
      <c r="J42" s="2">
        <v>2.35879</v>
      </c>
      <c r="K42" s="2">
        <f>-(Table134[[#This Row], [time]]-2)*2</f>
      </c>
      <c r="L42" s="2">
        <v>4.3242</v>
      </c>
      <c r="M42" s="2">
        <v>2.35879</v>
      </c>
      <c r="N42" s="2">
        <f>-(Table134[[#This Row], [time]]-2)*2</f>
      </c>
      <c r="O42" s="2">
        <v>22.3537</v>
      </c>
      <c r="P42" s="2">
        <v>2.35879</v>
      </c>
      <c r="Q42" s="2">
        <f>-(Table134[[#This Row], [time]]-2)*2</f>
      </c>
      <c r="R42" s="2">
        <v>4.53993</v>
      </c>
      <c r="S42" s="2">
        <v>2.35879</v>
      </c>
      <c r="T42" s="2">
        <f>-(Table134[[#This Row], [time]]-2)*2</f>
      </c>
      <c r="U42" s="2">
        <v>31.9759</v>
      </c>
      <c r="V42" s="2">
        <v>2.35879</v>
      </c>
      <c r="W42" s="2">
        <f>-(Table134[[#This Row], [time]]-2)*2</f>
      </c>
      <c r="X42" s="2">
        <v>14.9096</v>
      </c>
    </row>
    <row x14ac:dyDescent="0.25" r="43" customHeight="1" ht="18.75">
      <c r="A43" s="2">
        <v>2.40155</v>
      </c>
      <c r="B43" s="2">
        <f>-(Table134[[#This Row], [time]]-2)*2</f>
      </c>
      <c r="C43" s="2">
        <v>22.5627</v>
      </c>
      <c r="D43" s="2">
        <v>2.40155</v>
      </c>
      <c r="E43" s="2">
        <f>-(Table134[[#This Row], [time]]-2)*2</f>
      </c>
      <c r="F43" s="2">
        <v>0.352692</v>
      </c>
      <c r="G43" s="2">
        <v>2.40155</v>
      </c>
      <c r="H43" s="2">
        <f>-(Table134[[#This Row], [time]]-2)*2</f>
      </c>
      <c r="I43" s="2">
        <v>17.617</v>
      </c>
      <c r="J43" s="2">
        <v>2.40155</v>
      </c>
      <c r="K43" s="2">
        <f>-(Table134[[#This Row], [time]]-2)*2</f>
      </c>
      <c r="L43" s="2">
        <v>4.4792</v>
      </c>
      <c r="M43" s="2">
        <v>2.40155</v>
      </c>
      <c r="N43" s="2">
        <f>-(Table134[[#This Row], [time]]-2)*2</f>
      </c>
      <c r="O43" s="2">
        <v>25.6649</v>
      </c>
      <c r="P43" s="2">
        <v>2.40155</v>
      </c>
      <c r="Q43" s="2">
        <f>-(Table134[[#This Row], [time]]-2)*2</f>
      </c>
      <c r="R43" s="2">
        <v>3.72984</v>
      </c>
      <c r="S43" s="2">
        <v>2.40155</v>
      </c>
      <c r="T43" s="2">
        <f>-(Table134[[#This Row], [time]]-2)*2</f>
      </c>
      <c r="U43" s="2">
        <v>34.9755</v>
      </c>
      <c r="V43" s="2">
        <v>2.40155</v>
      </c>
      <c r="W43" s="2">
        <f>-(Table134[[#This Row], [time]]-2)*2</f>
      </c>
      <c r="X43" s="2">
        <v>14.2023</v>
      </c>
    </row>
    <row x14ac:dyDescent="0.25" r="44" customHeight="1" ht="18.75">
      <c r="A44" s="2">
        <v>2.47973</v>
      </c>
      <c r="B44" s="2">
        <f>-(Table134[[#This Row], [time]]-2)*2</f>
      </c>
      <c r="C44" s="2">
        <v>25.1915</v>
      </c>
      <c r="D44" s="2">
        <v>2.47973</v>
      </c>
      <c r="E44" s="2">
        <f>-(Table134[[#This Row], [time]]-2)*2</f>
      </c>
      <c r="F44" s="2">
        <v>0.354576</v>
      </c>
      <c r="G44" s="2">
        <v>2.47973</v>
      </c>
      <c r="H44" s="2">
        <f>-(Table134[[#This Row], [time]]-2)*2</f>
      </c>
      <c r="I44" s="2">
        <v>20.1054</v>
      </c>
      <c r="J44" s="2">
        <v>2.47973</v>
      </c>
      <c r="K44" s="2">
        <f>-(Table134[[#This Row], [time]]-2)*2</f>
      </c>
      <c r="L44" s="2">
        <v>4.69536</v>
      </c>
      <c r="M44" s="2">
        <v>2.47973</v>
      </c>
      <c r="N44" s="2">
        <f>-(Table134[[#This Row], [time]]-2)*2</f>
      </c>
      <c r="O44" s="2">
        <v>28.4624</v>
      </c>
      <c r="P44" s="2">
        <v>2.47973</v>
      </c>
      <c r="Q44" s="2">
        <f>-(Table134[[#This Row], [time]]-2)*2</f>
      </c>
      <c r="R44" s="2">
        <v>3.11493</v>
      </c>
      <c r="S44" s="2">
        <v>2.47973</v>
      </c>
      <c r="T44" s="2">
        <f>-(Table134[[#This Row], [time]]-2)*2</f>
      </c>
      <c r="U44" s="2">
        <v>37.5656</v>
      </c>
      <c r="V44" s="2">
        <v>2.47973</v>
      </c>
      <c r="W44" s="2">
        <f>-(Table134[[#This Row], [time]]-2)*2</f>
      </c>
      <c r="X44" s="2">
        <v>13.5161</v>
      </c>
    </row>
    <row x14ac:dyDescent="0.25" r="45" customHeight="1" ht="18.75">
      <c r="A45" s="2">
        <v>2.51017</v>
      </c>
      <c r="B45" s="2">
        <f>-(Table134[[#This Row], [time]]-2)*2</f>
      </c>
      <c r="C45" s="2">
        <v>29.7707</v>
      </c>
      <c r="D45" s="2">
        <v>2.51017</v>
      </c>
      <c r="E45" s="2">
        <f>-(Table134[[#This Row], [time]]-2)*2</f>
      </c>
      <c r="F45" s="2">
        <v>0.273508</v>
      </c>
      <c r="G45" s="2">
        <v>2.51017</v>
      </c>
      <c r="H45" s="2">
        <f>-(Table134[[#This Row], [time]]-2)*2</f>
      </c>
      <c r="I45" s="2">
        <v>24.4969</v>
      </c>
      <c r="J45" s="2">
        <v>2.51017</v>
      </c>
      <c r="K45" s="2">
        <f>-(Table134[[#This Row], [time]]-2)*2</f>
      </c>
      <c r="L45" s="2">
        <v>4.8642</v>
      </c>
      <c r="M45" s="2">
        <v>2.51017</v>
      </c>
      <c r="N45" s="2">
        <f>-(Table134[[#This Row], [time]]-2)*2</f>
      </c>
      <c r="O45" s="2">
        <v>32.5651</v>
      </c>
      <c r="P45" s="2">
        <v>2.51017</v>
      </c>
      <c r="Q45" s="2">
        <f>-(Table134[[#This Row], [time]]-2)*2</f>
      </c>
      <c r="R45" s="2">
        <v>2.43607</v>
      </c>
      <c r="S45" s="2">
        <v>2.51017</v>
      </c>
      <c r="T45" s="2">
        <f>-(Table134[[#This Row], [time]]-2)*2</f>
      </c>
      <c r="U45" s="2">
        <v>41.4288</v>
      </c>
      <c r="V45" s="2">
        <v>2.51017</v>
      </c>
      <c r="W45" s="2">
        <f>-(Table134[[#This Row], [time]]-2)*2</f>
      </c>
      <c r="X45" s="2">
        <v>12.4779</v>
      </c>
    </row>
    <row x14ac:dyDescent="0.25" r="46" customHeight="1" ht="18.75">
      <c r="A46" s="2">
        <v>2.56326</v>
      </c>
      <c r="B46" s="2">
        <f>-(Table134[[#This Row], [time]]-2)*2</f>
      </c>
      <c r="C46" s="2">
        <v>32.5881</v>
      </c>
      <c r="D46" s="2">
        <v>2.56326</v>
      </c>
      <c r="E46" s="2">
        <f>-(Table134[[#This Row], [time]]-2)*2</f>
      </c>
      <c r="F46" s="2">
        <v>0.204079</v>
      </c>
      <c r="G46" s="2">
        <v>2.56326</v>
      </c>
      <c r="H46" s="2">
        <f>-(Table134[[#This Row], [time]]-2)*2</f>
      </c>
      <c r="I46" s="2">
        <v>27.1524</v>
      </c>
      <c r="J46" s="2">
        <v>2.56326</v>
      </c>
      <c r="K46" s="2">
        <f>-(Table134[[#This Row], [time]]-2)*2</f>
      </c>
      <c r="L46" s="2">
        <v>4.89232</v>
      </c>
      <c r="M46" s="2">
        <v>2.56326</v>
      </c>
      <c r="N46" s="2">
        <f>-(Table134[[#This Row], [time]]-2)*2</f>
      </c>
      <c r="O46" s="2">
        <v>35.0162</v>
      </c>
      <c r="P46" s="2">
        <v>2.56326</v>
      </c>
      <c r="Q46" s="2">
        <f>-(Table134[[#This Row], [time]]-2)*2</f>
      </c>
      <c r="R46" s="2">
        <v>2.11128</v>
      </c>
      <c r="S46" s="2">
        <v>2.56326</v>
      </c>
      <c r="T46" s="2">
        <f>-(Table134[[#This Row], [time]]-2)*2</f>
      </c>
      <c r="U46" s="2">
        <v>43.7625</v>
      </c>
      <c r="V46" s="2">
        <v>2.56326</v>
      </c>
      <c r="W46" s="2">
        <f>-(Table134[[#This Row], [time]]-2)*2</f>
      </c>
      <c r="X46" s="2">
        <v>11.8086</v>
      </c>
    </row>
    <row x14ac:dyDescent="0.25" r="47" customHeight="1" ht="18.75">
      <c r="A47" s="2">
        <v>2.61022</v>
      </c>
      <c r="B47" s="2">
        <f>-(Table134[[#This Row], [time]]-2)*2</f>
      </c>
      <c r="C47" s="2">
        <v>36.4339</v>
      </c>
      <c r="D47" s="2">
        <v>2.61022</v>
      </c>
      <c r="E47" s="2">
        <f>-(Table134[[#This Row], [time]]-2)*2</f>
      </c>
      <c r="F47" s="2">
        <v>0.0994591</v>
      </c>
      <c r="G47" s="2">
        <v>2.61022</v>
      </c>
      <c r="H47" s="2">
        <f>-(Table134[[#This Row], [time]]-2)*2</f>
      </c>
      <c r="I47" s="2">
        <v>30.9643</v>
      </c>
      <c r="J47" s="2">
        <v>2.61022</v>
      </c>
      <c r="K47" s="2">
        <f>-(Table134[[#This Row], [time]]-2)*2</f>
      </c>
      <c r="L47" s="2">
        <v>4.89645</v>
      </c>
      <c r="M47" s="2">
        <v>2.61022</v>
      </c>
      <c r="N47" s="2">
        <f>-(Table134[[#This Row], [time]]-2)*2</f>
      </c>
      <c r="O47" s="2">
        <v>38.523</v>
      </c>
      <c r="P47" s="2">
        <v>2.61022</v>
      </c>
      <c r="Q47" s="2">
        <f>-(Table134[[#This Row], [time]]-2)*2</f>
      </c>
      <c r="R47" s="2">
        <v>1.64982</v>
      </c>
      <c r="S47" s="2">
        <v>2.61022</v>
      </c>
      <c r="T47" s="2">
        <f>-(Table134[[#This Row], [time]]-2)*2</f>
      </c>
      <c r="U47" s="2">
        <v>47.1618</v>
      </c>
      <c r="V47" s="2">
        <v>2.61022</v>
      </c>
      <c r="W47" s="2">
        <f>-(Table134[[#This Row], [time]]-2)*2</f>
      </c>
      <c r="X47" s="2">
        <v>10.7823</v>
      </c>
    </row>
    <row x14ac:dyDescent="0.25" r="48" customHeight="1" ht="18.75">
      <c r="A48" s="2">
        <v>2.66193</v>
      </c>
      <c r="B48" s="2">
        <f>-(Table134[[#This Row], [time]]-2)*2</f>
      </c>
      <c r="C48" s="2">
        <v>39.2071</v>
      </c>
      <c r="D48" s="2">
        <v>2.66193</v>
      </c>
      <c r="E48" s="2">
        <f>-(Table134[[#This Row], [time]]-2)*2</f>
      </c>
      <c r="F48" s="2">
        <v>0.0317628</v>
      </c>
      <c r="G48" s="2">
        <v>2.66193</v>
      </c>
      <c r="H48" s="2">
        <f>-(Table134[[#This Row], [time]]-2)*2</f>
      </c>
      <c r="I48" s="2">
        <v>34.05</v>
      </c>
      <c r="J48" s="2">
        <v>2.66193</v>
      </c>
      <c r="K48" s="2">
        <f>-(Table134[[#This Row], [time]]-2)*2</f>
      </c>
      <c r="L48" s="2">
        <v>4.68457</v>
      </c>
      <c r="M48" s="2">
        <v>2.66193</v>
      </c>
      <c r="N48" s="2">
        <f>-(Table134[[#This Row], [time]]-2)*2</f>
      </c>
      <c r="O48" s="2">
        <v>41.0305</v>
      </c>
      <c r="P48" s="2">
        <v>2.66193</v>
      </c>
      <c r="Q48" s="2">
        <f>-(Table134[[#This Row], [time]]-2)*2</f>
      </c>
      <c r="R48" s="2">
        <v>1.32546</v>
      </c>
      <c r="S48" s="2">
        <v>2.66193</v>
      </c>
      <c r="T48" s="2">
        <f>-(Table134[[#This Row], [time]]-2)*2</f>
      </c>
      <c r="U48" s="2">
        <v>49.5968</v>
      </c>
      <c r="V48" s="2">
        <v>2.66193</v>
      </c>
      <c r="W48" s="2">
        <f>-(Table134[[#This Row], [time]]-2)*2</f>
      </c>
      <c r="X48" s="2">
        <v>10.0626</v>
      </c>
    </row>
    <row x14ac:dyDescent="0.25" r="49" customHeight="1" ht="18.75">
      <c r="A49" s="2">
        <v>2.70424</v>
      </c>
      <c r="B49" s="2">
        <f>-(Table134[[#This Row], [time]]-2)*2</f>
      </c>
      <c r="C49" s="2">
        <v>42.3325</v>
      </c>
      <c r="D49" s="2">
        <v>2.70424</v>
      </c>
      <c r="E49" s="2">
        <f>-(Table134[[#This Row], [time]]-2)*2</f>
      </c>
      <c r="F49" s="2">
        <v>0.00377702</v>
      </c>
      <c r="G49" s="2">
        <v>2.70424</v>
      </c>
      <c r="H49" s="2">
        <f>-(Table134[[#This Row], [time]]-2)*2</f>
      </c>
      <c r="I49" s="2">
        <v>37.6528</v>
      </c>
      <c r="J49" s="2">
        <v>2.70424</v>
      </c>
      <c r="K49" s="2">
        <f>-(Table134[[#This Row], [time]]-2)*2</f>
      </c>
      <c r="L49" s="2">
        <v>4.35893</v>
      </c>
      <c r="M49" s="2">
        <v>2.70424</v>
      </c>
      <c r="N49" s="2">
        <f>-(Table134[[#This Row], [time]]-2)*2</f>
      </c>
      <c r="O49" s="2">
        <v>43.8991</v>
      </c>
      <c r="P49" s="2">
        <v>2.70424</v>
      </c>
      <c r="Q49" s="2">
        <f>-(Table134[[#This Row], [time]]-2)*2</f>
      </c>
      <c r="R49" s="2">
        <v>0.963984</v>
      </c>
      <c r="S49" s="2">
        <v>2.70424</v>
      </c>
      <c r="T49" s="2">
        <f>-(Table134[[#This Row], [time]]-2)*2</f>
      </c>
      <c r="U49" s="2">
        <v>52.4883</v>
      </c>
      <c r="V49" s="2">
        <v>2.70424</v>
      </c>
      <c r="W49" s="2">
        <f>-(Table134[[#This Row], [time]]-2)*2</f>
      </c>
      <c r="X49" s="2">
        <v>9.17974</v>
      </c>
    </row>
    <row x14ac:dyDescent="0.25" r="50" customHeight="1" ht="18.75">
      <c r="A50" s="2">
        <v>2.75779</v>
      </c>
      <c r="B50" s="2">
        <f>-(Table134[[#This Row], [time]]-2)*2</f>
      </c>
      <c r="C50" s="2">
        <v>45.7063</v>
      </c>
      <c r="D50" s="2">
        <v>2.75779</v>
      </c>
      <c r="E50" s="2">
        <f>-(Table134[[#This Row], [time]]-2)*2</f>
      </c>
      <c r="F50" s="2">
        <v>0.00338712</v>
      </c>
      <c r="G50" s="2">
        <v>2.75779</v>
      </c>
      <c r="H50" s="2">
        <f>-(Table134[[#This Row], [time]]-2)*2</f>
      </c>
      <c r="I50" s="2">
        <v>41.5158</v>
      </c>
      <c r="J50" s="2">
        <v>2.75779</v>
      </c>
      <c r="K50" s="2">
        <f>-(Table134[[#This Row], [time]]-2)*2</f>
      </c>
      <c r="L50" s="2">
        <v>4.00255</v>
      </c>
      <c r="M50" s="2">
        <v>2.75779</v>
      </c>
      <c r="N50" s="2">
        <f>-(Table134[[#This Row], [time]]-2)*2</f>
      </c>
      <c r="O50" s="2">
        <v>46.9999</v>
      </c>
      <c r="P50" s="2">
        <v>2.75779</v>
      </c>
      <c r="Q50" s="2">
        <f>-(Table134[[#This Row], [time]]-2)*2</f>
      </c>
      <c r="R50" s="2">
        <v>0.6271370000000001</v>
      </c>
      <c r="S50" s="2">
        <v>2.75779</v>
      </c>
      <c r="T50" s="2">
        <f>-(Table134[[#This Row], [time]]-2)*2</f>
      </c>
      <c r="U50" s="2">
        <v>55.5889</v>
      </c>
      <c r="V50" s="2">
        <v>2.75779</v>
      </c>
      <c r="W50" s="2">
        <f>-(Table134[[#This Row], [time]]-2)*2</f>
      </c>
      <c r="X50" s="2">
        <v>8.20183</v>
      </c>
    </row>
    <row x14ac:dyDescent="0.25" r="51" customHeight="1" ht="18.75">
      <c r="A51" s="2">
        <v>2.80445</v>
      </c>
      <c r="B51" s="2">
        <f>-(Table134[[#This Row], [time]]-2)*2</f>
      </c>
      <c r="C51" s="2">
        <v>48.7592</v>
      </c>
      <c r="D51" s="2">
        <v>2.80445</v>
      </c>
      <c r="E51" s="2">
        <f>-(Table134[[#This Row], [time]]-2)*2</f>
      </c>
      <c r="F51" s="2">
        <v>0.00322367</v>
      </c>
      <c r="G51" s="2">
        <v>2.80445</v>
      </c>
      <c r="H51" s="2">
        <f>-(Table134[[#This Row], [time]]-2)*2</f>
      </c>
      <c r="I51" s="2">
        <v>44.9995</v>
      </c>
      <c r="J51" s="2">
        <v>2.80445</v>
      </c>
      <c r="K51" s="2">
        <f>-(Table134[[#This Row], [time]]-2)*2</f>
      </c>
      <c r="L51" s="2">
        <v>3.67582</v>
      </c>
      <c r="M51" s="2">
        <v>2.80445</v>
      </c>
      <c r="N51" s="2">
        <f>-(Table134[[#This Row], [time]]-2)*2</f>
      </c>
      <c r="O51" s="2">
        <v>49.8143</v>
      </c>
      <c r="P51" s="2">
        <v>2.80445</v>
      </c>
      <c r="Q51" s="2">
        <f>-(Table134[[#This Row], [time]]-2)*2</f>
      </c>
      <c r="R51" s="2">
        <v>0.359269</v>
      </c>
      <c r="S51" s="2">
        <v>2.80445</v>
      </c>
      <c r="T51" s="2">
        <f>-(Table134[[#This Row], [time]]-2)*2</f>
      </c>
      <c r="U51" s="2">
        <v>58.4023</v>
      </c>
      <c r="V51" s="2">
        <v>2.80445</v>
      </c>
      <c r="W51" s="2">
        <f>-(Table134[[#This Row], [time]]-2)*2</f>
      </c>
      <c r="X51" s="2">
        <v>7.37609</v>
      </c>
    </row>
    <row x14ac:dyDescent="0.25" r="52" customHeight="1" ht="18.75">
      <c r="A52" s="2">
        <v>2.8546</v>
      </c>
      <c r="B52" s="2">
        <f>-(Table134[[#This Row], [time]]-2)*2</f>
      </c>
      <c r="C52" s="2">
        <v>52.3889</v>
      </c>
      <c r="D52" s="2">
        <v>2.8546</v>
      </c>
      <c r="E52" s="2">
        <f>-(Table134[[#This Row], [time]]-2)*2</f>
      </c>
      <c r="F52" s="2">
        <v>0.00304683</v>
      </c>
      <c r="G52" s="2">
        <v>2.8546</v>
      </c>
      <c r="H52" s="2">
        <f>-(Table134[[#This Row], [time]]-2)*2</f>
      </c>
      <c r="I52" s="2">
        <v>49.1161</v>
      </c>
      <c r="J52" s="2">
        <v>2.8546</v>
      </c>
      <c r="K52" s="2">
        <f>-(Table134[[#This Row], [time]]-2)*2</f>
      </c>
      <c r="L52" s="2">
        <v>3.31847</v>
      </c>
      <c r="M52" s="2">
        <v>2.8546</v>
      </c>
      <c r="N52" s="2">
        <f>-(Table134[[#This Row], [time]]-2)*2</f>
      </c>
      <c r="O52" s="2">
        <v>53.2425</v>
      </c>
      <c r="P52" s="2">
        <v>2.8546</v>
      </c>
      <c r="Q52" s="2">
        <f>-(Table134[[#This Row], [time]]-2)*2</f>
      </c>
      <c r="R52" s="2">
        <v>0.067016</v>
      </c>
      <c r="S52" s="2">
        <v>2.8546</v>
      </c>
      <c r="T52" s="2">
        <f>-(Table134[[#This Row], [time]]-2)*2</f>
      </c>
      <c r="U52" s="2">
        <v>61.7767</v>
      </c>
      <c r="V52" s="2">
        <v>2.8546</v>
      </c>
      <c r="W52" s="2">
        <f>-(Table134[[#This Row], [time]]-2)*2</f>
      </c>
      <c r="X52" s="2">
        <v>6.40582</v>
      </c>
    </row>
    <row x14ac:dyDescent="0.25" r="53" customHeight="1" ht="18.75">
      <c r="A53" s="2">
        <v>2.90442</v>
      </c>
      <c r="B53" s="2">
        <f>-(Table134[[#This Row], [time]]-2)*2</f>
      </c>
      <c r="C53" s="2">
        <v>54.8507</v>
      </c>
      <c r="D53" s="2">
        <v>2.90442</v>
      </c>
      <c r="E53" s="2">
        <f>-(Table134[[#This Row], [time]]-2)*2</f>
      </c>
      <c r="F53" s="2">
        <v>0.00293444</v>
      </c>
      <c r="G53" s="2">
        <v>2.90442</v>
      </c>
      <c r="H53" s="2">
        <f>-(Table134[[#This Row], [time]]-2)*2</f>
      </c>
      <c r="I53" s="2">
        <v>51.8775</v>
      </c>
      <c r="J53" s="2">
        <v>2.90442</v>
      </c>
      <c r="K53" s="2">
        <f>-(Table134[[#This Row], [time]]-2)*2</f>
      </c>
      <c r="L53" s="2">
        <v>3.0797</v>
      </c>
      <c r="M53" s="2">
        <v>2.90442</v>
      </c>
      <c r="N53" s="2">
        <f>-(Table134[[#This Row], [time]]-2)*2</f>
      </c>
      <c r="O53" s="2">
        <v>55.546</v>
      </c>
      <c r="P53" s="2">
        <v>2.90442</v>
      </c>
      <c r="Q53" s="2">
        <f>-(Table134[[#This Row], [time]]-2)*2</f>
      </c>
      <c r="R53" s="2">
        <v>0.0028916</v>
      </c>
      <c r="S53" s="2">
        <v>2.90442</v>
      </c>
      <c r="T53" s="2">
        <f>-(Table134[[#This Row], [time]]-2)*2</f>
      </c>
      <c r="U53" s="2">
        <v>64.0595</v>
      </c>
      <c r="V53" s="2">
        <v>2.90442</v>
      </c>
      <c r="W53" s="2">
        <f>-(Table134[[#This Row], [time]]-2)*2</f>
      </c>
      <c r="X53" s="2">
        <v>5.75747</v>
      </c>
    </row>
    <row x14ac:dyDescent="0.25" r="54" customHeight="1" ht="18.75">
      <c r="A54" s="2">
        <v>2.95797</v>
      </c>
      <c r="B54" s="2">
        <f>-(Table134[[#This Row], [time]]-2)*2</f>
      </c>
      <c r="C54" s="2">
        <v>58.3844</v>
      </c>
      <c r="D54" s="2">
        <v>2.95797</v>
      </c>
      <c r="E54" s="2">
        <f>-(Table134[[#This Row], [time]]-2)*2</f>
      </c>
      <c r="F54" s="2">
        <v>0.00279476</v>
      </c>
      <c r="G54" s="2">
        <v>2.95797</v>
      </c>
      <c r="H54" s="2">
        <f>-(Table134[[#This Row], [time]]-2)*2</f>
      </c>
      <c r="I54" s="2">
        <v>55.8099</v>
      </c>
      <c r="J54" s="2">
        <v>2.95797</v>
      </c>
      <c r="K54" s="2">
        <f>-(Table134[[#This Row], [time]]-2)*2</f>
      </c>
      <c r="L54" s="2">
        <v>2.77801</v>
      </c>
      <c r="M54" s="2">
        <v>2.95797</v>
      </c>
      <c r="N54" s="2">
        <f>-(Table134[[#This Row], [time]]-2)*2</f>
      </c>
      <c r="O54" s="2">
        <v>58.8524</v>
      </c>
      <c r="P54" s="2">
        <v>2.95797</v>
      </c>
      <c r="Q54" s="2">
        <f>-(Table134[[#This Row], [time]]-2)*2</f>
      </c>
      <c r="R54" s="2">
        <v>0.00260944</v>
      </c>
      <c r="S54" s="2">
        <v>2.95797</v>
      </c>
      <c r="T54" s="2">
        <f>-(Table134[[#This Row], [time]]-2)*2</f>
      </c>
      <c r="U54" s="2">
        <v>67.3718</v>
      </c>
      <c r="V54" s="2">
        <v>2.95797</v>
      </c>
      <c r="W54" s="2">
        <f>-(Table134[[#This Row], [time]]-2)*2</f>
      </c>
      <c r="X54" s="2">
        <v>4.78932</v>
      </c>
    </row>
    <row x14ac:dyDescent="0.25" r="55" customHeight="1" ht="18.75">
      <c r="A55" s="1">
        <v>3</v>
      </c>
      <c r="B55" s="1">
        <f>-(Table134[[#This Row], [time]]-2)*2</f>
      </c>
      <c r="C55" s="2">
        <v>60.4573</v>
      </c>
      <c r="D55" s="1">
        <v>3</v>
      </c>
      <c r="E55" s="1">
        <f>-(Table134[[#This Row], [time]]-2)*2</f>
      </c>
      <c r="F55" s="2">
        <v>0.00272189</v>
      </c>
      <c r="G55" s="1">
        <v>3</v>
      </c>
      <c r="H55" s="1">
        <f>-(Table134[[#This Row], [time]]-2)*2</f>
      </c>
      <c r="I55" s="2">
        <v>58.1205</v>
      </c>
      <c r="J55" s="1">
        <v>3</v>
      </c>
      <c r="K55" s="1">
        <f>-(Table134[[#This Row], [time]]-2)*2</f>
      </c>
      <c r="L55" s="2">
        <v>2.60855</v>
      </c>
      <c r="M55" s="1">
        <v>3</v>
      </c>
      <c r="N55" s="1">
        <f>-(Table134[[#This Row], [time]]-2)*2</f>
      </c>
      <c r="O55" s="2">
        <v>60.7847</v>
      </c>
      <c r="P55" s="1">
        <v>3</v>
      </c>
      <c r="Q55" s="1">
        <f>-(Table134[[#This Row], [time]]-2)*2</f>
      </c>
      <c r="R55" s="2">
        <v>0.00249798</v>
      </c>
      <c r="S55" s="1">
        <v>3</v>
      </c>
      <c r="T55" s="1">
        <f>-(Table134[[#This Row], [time]]-2)*2</f>
      </c>
      <c r="U55" s="2">
        <v>69.2997</v>
      </c>
      <c r="V55" s="1">
        <v>3</v>
      </c>
      <c r="W55" s="1">
        <f>-(Table134[[#This Row], [time]]-2)*2</f>
      </c>
      <c r="X55" s="2">
        <v>4.26499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2025-10-17T01:55:35.279Z</dcterms:created>
  <dcterms:modified xsi:type="dcterms:W3CDTF">2025-10-17T01:55:35.279Z</dcterms:modified>
</cp:coreProperties>
</file>