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Core\Education\Reporting\Program Evaluation\"/>
    </mc:Choice>
  </mc:AlternateContent>
  <bookViews>
    <workbookView xWindow="0" yWindow="0" windowWidth="20490" windowHeight="7155"/>
  </bookViews>
  <sheets>
    <sheet name="Summary Stats" sheetId="5" r:id="rId1"/>
    <sheet name="Pivot Table" sheetId="3" r:id="rId2"/>
    <sheet name="2019 Survey Responses" sheetId="4" r:id="rId3"/>
    <sheet name="All Data" sheetId="2" state="hidden" r:id="rId4"/>
    <sheet name="Download DO NOT EDIT" sheetId="1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H4" i="2"/>
  <c r="H5" i="2"/>
  <c r="H6" i="2"/>
  <c r="H7" i="2"/>
  <c r="H8" i="2"/>
  <c r="H2" i="2"/>
  <c r="G19" i="2"/>
  <c r="G20" i="2"/>
  <c r="G21" i="2"/>
  <c r="G22" i="2"/>
  <c r="G23" i="2"/>
  <c r="G24" i="2"/>
  <c r="G25" i="2"/>
  <c r="G26" i="2"/>
  <c r="G27" i="2"/>
  <c r="G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E4" i="2"/>
  <c r="E5" i="2"/>
  <c r="E6" i="2"/>
  <c r="E7" i="2"/>
  <c r="E8" i="2"/>
  <c r="E9" i="2"/>
  <c r="E2" i="2"/>
  <c r="K3" i="3"/>
  <c r="J3" i="3"/>
  <c r="I3" i="3"/>
  <c r="H3" i="3"/>
  <c r="G3" i="3"/>
  <c r="F3" i="3"/>
  <c r="B19" i="2" l="1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D2" i="2"/>
  <c r="C2" i="2"/>
  <c r="B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<sst xmlns="http://schemas.openxmlformats.org/spreadsheetml/2006/main" count="767" uniqueCount="173">
  <si>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</si>
  <si>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</si>
  <si>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</si>
  <si>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</si>
  <si>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</si>
  <si>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</si>
  <si>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</si>
  <si>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</si>
  <si>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</si>
  <si>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What is your zip code? For international visitors, what country are you from?</t>
  </si>
  <si>
    <t>Have you previously visited the Environmental Education Center during open hours?</t>
  </si>
  <si>
    <t>If yes, about how often do you visit?</t>
  </si>
  <si>
    <t>If no, how did you hear about open hours at the Ed Center?</t>
  </si>
  <si>
    <t>Are you visiting with children?</t>
  </si>
  <si>
    <t>What do you enjoy about open hours at the Ed Center?</t>
  </si>
  <si>
    <t>How can we at the Ed Center better support your community?</t>
  </si>
  <si>
    <t>Any additional comments or questions?</t>
  </si>
  <si>
    <t>Surveyor</t>
  </si>
  <si>
    <t>Date</t>
  </si>
  <si>
    <t>Day of the Week</t>
  </si>
  <si>
    <t>Time</t>
  </si>
  <si>
    <t>Open-Ended Response</t>
  </si>
  <si>
    <t>Response</t>
  </si>
  <si>
    <t>Word of Mouth</t>
  </si>
  <si>
    <t>Internet</t>
  </si>
  <si>
    <t>Passerby</t>
  </si>
  <si>
    <t>Park Website</t>
  </si>
  <si>
    <t>Blog/Article</t>
  </si>
  <si>
    <t>Other (please specify)</t>
  </si>
  <si>
    <t>Yes, ages:</t>
  </si>
  <si>
    <t>Programs for adults</t>
  </si>
  <si>
    <t>Self-guided outdoor activities</t>
  </si>
  <si>
    <t>Weekend morning classes</t>
  </si>
  <si>
    <t>Activities for teens</t>
  </si>
  <si>
    <t>Guided programs at open hours</t>
  </si>
  <si>
    <t>Arts and cultural activities</t>
  </si>
  <si>
    <t>Hands-on experiments</t>
  </si>
  <si>
    <t>1 PM</t>
  </si>
  <si>
    <t>2 PM</t>
  </si>
  <si>
    <t>3 PM</t>
  </si>
  <si>
    <t>4 PM</t>
  </si>
  <si>
    <t>5 PM</t>
  </si>
  <si>
    <t>98.116.200.159</t>
  </si>
  <si>
    <t>No</t>
  </si>
  <si>
    <t>Everything</t>
  </si>
  <si>
    <t>more open hours</t>
  </si>
  <si>
    <t>Christina</t>
  </si>
  <si>
    <t>12/17/2019</t>
  </si>
  <si>
    <t>Tuesday</t>
  </si>
  <si>
    <t>Yes</t>
  </si>
  <si>
    <t>1-2x per week</t>
  </si>
  <si>
    <t>themed programming, lots of animals, activities and friendly knowledgeable staff</t>
  </si>
  <si>
    <t>USA</t>
  </si>
  <si>
    <t>5,3</t>
  </si>
  <si>
    <t>the craft</t>
  </si>
  <si>
    <t>some cooking for child programs</t>
  </si>
  <si>
    <t>twice a week</t>
  </si>
  <si>
    <t>the revolving seasonal educational displays</t>
  </si>
  <si>
    <t>Just thank you. we love the ed center so much.</t>
  </si>
  <si>
    <t>every 2-3 weeks</t>
  </si>
  <si>
    <t>all</t>
  </si>
  <si>
    <t>3-5 a month</t>
  </si>
  <si>
    <t>everything - fish, toys, special crafts</t>
  </si>
  <si>
    <t>all the time</t>
  </si>
  <si>
    <t>3,0.833</t>
  </si>
  <si>
    <t>learning feeding fishes arts and crafts</t>
  </si>
  <si>
    <t>4 times/year</t>
  </si>
  <si>
    <t>6,8</t>
  </si>
  <si>
    <t>it is great to see the local east river fauna</t>
  </si>
  <si>
    <t>12/15/2019</t>
  </si>
  <si>
    <t>Sunday</t>
  </si>
  <si>
    <t>Chabad</t>
  </si>
  <si>
    <t>3,5</t>
  </si>
  <si>
    <t>friendly and informative and interesting exibits</t>
  </si>
  <si>
    <t>kid programs for young, preschool and middle school</t>
  </si>
  <si>
    <t>very enjoyable - perhaps a facebook page with occasional 10-15 min or less videos tanking and showing the exhibits and more about the animals</t>
  </si>
  <si>
    <t>once every other month or so</t>
  </si>
  <si>
    <t>Love that themes change every month. Love the live animals and interactions</t>
  </si>
  <si>
    <t>Keep it up - place is great!</t>
  </si>
  <si>
    <t>availability on weekends</t>
  </si>
  <si>
    <t>Haley</t>
  </si>
  <si>
    <t>6,4,2</t>
  </si>
  <si>
    <t>2x month</t>
  </si>
  <si>
    <t>4.6,1.33</t>
  </si>
  <si>
    <t>animals</t>
  </si>
  <si>
    <t>We &lt;3 you</t>
  </si>
  <si>
    <t>few times a year</t>
  </si>
  <si>
    <t>stuffed toys, fish tank</t>
  </si>
  <si>
    <t>I wish you would be open for more hours on weekends.</t>
  </si>
  <si>
    <t>monthly</t>
  </si>
  <si>
    <t>activities, books, access to animals, educational content</t>
  </si>
  <si>
    <t>would love more education/guidance for kids on how to be good neighbors &amp; citizens with wildlife</t>
  </si>
  <si>
    <t>Lhana</t>
  </si>
  <si>
    <t>12/14/2019</t>
  </si>
  <si>
    <t>Saturday</t>
  </si>
  <si>
    <t>5,8</t>
  </si>
  <si>
    <t>the animals and the staff</t>
  </si>
  <si>
    <t>Shad</t>
  </si>
  <si>
    <t>one other time</t>
  </si>
  <si>
    <t>fun to bring kids</t>
  </si>
  <si>
    <t>longer hours</t>
  </si>
  <si>
    <t>every month or two</t>
  </si>
  <si>
    <t>5, &lt;1</t>
  </si>
  <si>
    <t>very education for a range of ages, changing topics and crafts, -&gt;[SUPERB staff]</t>
  </si>
  <si>
    <t>current activities are sufficient, really</t>
  </si>
  <si>
    <t>love that activities include literacy practice as well as STEM</t>
  </si>
  <si>
    <t>2-3 times per fall/winter</t>
  </si>
  <si>
    <t>2,5</t>
  </si>
  <si>
    <t>great place to play and learn during bad/cold weather</t>
  </si>
  <si>
    <t>Love this place</t>
  </si>
  <si>
    <t>Animals</t>
  </si>
  <si>
    <t>21 months</t>
  </si>
  <si>
    <t>the animals, the variety of activities, the pearls</t>
  </si>
  <si>
    <t>From my daughter</t>
  </si>
  <si>
    <t>Very good and educational</t>
  </si>
  <si>
    <t>5-7 times a year</t>
  </si>
  <si>
    <t>the animal interaction, our son loves science and nature</t>
  </si>
  <si>
    <t>doing great!</t>
  </si>
  <si>
    <t>We love the center. Our son always wants to stop here when in the area.</t>
  </si>
  <si>
    <t>ever 2 months</t>
  </si>
  <si>
    <t>4,6</t>
  </si>
  <si>
    <t>the animals in the tanks, big model</t>
  </si>
  <si>
    <t>once a week</t>
  </si>
  <si>
    <t>Australia</t>
  </si>
  <si>
    <t>educational</t>
  </si>
  <si>
    <t>Great</t>
  </si>
  <si>
    <t>every other month maybe</t>
  </si>
  <si>
    <t>2,6</t>
  </si>
  <si>
    <t>Live animals staff scientists, puppets for little ones</t>
  </si>
  <si>
    <t>more classes for kids, after school, summer camp</t>
  </si>
  <si>
    <t>I would love a nature/science camp in the park, using the science center.</t>
  </si>
  <si>
    <t>Previously visited?</t>
  </si>
  <si>
    <t>How often</t>
  </si>
  <si>
    <t>Children?</t>
  </si>
  <si>
    <t>If yes, ages</t>
  </si>
  <si>
    <t>ID #</t>
  </si>
  <si>
    <t>What do you enjoy about the Ed Center?</t>
  </si>
  <si>
    <t>Would you like to see more programs for adults?</t>
  </si>
  <si>
    <t>Would you like to see more self-guided outdoor activities?</t>
  </si>
  <si>
    <t>Would you like to see more weekend morning classes?</t>
  </si>
  <si>
    <t>Would you like to see more activities for teens?</t>
  </si>
  <si>
    <t>Would you like to see more guided programs at open hours?</t>
  </si>
  <si>
    <t>Would you like to see more arts and cultural activities?</t>
  </si>
  <si>
    <t>Would you like to see more hands-on experiments?</t>
  </si>
  <si>
    <t>Would you like to see some other time of opportunity?</t>
  </si>
  <si>
    <t>Zip Code  or Country</t>
  </si>
  <si>
    <t>=IF(INDEX('DO NOT EDIT'!M:M,MATCH(A2,'DO NOT EDIT'!A:A,0))="Word of Mouth","Word of Mouth",IF(INDEX('DO NOT EDIT'!N:N,MATCH(A2,'DO NOT EDIT'!A:A,0))="Internet","Internet",IF(INDEX('DO NOT EDIT'!O:O,MATCH(A2,'DO NOT EDIT'!A:A,0))="Passerby","Passerby",IF(INDEX('DO NOT EDIT'!P:P,MATCH(A2,'DO NOT EDIT'!A:A,0))="Park Website","4 PM",IF(INDEX('DO NOT EDIT'!AL:AL,MATCH(A2,'DO NOT EDIT'!A:A,0))="Blog/Article","5 PM")))))</t>
  </si>
  <si>
    <t>Ages?</t>
  </si>
  <si>
    <t>Returnee</t>
  </si>
  <si>
    <t>Zip Code</t>
  </si>
  <si>
    <t># of Visits/Year</t>
  </si>
  <si>
    <t>How heard abt</t>
  </si>
  <si>
    <t>Children</t>
  </si>
  <si>
    <t># of Children</t>
  </si>
  <si>
    <t>Average Age of Children</t>
  </si>
  <si>
    <t>Row Labels</t>
  </si>
  <si>
    <t>Grand Total</t>
  </si>
  <si>
    <t>Avg # of visits per year for return visitors</t>
  </si>
  <si>
    <t>Sum of # of Children</t>
  </si>
  <si>
    <t>Count of Children</t>
  </si>
  <si>
    <t>Average of Average Age of Children</t>
  </si>
  <si>
    <t>Avg age of children visitors</t>
  </si>
  <si>
    <t>% visitors with children</t>
  </si>
  <si>
    <t>Count of Self-guided outdoor activities</t>
  </si>
  <si>
    <t>Count of Weekend morning classes</t>
  </si>
  <si>
    <t>Count of Activities for teens</t>
  </si>
  <si>
    <t>Count of Guided programs at open hours</t>
  </si>
  <si>
    <t>Count of Arts and cultural activities</t>
  </si>
  <si>
    <t>Count of Hands-on experiments</t>
  </si>
  <si>
    <t>More/longer open hours</t>
  </si>
  <si>
    <t>% respondents interested in the following programming</t>
  </si>
  <si>
    <t>All Comments and Suggestions</t>
  </si>
  <si>
    <t>very enjoyable - perhaps a facebook page with occasional 10-15 min or less videos taking and showing the exhibits and more about the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</si>
</sst>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quotePrefix="1"/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  <xf numFmtId="0" fontId="0" fillId="0" borderId="6" xfId="0" applyBorder="1"/>
    <xf numFmtId="9" fontId="0" fillId="0" borderId="5" xfId="1" applyFont="1" applyBorder="1"/>
    <xf numFmtId="9" fontId="0" fillId="0" borderId="5" xfId="0" applyNumberFormat="1" applyBorder="1"/>
    <xf numFmtId="9" fontId="0" fillId="0" borderId="7" xfId="1" applyFont="1" applyBorder="1"/>
    <xf numFmtId="0" fontId="3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1" xfId="0" applyFont="1" applyBorder="1"/>
    <xf numFmtId="9" fontId="3" fillId="0" borderId="11" xfId="0" applyNumberFormat="1" applyFont="1" applyBorder="1"/>
  </cellXfs>
  <cellStyles count="2">
    <cellStyle name="Normal" xfId="0" builtinId="0"/>
    <cellStyle name="Percent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respondents that indicated interest in the following programming</a:t>
            </a:r>
            <a:r>
              <a:rPr lang="en-US" baseline="0"/>
              <a:t> opportunities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Stats'!$B$9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Stats'!$A$10:$A$16</c:f>
              <c:strCache>
                <c:ptCount val="7"/>
                <c:pt idx="0">
                  <c:v>Self-guided outdoor activities</c:v>
                </c:pt>
                <c:pt idx="1">
                  <c:v>Weekend morning classes</c:v>
                </c:pt>
                <c:pt idx="2">
                  <c:v>Activities for teens</c:v>
                </c:pt>
                <c:pt idx="3">
                  <c:v>Guided programs at open hours</c:v>
                </c:pt>
                <c:pt idx="4">
                  <c:v>Arts and cultural activities</c:v>
                </c:pt>
                <c:pt idx="5">
                  <c:v>Hands-on experiments</c:v>
                </c:pt>
                <c:pt idx="6">
                  <c:v>More/longer open hours</c:v>
                </c:pt>
              </c:strCache>
            </c:strRef>
          </c:cat>
          <c:val>
            <c:numRef>
              <c:f>'Summary Stats'!$B$10:$B$16</c:f>
              <c:numCache>
                <c:formatCode>0%</c:formatCode>
                <c:ptCount val="7"/>
                <c:pt idx="0">
                  <c:v>0.19</c:v>
                </c:pt>
                <c:pt idx="1">
                  <c:v>0.52</c:v>
                </c:pt>
                <c:pt idx="2">
                  <c:v>0.11</c:v>
                </c:pt>
                <c:pt idx="3">
                  <c:v>0.22</c:v>
                </c:pt>
                <c:pt idx="4">
                  <c:v>0.33</c:v>
                </c:pt>
                <c:pt idx="5">
                  <c:v>0.48</c:v>
                </c:pt>
                <c:pt idx="6">
                  <c:v>0.42857142857142855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252440"/>
        <c:axId val="438254008"/>
      </c:barChart>
      <c:catAx>
        <c:axId val="43825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4008"/>
        <c:crosses val="autoZero"/>
        <c:auto val="1"/>
        <c:lblAlgn val="ctr"/>
        <c:lblOffset val="100"/>
        <c:noMultiLvlLbl val="0"/>
      </c:catAx>
      <c:valAx>
        <c:axId val="43825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8</xdr:row>
      <xdr:rowOff>100012</xdr:rowOff>
    </xdr:from>
    <xdr:to>
      <xdr:col>5</xdr:col>
      <xdr:colOff>3438525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hana Ormenyi" refreshedDate="43833.624741550928" createdVersion="5" refreshedVersion="5" minRefreshableVersion="3" recordCount="27">
  <cacheSource type="worksheet">
    <worksheetSource name="Table2"/>
  </cacheSource>
  <cacheFields count="23">
    <cacheField name="Zip Code" numFmtId="0">
      <sharedItems containsMixedTypes="1" containsNumber="1" containsInteger="1" minValue="11102" maxValue="11581"/>
    </cacheField>
    <cacheField name="Returnee" numFmtId="0">
      <sharedItems count="2">
        <s v="No"/>
        <s v="Yes"/>
      </sharedItems>
    </cacheField>
    <cacheField name="If yes, about how often do you visit?" numFmtId="0">
      <sharedItems containsBlank="1"/>
    </cacheField>
    <cacheField name="# of Visits/Year" numFmtId="0">
      <sharedItems containsSemiMixedTypes="0" containsString="0" containsNumber="1" minValue="1" maxValue="104"/>
    </cacheField>
    <cacheField name="How heard abt" numFmtId="0">
      <sharedItems containsBlank="1"/>
    </cacheField>
    <cacheField name="Children" numFmtId="0">
      <sharedItems count="2">
        <s v="Yes"/>
        <s v="No"/>
      </sharedItems>
    </cacheField>
    <cacheField name="Ages?" numFmtId="0">
      <sharedItems containsBlank="1" containsMixedTypes="1" containsNumber="1" minValue="2" maxValue="7.5"/>
    </cacheField>
    <cacheField name="# of Children" numFmtId="0">
      <sharedItems containsSemiMixedTypes="0" containsString="0" containsNumber="1" containsInteger="1" minValue="0" maxValue="3"/>
    </cacheField>
    <cacheField name="Average Age of Children" numFmtId="0">
      <sharedItems containsString="0" containsBlank="1" containsNumber="1" minValue="1.75" maxValue="7.5"/>
    </cacheField>
    <cacheField name="What do you enjoy about open hours at the Ed Center?" numFmtId="0">
      <sharedItems containsBlank="1"/>
    </cacheField>
    <cacheField name="How can we at the Ed Center better support your community?" numFmtId="0">
      <sharedItems containsBlank="1"/>
    </cacheField>
    <cacheField name="Self-guided outdoor activities" numFmtId="0">
      <sharedItems containsBlank="1" count="2">
        <m/>
        <s v="Self-guided outdoor activities"/>
      </sharedItems>
    </cacheField>
    <cacheField name="Weekend morning classes" numFmtId="0">
      <sharedItems containsBlank="1" count="2">
        <m/>
        <s v="Weekend morning classes"/>
      </sharedItems>
    </cacheField>
    <cacheField name="Activities for teens" numFmtId="0">
      <sharedItems containsBlank="1" count="2">
        <m/>
        <s v="Activities for teens"/>
      </sharedItems>
    </cacheField>
    <cacheField name="Guided programs at open hours" numFmtId="0">
      <sharedItems containsBlank="1" count="2">
        <m/>
        <s v="Guided programs at open hours"/>
      </sharedItems>
    </cacheField>
    <cacheField name="Arts and cultural activities" numFmtId="0">
      <sharedItems containsBlank="1" count="2">
        <m/>
        <s v="Arts and cultural activities"/>
      </sharedItems>
    </cacheField>
    <cacheField name="Hands-on experiments" numFmtId="0">
      <sharedItems containsBlank="1" count="2">
        <m/>
        <s v="Hands-on experiments"/>
      </sharedItems>
    </cacheField>
    <cacheField name="Other (please specify)" numFmtId="0">
      <sharedItems containsBlank="1"/>
    </cacheField>
    <cacheField name="Any additional comments or questions?" numFmtId="0">
      <sharedItems containsBlank="1"/>
    </cacheField>
    <cacheField name="Surveyor" numFmtId="0">
      <sharedItems/>
    </cacheField>
    <cacheField name="Date" numFmtId="0">
      <sharedItems/>
    </cacheField>
    <cacheField name="Day of the Week" numFmtId="0">
      <sharedItems/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1231"/>
    <x v="0"/>
    <m/>
    <n v="1"/>
    <s v="Word of Mouth"/>
    <x v="0"/>
    <n v="3"/>
    <n v="1"/>
    <n v="3"/>
    <s v="Everything"/>
    <m/>
    <x v="0"/>
    <x v="0"/>
    <x v="0"/>
    <x v="0"/>
    <x v="0"/>
    <x v="0"/>
    <s v="more open hours"/>
    <m/>
    <s v="Christina"/>
    <s v="12/17/2019"/>
    <s v="Tuesday"/>
    <s v="5 PM"/>
  </r>
  <r>
    <n v="11201"/>
    <x v="1"/>
    <s v="1-2x per week"/>
    <n v="78"/>
    <m/>
    <x v="0"/>
    <n v="2"/>
    <n v="1"/>
    <n v="2"/>
    <s v="themed programming, lots of animals, activities and friendly knowledgeable staff"/>
    <m/>
    <x v="1"/>
    <x v="1"/>
    <x v="0"/>
    <x v="1"/>
    <x v="0"/>
    <x v="0"/>
    <m/>
    <m/>
    <s v="Christina"/>
    <s v="12/17/2019"/>
    <s v="Tuesday"/>
    <s v="4 PM"/>
  </r>
  <r>
    <s v="USA"/>
    <x v="0"/>
    <m/>
    <n v="1"/>
    <s v="Word of Mouth"/>
    <x v="0"/>
    <s v="5,3"/>
    <n v="2"/>
    <n v="4"/>
    <s v="the craft"/>
    <m/>
    <x v="0"/>
    <x v="1"/>
    <x v="0"/>
    <x v="0"/>
    <x v="1"/>
    <x v="1"/>
    <m/>
    <s v="some cooking for child programs"/>
    <s v="Christina"/>
    <s v="12/17/2019"/>
    <s v="Tuesday"/>
    <s v="4 PM"/>
  </r>
  <r>
    <n v="11201"/>
    <x v="1"/>
    <s v="twice a week"/>
    <n v="104"/>
    <s v="Word of Mouth"/>
    <x v="0"/>
    <n v="2"/>
    <n v="1"/>
    <n v="2"/>
    <s v="the revolving seasonal educational displays"/>
    <m/>
    <x v="0"/>
    <x v="1"/>
    <x v="0"/>
    <x v="0"/>
    <x v="1"/>
    <x v="0"/>
    <m/>
    <s v="Just thank you. we love the ed center so much."/>
    <s v="Christina"/>
    <s v="12/17/2019"/>
    <s v="Tuesday"/>
    <s v="4 PM"/>
  </r>
  <r>
    <n v="11581"/>
    <x v="1"/>
    <s v="every 2-3 weeks"/>
    <n v="20.8"/>
    <m/>
    <x v="0"/>
    <n v="2.5"/>
    <n v="1"/>
    <n v="2.5"/>
    <s v="all"/>
    <m/>
    <x v="0"/>
    <x v="0"/>
    <x v="0"/>
    <x v="0"/>
    <x v="1"/>
    <x v="0"/>
    <m/>
    <m/>
    <s v="Christina"/>
    <s v="12/17/2019"/>
    <s v="Tuesday"/>
    <s v="4 PM"/>
  </r>
  <r>
    <n v="11201"/>
    <x v="1"/>
    <s v="3-5 a month"/>
    <n v="56"/>
    <m/>
    <x v="0"/>
    <n v="2"/>
    <n v="1"/>
    <n v="2"/>
    <s v="everything - fish, toys, special crafts"/>
    <m/>
    <x v="0"/>
    <x v="1"/>
    <x v="0"/>
    <x v="0"/>
    <x v="1"/>
    <x v="0"/>
    <m/>
    <m/>
    <s v="Christina"/>
    <s v="12/17/2019"/>
    <s v="Tuesday"/>
    <s v="4 PM"/>
  </r>
  <r>
    <n v="11201"/>
    <x v="1"/>
    <s v="all the time"/>
    <n v="52"/>
    <m/>
    <x v="0"/>
    <s v="3,0.833"/>
    <n v="2"/>
    <n v="1.9167000000000001"/>
    <s v="learning feeding fishes arts and crafts"/>
    <m/>
    <x v="0"/>
    <x v="0"/>
    <x v="0"/>
    <x v="1"/>
    <x v="1"/>
    <x v="1"/>
    <m/>
    <m/>
    <s v="Christina"/>
    <s v="12/17/2019"/>
    <s v="Tuesday"/>
    <s v="4 PM"/>
  </r>
  <r>
    <n v="11205"/>
    <x v="1"/>
    <s v="4 times/year"/>
    <n v="4"/>
    <m/>
    <x v="0"/>
    <s v="6,8"/>
    <n v="2"/>
    <n v="7"/>
    <s v="it is great to see the local east river fauna"/>
    <m/>
    <x v="1"/>
    <x v="0"/>
    <x v="0"/>
    <x v="0"/>
    <x v="1"/>
    <x v="1"/>
    <m/>
    <m/>
    <s v="Christina"/>
    <s v="12/15/2019"/>
    <s v="Sunday"/>
    <s v="4 PM"/>
  </r>
  <r>
    <n v="11230"/>
    <x v="0"/>
    <m/>
    <n v="1"/>
    <s v="Chabad"/>
    <x v="0"/>
    <s v="3,5"/>
    <n v="2"/>
    <n v="4"/>
    <s v="friendly and informative and interesting exibits"/>
    <m/>
    <x v="0"/>
    <x v="1"/>
    <x v="0"/>
    <x v="0"/>
    <x v="0"/>
    <x v="1"/>
    <s v="kid programs for young, preschool and middle school"/>
    <s v="very enjoyable - perhaps a facebook page with occasional 10-15 min or less videos tanking and showing the exhibits and more about the animals"/>
    <s v="Christina"/>
    <s v="12/15/2019"/>
    <s v="Sunday"/>
    <s v="4 PM"/>
  </r>
  <r>
    <n v="11201"/>
    <x v="1"/>
    <s v="once every other month or so"/>
    <n v="12"/>
    <m/>
    <x v="0"/>
    <n v="3"/>
    <n v="1"/>
    <n v="3"/>
    <s v="Love that themes change every month. Love the live animals and interactions"/>
    <s v="Programs for adults"/>
    <x v="1"/>
    <x v="1"/>
    <x v="1"/>
    <x v="0"/>
    <x v="0"/>
    <x v="1"/>
    <m/>
    <s v="Keep it up - place is great!"/>
    <s v="Christina"/>
    <s v="12/15/2019"/>
    <s v="Sunday"/>
    <s v="4 PM"/>
  </r>
  <r>
    <n v="11102"/>
    <x v="0"/>
    <m/>
    <n v="1"/>
    <s v="Passerby"/>
    <x v="0"/>
    <n v="3"/>
    <n v="1"/>
    <n v="3"/>
    <s v="availability on weekends"/>
    <m/>
    <x v="0"/>
    <x v="1"/>
    <x v="0"/>
    <x v="0"/>
    <x v="0"/>
    <x v="1"/>
    <m/>
    <m/>
    <s v="Haley"/>
    <s v="12/15/2019"/>
    <s v="Sunday"/>
    <s v="3 PM"/>
  </r>
  <r>
    <n v="11201"/>
    <x v="1"/>
    <m/>
    <n v="12"/>
    <m/>
    <x v="0"/>
    <s v="6,4,2"/>
    <n v="3"/>
    <n v="4"/>
    <m/>
    <m/>
    <x v="0"/>
    <x v="1"/>
    <x v="0"/>
    <x v="0"/>
    <x v="0"/>
    <x v="1"/>
    <m/>
    <m/>
    <s v="Haley"/>
    <s v="12/15/2019"/>
    <s v="Sunday"/>
    <s v="3 PM"/>
  </r>
  <r>
    <n v="11201"/>
    <x v="1"/>
    <s v="2x month"/>
    <n v="24"/>
    <m/>
    <x v="0"/>
    <s v="4.6,1.33"/>
    <n v="2"/>
    <n v="2.9666999999999999"/>
    <s v="animals"/>
    <m/>
    <x v="0"/>
    <x v="1"/>
    <x v="0"/>
    <x v="0"/>
    <x v="0"/>
    <x v="1"/>
    <m/>
    <s v="We &lt;3 you"/>
    <s v="Haley"/>
    <s v="12/15/2019"/>
    <s v="Sunday"/>
    <s v="2 PM"/>
  </r>
  <r>
    <n v="11205"/>
    <x v="1"/>
    <s v="few times a year"/>
    <n v="3"/>
    <m/>
    <x v="0"/>
    <n v="2"/>
    <n v="1"/>
    <n v="2"/>
    <s v="stuffed toys, fish tank"/>
    <m/>
    <x v="0"/>
    <x v="0"/>
    <x v="0"/>
    <x v="1"/>
    <x v="1"/>
    <x v="0"/>
    <m/>
    <s v="I wish you would be open for more hours on weekends."/>
    <s v="Haley"/>
    <s v="12/15/2019"/>
    <s v="Sunday"/>
    <s v="1 PM"/>
  </r>
  <r>
    <n v="11201"/>
    <x v="1"/>
    <s v="monthly"/>
    <n v="12"/>
    <m/>
    <x v="0"/>
    <n v="2"/>
    <n v="1"/>
    <n v="2"/>
    <s v="activities, books, access to animals, educational content"/>
    <m/>
    <x v="1"/>
    <x v="1"/>
    <x v="0"/>
    <x v="0"/>
    <x v="0"/>
    <x v="0"/>
    <m/>
    <s v="would love more education/guidance for kids on how to be good neighbors &amp; citizens with wildlife"/>
    <s v="Lhana"/>
    <s v="12/14/2019"/>
    <s v="Saturday"/>
    <s v="2 PM"/>
  </r>
  <r>
    <n v="11201"/>
    <x v="1"/>
    <s v="2x month"/>
    <n v="24"/>
    <m/>
    <x v="0"/>
    <s v="5,8"/>
    <n v="2"/>
    <n v="6.5"/>
    <s v="the animals and the staff"/>
    <m/>
    <x v="0"/>
    <x v="0"/>
    <x v="0"/>
    <x v="0"/>
    <x v="1"/>
    <x v="1"/>
    <m/>
    <m/>
    <s v="Shad"/>
    <s v="12/14/2019"/>
    <s v="Saturday"/>
    <s v="2 PM"/>
  </r>
  <r>
    <n v="11231"/>
    <x v="1"/>
    <s v="one other time"/>
    <n v="2"/>
    <m/>
    <x v="0"/>
    <n v="3.5"/>
    <n v="1"/>
    <n v="3.5"/>
    <s v="fun to bring kids"/>
    <m/>
    <x v="0"/>
    <x v="0"/>
    <x v="0"/>
    <x v="0"/>
    <x v="0"/>
    <x v="0"/>
    <s v="longer hours"/>
    <s v="longer hours"/>
    <s v="Lhana"/>
    <s v="12/14/2019"/>
    <s v="Saturday"/>
    <s v="5 PM"/>
  </r>
  <r>
    <n v="11231"/>
    <x v="1"/>
    <s v="every month or two"/>
    <n v="12"/>
    <m/>
    <x v="0"/>
    <s v="5, &lt;1"/>
    <n v="2"/>
    <n v="2.9167000000000001"/>
    <s v="very education for a range of ages, changing topics and crafts, -&gt;[SUPERB staff]"/>
    <s v="Programs for adults"/>
    <x v="1"/>
    <x v="1"/>
    <x v="0"/>
    <x v="0"/>
    <x v="0"/>
    <x v="1"/>
    <s v="current activities are sufficient, really"/>
    <s v="love that activities include literacy practice as well as STEM"/>
    <s v="Lhana"/>
    <s v="12/14/2019"/>
    <s v="Saturday"/>
    <s v="4 PM"/>
  </r>
  <r>
    <n v="11201"/>
    <x v="1"/>
    <s v="2-3 times per fall/winter"/>
    <n v="6"/>
    <m/>
    <x v="0"/>
    <s v="2,5"/>
    <n v="2"/>
    <n v="3.5"/>
    <s v="great place to play and learn during bad/cold weather"/>
    <m/>
    <x v="0"/>
    <x v="0"/>
    <x v="0"/>
    <x v="1"/>
    <x v="0"/>
    <x v="0"/>
    <m/>
    <s v="Love this place"/>
    <s v="Lhana"/>
    <s v="12/14/2019"/>
    <s v="Saturday"/>
    <s v="4 PM"/>
  </r>
  <r>
    <n v="11378"/>
    <x v="0"/>
    <m/>
    <n v="1"/>
    <s v="Passerby"/>
    <x v="1"/>
    <m/>
    <n v="0"/>
    <m/>
    <s v="animals"/>
    <m/>
    <x v="0"/>
    <x v="0"/>
    <x v="1"/>
    <x v="0"/>
    <x v="1"/>
    <x v="1"/>
    <m/>
    <m/>
    <s v="Lhana"/>
    <s v="12/14/2019"/>
    <s v="Saturday"/>
    <s v="3 PM"/>
  </r>
  <r>
    <n v="11201"/>
    <x v="0"/>
    <m/>
    <n v="1"/>
    <s v="Passerby"/>
    <x v="0"/>
    <s v="21 months"/>
    <n v="1"/>
    <n v="1.75"/>
    <s v="the animals, the variety of activities, the pearls"/>
    <m/>
    <x v="0"/>
    <x v="1"/>
    <x v="0"/>
    <x v="0"/>
    <x v="0"/>
    <x v="1"/>
    <m/>
    <m/>
    <s v="Lhana"/>
    <s v="12/14/2019"/>
    <s v="Saturday"/>
    <s v="3 PM"/>
  </r>
  <r>
    <n v="11205"/>
    <x v="0"/>
    <m/>
    <n v="1"/>
    <s v="From my daughter"/>
    <x v="0"/>
    <n v="3"/>
    <n v="1"/>
    <n v="3"/>
    <s v="Yes"/>
    <m/>
    <x v="0"/>
    <x v="0"/>
    <x v="0"/>
    <x v="0"/>
    <x v="0"/>
    <x v="0"/>
    <m/>
    <s v="Very good and educational"/>
    <s v="Lhana"/>
    <s v="12/14/2019"/>
    <s v="Saturday"/>
    <s v="3 PM"/>
  </r>
  <r>
    <n v="11238"/>
    <x v="1"/>
    <s v="5-7 times a year"/>
    <n v="6"/>
    <m/>
    <x v="0"/>
    <n v="7.5"/>
    <n v="1"/>
    <n v="7.5"/>
    <s v="the animal interaction, our son loves science and nature"/>
    <m/>
    <x v="0"/>
    <x v="0"/>
    <x v="0"/>
    <x v="0"/>
    <x v="0"/>
    <x v="0"/>
    <s v="doing great!"/>
    <s v="We love the center. Our son always wants to stop here when in the area."/>
    <s v="Lhana"/>
    <s v="12/14/2019"/>
    <s v="Saturday"/>
    <s v="3 PM"/>
  </r>
  <r>
    <n v="11201"/>
    <x v="1"/>
    <s v="ever 2 months"/>
    <n v="6"/>
    <m/>
    <x v="0"/>
    <s v="4,6"/>
    <n v="2"/>
    <n v="5"/>
    <s v="the animals in the tanks, big model"/>
    <m/>
    <x v="0"/>
    <x v="1"/>
    <x v="0"/>
    <x v="1"/>
    <x v="0"/>
    <x v="0"/>
    <m/>
    <m/>
    <s v="Lhana"/>
    <s v="12/14/2019"/>
    <s v="Saturday"/>
    <s v="4 PM"/>
  </r>
  <r>
    <n v="11201"/>
    <x v="1"/>
    <s v="once a week"/>
    <n v="52"/>
    <m/>
    <x v="0"/>
    <n v="6"/>
    <n v="1"/>
    <n v="6"/>
    <m/>
    <m/>
    <x v="0"/>
    <x v="0"/>
    <x v="0"/>
    <x v="0"/>
    <x v="0"/>
    <x v="0"/>
    <m/>
    <m/>
    <s v="Lhana"/>
    <s v="12/14/2019"/>
    <s v="Saturday"/>
    <s v="1 PM"/>
  </r>
  <r>
    <s v="Australia"/>
    <x v="0"/>
    <m/>
    <n v="1"/>
    <s v="Passerby"/>
    <x v="0"/>
    <s v="3,5"/>
    <n v="2"/>
    <n v="4"/>
    <s v="educational"/>
    <m/>
    <x v="0"/>
    <x v="0"/>
    <x v="0"/>
    <x v="0"/>
    <x v="0"/>
    <x v="1"/>
    <m/>
    <s v="Great"/>
    <s v="Lhana"/>
    <s v="12/14/2019"/>
    <s v="Saturday"/>
    <s v="3 PM"/>
  </r>
  <r>
    <n v="11201"/>
    <x v="1"/>
    <s v="every other month maybe"/>
    <n v="6"/>
    <m/>
    <x v="0"/>
    <s v="2,6"/>
    <n v="2"/>
    <n v="4"/>
    <s v="Live animals staff scientists, puppets for little ones"/>
    <m/>
    <x v="0"/>
    <x v="1"/>
    <x v="0"/>
    <x v="1"/>
    <x v="0"/>
    <x v="0"/>
    <s v="more classes for kids, after school, summer camp"/>
    <s v="I would love a nature/science camp in the park, using the science center."/>
    <s v="Lhana"/>
    <s v="12/14/2019"/>
    <s v="Saturday"/>
    <s v="3 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4" firstHeaderRow="0" firstDataRow="1" firstDataCol="1"/>
  <pivotFields count="23">
    <pivotField showAll="0" defaultSubtotal="0"/>
    <pivotField showAll="0" defaultSubtotal="0">
      <items count="2">
        <item x="0"/>
        <item x="1"/>
      </items>
    </pivotField>
    <pivotField showAll="0"/>
    <pivotField showAll="0" defaultSubtotal="0"/>
    <pivotField showAll="0" defaultSubtotal="0"/>
    <pivotField axis="axisRow" dataField="1" showAll="0" defaultSubtotal="0">
      <items count="2">
        <item x="1"/>
        <item x="0"/>
      </items>
    </pivotField>
    <pivotField showAl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hildren" fld="5" subtotal="count" showDataAs="percentOfCol" baseField="5" baseItem="1" numFmtId="10"/>
    <dataField name="Sum of # of Children" fld="7" baseField="0" baseItem="0"/>
    <dataField name="Average of Average Age of Children" fld="8" subtotal="average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:K2" firstHeaderRow="0" firstDataRow="1" firstDataCol="0"/>
  <pivotFields count="23">
    <pivotField showAll="0" defaultSubtotal="0"/>
    <pivotField showAll="0" defaultSubtotal="0">
      <items count="2">
        <item x="0"/>
        <item x="1"/>
      </items>
    </pivotField>
    <pivotField showAll="0"/>
    <pivotField showAll="0" defaultSubtotal="0"/>
    <pivotField showAll="0" defaultSubtotal="0"/>
    <pivotField showAll="0" defaultSubtotal="0">
      <items count="2"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Self-guided outdoor activities" fld="11" subtotal="count" baseField="0" baseItem="0"/>
    <dataField name="Count of Weekend morning classes" fld="12" subtotal="count" baseField="0" baseItem="0"/>
    <dataField name="Count of Activities for teens" fld="13" subtotal="count" baseField="0" baseItem="0"/>
    <dataField name="Count of Guided programs at open hours" fld="14" subtotal="count" baseField="0" baseItem="0"/>
    <dataField name="Count of Hands-on experiments" fld="16" subtotal="count" baseField="0" baseItem="0"/>
    <dataField name="Count of Arts and cultural activitie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W28" totalsRowShown="0" headerRowDxfId="0">
  <autoFilter ref="A1:W28"/>
  <tableColumns count="23">
    <tableColumn id="1" name="Zip Code"/>
    <tableColumn id="2" name="Returnee"/>
    <tableColumn id="3" name="If yes, about how often do you visit?"/>
    <tableColumn id="32" name="# of Visits/Year"/>
    <tableColumn id="4" name="How heard abt"/>
    <tableColumn id="10" name="Children"/>
    <tableColumn id="11" name="Ages?"/>
    <tableColumn id="31" name="# of Children"/>
    <tableColumn id="30" name="Average Age of Children"/>
    <tableColumn id="12" name="What do you enjoy about open hours at the Ed Center?"/>
    <tableColumn id="13" name="How can we at the Ed Center better support your community?"/>
    <tableColumn id="14" name="Self-guided outdoor activities"/>
    <tableColumn id="15" name="Weekend morning classes"/>
    <tableColumn id="16" name="Activities for teens"/>
    <tableColumn id="17" name="Guided programs at open hours"/>
    <tableColumn id="18" name="Arts and cultural activities"/>
    <tableColumn id="19" name="Hands-on experiments"/>
    <tableColumn id="20" name="Other (please specify)"/>
    <tableColumn id="21" name="Any additional comments or questions?"/>
    <tableColumn id="22" name="Surveyor"/>
    <tableColumn id="23" name="Date"/>
    <tableColumn id="24" name="Day of the Week"/>
    <tableColumn id="25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D4" sqref="D4"/>
    </sheetView>
  </sheetViews>
  <sheetFormatPr defaultRowHeight="15" x14ac:dyDescent="0.25"/>
  <cols>
    <col min="1" max="1" width="41.7109375" customWidth="1"/>
    <col min="2" max="2" width="9.5703125" bestFit="1" customWidth="1"/>
    <col min="6" max="6" width="68" style="11" customWidth="1"/>
    <col min="12" max="12" width="9.140625" customWidth="1"/>
  </cols>
  <sheetData>
    <row r="2" spans="1:6" x14ac:dyDescent="0.25">
      <c r="F2" s="17" t="s">
        <v>171</v>
      </c>
    </row>
    <row r="3" spans="1:6" x14ac:dyDescent="0.25">
      <c r="A3" s="22" t="s">
        <v>157</v>
      </c>
      <c r="B3" s="22">
        <v>25.9</v>
      </c>
      <c r="F3" s="18" t="s">
        <v>55</v>
      </c>
    </row>
    <row r="4" spans="1:6" x14ac:dyDescent="0.25">
      <c r="A4" s="22" t="s">
        <v>161</v>
      </c>
      <c r="B4" s="22">
        <v>3.6</v>
      </c>
      <c r="F4" s="18" t="s">
        <v>58</v>
      </c>
    </row>
    <row r="5" spans="1:6" ht="15" customHeight="1" x14ac:dyDescent="0.25">
      <c r="A5" s="22" t="s">
        <v>162</v>
      </c>
      <c r="B5" s="23">
        <v>0.96</v>
      </c>
      <c r="F5" s="18" t="s">
        <v>172</v>
      </c>
    </row>
    <row r="6" spans="1:6" x14ac:dyDescent="0.25">
      <c r="F6" s="18" t="s">
        <v>78</v>
      </c>
    </row>
    <row r="7" spans="1:6" x14ac:dyDescent="0.25">
      <c r="F7" s="18" t="s">
        <v>85</v>
      </c>
    </row>
    <row r="8" spans="1:6" x14ac:dyDescent="0.25">
      <c r="F8" s="18" t="s">
        <v>88</v>
      </c>
    </row>
    <row r="9" spans="1:6" ht="27.75" customHeight="1" x14ac:dyDescent="0.25">
      <c r="A9" s="20" t="s">
        <v>170</v>
      </c>
      <c r="B9" s="21"/>
      <c r="F9" s="18" t="s">
        <v>91</v>
      </c>
    </row>
    <row r="10" spans="1:6" x14ac:dyDescent="0.25">
      <c r="A10" s="12" t="s">
        <v>31</v>
      </c>
      <c r="B10" s="14">
        <v>0.19</v>
      </c>
      <c r="F10" s="18" t="s">
        <v>100</v>
      </c>
    </row>
    <row r="11" spans="1:6" x14ac:dyDescent="0.25">
      <c r="A11" s="12" t="s">
        <v>32</v>
      </c>
      <c r="B11" s="14">
        <v>0.52</v>
      </c>
      <c r="F11" s="18" t="s">
        <v>105</v>
      </c>
    </row>
    <row r="12" spans="1:6" x14ac:dyDescent="0.25">
      <c r="A12" s="12" t="s">
        <v>33</v>
      </c>
      <c r="B12" s="14">
        <v>0.11</v>
      </c>
      <c r="F12" s="18" t="s">
        <v>109</v>
      </c>
    </row>
    <row r="13" spans="1:6" x14ac:dyDescent="0.25">
      <c r="A13" s="12" t="s">
        <v>34</v>
      </c>
      <c r="B13" s="14">
        <v>0.22</v>
      </c>
      <c r="F13" s="18" t="s">
        <v>114</v>
      </c>
    </row>
    <row r="14" spans="1:6" x14ac:dyDescent="0.25">
      <c r="A14" s="12" t="s">
        <v>35</v>
      </c>
      <c r="B14" s="15">
        <v>0.33</v>
      </c>
      <c r="F14" s="18" t="s">
        <v>118</v>
      </c>
    </row>
    <row r="15" spans="1:6" x14ac:dyDescent="0.25">
      <c r="A15" s="12" t="s">
        <v>36</v>
      </c>
      <c r="B15" s="14">
        <v>0.48</v>
      </c>
      <c r="F15" s="18" t="s">
        <v>125</v>
      </c>
    </row>
    <row r="16" spans="1:6" x14ac:dyDescent="0.25">
      <c r="A16" s="13" t="s">
        <v>169</v>
      </c>
      <c r="B16" s="16">
        <v>0.42857142857142855</v>
      </c>
      <c r="E16" s="10"/>
      <c r="F16" s="18" t="s">
        <v>130</v>
      </c>
    </row>
    <row r="17" spans="6:6" x14ac:dyDescent="0.25">
      <c r="F17" s="18" t="s">
        <v>45</v>
      </c>
    </row>
    <row r="18" spans="6:6" x14ac:dyDescent="0.25">
      <c r="F18" s="18" t="s">
        <v>74</v>
      </c>
    </row>
    <row r="19" spans="6:6" x14ac:dyDescent="0.25">
      <c r="F19" s="18" t="s">
        <v>100</v>
      </c>
    </row>
    <row r="20" spans="6:6" x14ac:dyDescent="0.25">
      <c r="F20" s="18" t="s">
        <v>104</v>
      </c>
    </row>
    <row r="21" spans="6:6" x14ac:dyDescent="0.25">
      <c r="F21" s="18" t="s">
        <v>117</v>
      </c>
    </row>
    <row r="22" spans="6:6" x14ac:dyDescent="0.25">
      <c r="F22" s="19" t="s">
        <v>129</v>
      </c>
    </row>
  </sheetData>
  <mergeCells count="1">
    <mergeCell ref="A9:B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G1" workbookViewId="0">
      <selection activeCell="H7" sqref="H6:H7"/>
    </sheetView>
  </sheetViews>
  <sheetFormatPr defaultRowHeight="15" x14ac:dyDescent="0.25"/>
  <cols>
    <col min="1" max="1" width="13.140625" customWidth="1"/>
    <col min="2" max="2" width="16.7109375" customWidth="1"/>
    <col min="3" max="3" width="19.140625" customWidth="1"/>
    <col min="4" max="4" width="33.140625" bestFit="1" customWidth="1"/>
    <col min="6" max="6" width="36.140625" customWidth="1"/>
    <col min="7" max="7" width="32.85546875" customWidth="1"/>
    <col min="8" max="8" width="26.28515625" customWidth="1"/>
    <col min="9" max="9" width="37.7109375" customWidth="1"/>
    <col min="10" max="10" width="29.85546875" customWidth="1"/>
    <col min="11" max="11" width="32.5703125" customWidth="1"/>
    <col min="12" max="12" width="11.28515625" customWidth="1"/>
  </cols>
  <sheetData>
    <row r="1" spans="1:11" x14ac:dyDescent="0.25">
      <c r="A1" s="5" t="s">
        <v>155</v>
      </c>
      <c r="B1" t="s">
        <v>159</v>
      </c>
      <c r="C1" t="s">
        <v>158</v>
      </c>
      <c r="D1" t="s">
        <v>160</v>
      </c>
      <c r="F1" t="s">
        <v>163</v>
      </c>
      <c r="G1" t="s">
        <v>164</v>
      </c>
      <c r="H1" t="s">
        <v>165</v>
      </c>
      <c r="I1" t="s">
        <v>166</v>
      </c>
      <c r="J1" t="s">
        <v>168</v>
      </c>
      <c r="K1" t="s">
        <v>167</v>
      </c>
    </row>
    <row r="2" spans="1:11" x14ac:dyDescent="0.25">
      <c r="A2" s="6" t="s">
        <v>43</v>
      </c>
      <c r="B2" s="8">
        <v>3.7037037037037035E-2</v>
      </c>
      <c r="C2" s="7">
        <v>0</v>
      </c>
      <c r="D2" s="7"/>
      <c r="F2" s="7">
        <v>5</v>
      </c>
      <c r="G2" s="7">
        <v>14</v>
      </c>
      <c r="H2" s="7">
        <v>2</v>
      </c>
      <c r="I2" s="7">
        <v>6</v>
      </c>
      <c r="J2" s="7">
        <v>13</v>
      </c>
      <c r="K2" s="7">
        <v>9</v>
      </c>
    </row>
    <row r="3" spans="1:11" x14ac:dyDescent="0.25">
      <c r="A3" s="6" t="s">
        <v>49</v>
      </c>
      <c r="B3" s="8">
        <v>0.96296296296296291</v>
      </c>
      <c r="C3" s="7">
        <v>39</v>
      </c>
      <c r="D3" s="7">
        <v>3.5788500000000001</v>
      </c>
      <c r="F3" s="9">
        <f>GETPIVOTDATA("Count of Self-guided outdoor activities",$F$1)/27</f>
        <v>0.18518518518518517</v>
      </c>
      <c r="G3" s="9">
        <f>GETPIVOTDATA("Count of Weekend morning classes",$F$1)/27</f>
        <v>0.51851851851851849</v>
      </c>
      <c r="H3" s="9">
        <f>GETPIVOTDATA("Count of Activities for teens",$F$1)/27</f>
        <v>7.407407407407407E-2</v>
      </c>
      <c r="I3" s="9">
        <f>GETPIVOTDATA("Count of Guided programs at open hours",$F$1)/27</f>
        <v>0.22222222222222221</v>
      </c>
      <c r="J3" s="9">
        <f>GETPIVOTDATA("Count of Hands-on experiments",$F$1)/27</f>
        <v>0.48148148148148145</v>
      </c>
      <c r="K3" s="9">
        <f>GETPIVOTDATA("Count of Arts and cultural activities",$F$1)/27</f>
        <v>0.33333333333333331</v>
      </c>
    </row>
    <row r="4" spans="1:11" x14ac:dyDescent="0.25">
      <c r="A4" s="6" t="s">
        <v>156</v>
      </c>
      <c r="B4" s="8">
        <v>1</v>
      </c>
      <c r="C4" s="7">
        <v>39</v>
      </c>
      <c r="D4" s="7">
        <v>3.5788500000000001</v>
      </c>
    </row>
    <row r="6" spans="1:11" x14ac:dyDescent="0.25">
      <c r="H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P1" workbookViewId="0">
      <selection activeCell="S10" sqref="S10"/>
    </sheetView>
  </sheetViews>
  <sheetFormatPr defaultRowHeight="15" x14ac:dyDescent="0.25"/>
  <cols>
    <col min="1" max="1" width="22.42578125" customWidth="1"/>
    <col min="2" max="2" width="15.42578125" customWidth="1"/>
    <col min="3" max="4" width="35.140625" customWidth="1"/>
    <col min="5" max="5" width="22" customWidth="1"/>
    <col min="6" max="6" width="18" customWidth="1"/>
    <col min="7" max="7" width="16.42578125" customWidth="1"/>
    <col min="8" max="8" width="10.85546875" customWidth="1"/>
    <col min="9" max="9" width="16.42578125" customWidth="1"/>
    <col min="10" max="10" width="51.42578125" customWidth="1"/>
    <col min="11" max="11" width="57.42578125" customWidth="1"/>
    <col min="12" max="12" width="29.42578125" customWidth="1"/>
    <col min="13" max="13" width="26.28515625" customWidth="1"/>
    <col min="14" max="14" width="19.85546875" customWidth="1"/>
    <col min="15" max="15" width="31" customWidth="1"/>
    <col min="16" max="16" width="26" customWidth="1"/>
    <col min="17" max="17" width="23.28515625" customWidth="1"/>
    <col min="18" max="18" width="22.7109375" customWidth="1"/>
    <col min="19" max="19" width="44.42578125" customWidth="1"/>
    <col min="20" max="20" width="11" customWidth="1"/>
    <col min="22" max="22" width="17.85546875" customWidth="1"/>
  </cols>
  <sheetData>
    <row r="1" spans="1:23" s="4" customFormat="1" x14ac:dyDescent="0.25">
      <c r="A1" s="4" t="s">
        <v>149</v>
      </c>
      <c r="B1" s="4" t="s">
        <v>148</v>
      </c>
      <c r="C1" s="4" t="s">
        <v>11</v>
      </c>
      <c r="D1" s="4" t="s">
        <v>150</v>
      </c>
      <c r="E1" s="4" t="s">
        <v>151</v>
      </c>
      <c r="F1" s="4" t="s">
        <v>152</v>
      </c>
      <c r="G1" s="4" t="s">
        <v>147</v>
      </c>
      <c r="H1" s="4" t="s">
        <v>153</v>
      </c>
      <c r="I1" s="4" t="s">
        <v>154</v>
      </c>
      <c r="J1" s="4" t="s">
        <v>14</v>
      </c>
      <c r="K1" s="4" t="s">
        <v>15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28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5">
      <c r="A2">
        <v>11231</v>
      </c>
      <c r="B2" t="s">
        <v>43</v>
      </c>
      <c r="D2">
        <v>1</v>
      </c>
      <c r="E2" t="s">
        <v>23</v>
      </c>
      <c r="F2" t="s">
        <v>49</v>
      </c>
      <c r="G2">
        <v>3</v>
      </c>
      <c r="H2">
        <v>1</v>
      </c>
      <c r="I2">
        <v>3</v>
      </c>
      <c r="J2" t="s">
        <v>44</v>
      </c>
      <c r="R2" t="s">
        <v>45</v>
      </c>
      <c r="T2" t="s">
        <v>46</v>
      </c>
      <c r="U2" t="s">
        <v>47</v>
      </c>
      <c r="V2" t="s">
        <v>48</v>
      </c>
      <c r="W2" t="s">
        <v>41</v>
      </c>
    </row>
    <row r="3" spans="1:23" x14ac:dyDescent="0.25">
      <c r="A3">
        <v>11201</v>
      </c>
      <c r="B3" t="s">
        <v>49</v>
      </c>
      <c r="C3" t="s">
        <v>50</v>
      </c>
      <c r="D3">
        <v>78</v>
      </c>
      <c r="F3" t="s">
        <v>49</v>
      </c>
      <c r="G3">
        <v>2</v>
      </c>
      <c r="H3">
        <v>1</v>
      </c>
      <c r="I3">
        <v>2</v>
      </c>
      <c r="J3" t="s">
        <v>51</v>
      </c>
      <c r="L3" t="s">
        <v>31</v>
      </c>
      <c r="M3" t="s">
        <v>32</v>
      </c>
      <c r="O3" t="s">
        <v>34</v>
      </c>
      <c r="T3" t="s">
        <v>46</v>
      </c>
      <c r="U3" t="s">
        <v>47</v>
      </c>
      <c r="V3" t="s">
        <v>48</v>
      </c>
      <c r="W3" t="s">
        <v>40</v>
      </c>
    </row>
    <row r="4" spans="1:23" x14ac:dyDescent="0.25">
      <c r="A4" t="s">
        <v>52</v>
      </c>
      <c r="B4" t="s">
        <v>43</v>
      </c>
      <c r="D4">
        <v>1</v>
      </c>
      <c r="E4" t="s">
        <v>23</v>
      </c>
      <c r="F4" t="s">
        <v>49</v>
      </c>
      <c r="G4" t="s">
        <v>53</v>
      </c>
      <c r="H4">
        <v>2</v>
      </c>
      <c r="I4">
        <v>4</v>
      </c>
      <c r="J4" t="s">
        <v>54</v>
      </c>
      <c r="M4" t="s">
        <v>32</v>
      </c>
      <c r="P4" t="s">
        <v>35</v>
      </c>
      <c r="Q4" t="s">
        <v>36</v>
      </c>
      <c r="S4" t="s">
        <v>55</v>
      </c>
      <c r="T4" t="s">
        <v>46</v>
      </c>
      <c r="U4" t="s">
        <v>47</v>
      </c>
      <c r="V4" t="s">
        <v>48</v>
      </c>
      <c r="W4" t="s">
        <v>40</v>
      </c>
    </row>
    <row r="5" spans="1:23" x14ac:dyDescent="0.25">
      <c r="A5">
        <v>11201</v>
      </c>
      <c r="B5" t="s">
        <v>49</v>
      </c>
      <c r="C5" t="s">
        <v>56</v>
      </c>
      <c r="D5">
        <v>104</v>
      </c>
      <c r="E5" t="s">
        <v>23</v>
      </c>
      <c r="F5" t="s">
        <v>49</v>
      </c>
      <c r="G5">
        <v>2</v>
      </c>
      <c r="H5">
        <v>1</v>
      </c>
      <c r="I5">
        <v>2</v>
      </c>
      <c r="J5" t="s">
        <v>57</v>
      </c>
      <c r="M5" t="s">
        <v>32</v>
      </c>
      <c r="P5" t="s">
        <v>35</v>
      </c>
      <c r="S5" t="s">
        <v>58</v>
      </c>
      <c r="T5" t="s">
        <v>46</v>
      </c>
      <c r="U5" t="s">
        <v>47</v>
      </c>
      <c r="V5" t="s">
        <v>48</v>
      </c>
      <c r="W5" t="s">
        <v>40</v>
      </c>
    </row>
    <row r="6" spans="1:23" x14ac:dyDescent="0.25">
      <c r="A6">
        <v>11581</v>
      </c>
      <c r="B6" t="s">
        <v>49</v>
      </c>
      <c r="C6" t="s">
        <v>59</v>
      </c>
      <c r="D6">
        <v>20.8</v>
      </c>
      <c r="F6" t="s">
        <v>49</v>
      </c>
      <c r="G6">
        <v>2.5</v>
      </c>
      <c r="H6">
        <v>1</v>
      </c>
      <c r="I6">
        <v>2.5</v>
      </c>
      <c r="J6" t="s">
        <v>60</v>
      </c>
      <c r="P6" t="s">
        <v>35</v>
      </c>
      <c r="T6" t="s">
        <v>46</v>
      </c>
      <c r="U6" t="s">
        <v>47</v>
      </c>
      <c r="V6" t="s">
        <v>48</v>
      </c>
      <c r="W6" t="s">
        <v>40</v>
      </c>
    </row>
    <row r="7" spans="1:23" x14ac:dyDescent="0.25">
      <c r="A7">
        <v>11201</v>
      </c>
      <c r="B7" t="s">
        <v>49</v>
      </c>
      <c r="C7" t="s">
        <v>61</v>
      </c>
      <c r="D7">
        <v>56</v>
      </c>
      <c r="F7" t="s">
        <v>49</v>
      </c>
      <c r="G7">
        <v>2</v>
      </c>
      <c r="H7">
        <v>1</v>
      </c>
      <c r="I7">
        <v>2</v>
      </c>
      <c r="J7" t="s">
        <v>62</v>
      </c>
      <c r="M7" t="s">
        <v>32</v>
      </c>
      <c r="P7" t="s">
        <v>35</v>
      </c>
      <c r="T7" t="s">
        <v>46</v>
      </c>
      <c r="U7" t="s">
        <v>47</v>
      </c>
      <c r="V7" t="s">
        <v>48</v>
      </c>
      <c r="W7" t="s">
        <v>40</v>
      </c>
    </row>
    <row r="8" spans="1:23" x14ac:dyDescent="0.25">
      <c r="A8">
        <v>11201</v>
      </c>
      <c r="B8" t="s">
        <v>49</v>
      </c>
      <c r="C8" t="s">
        <v>63</v>
      </c>
      <c r="D8">
        <v>52</v>
      </c>
      <c r="F8" t="s">
        <v>49</v>
      </c>
      <c r="G8" t="s">
        <v>64</v>
      </c>
      <c r="H8">
        <v>2</v>
      </c>
      <c r="I8">
        <v>1.9167000000000001</v>
      </c>
      <c r="J8" t="s">
        <v>65</v>
      </c>
      <c r="O8" t="s">
        <v>34</v>
      </c>
      <c r="P8" t="s">
        <v>35</v>
      </c>
      <c r="Q8" t="s">
        <v>36</v>
      </c>
      <c r="T8" t="s">
        <v>46</v>
      </c>
      <c r="U8" t="s">
        <v>47</v>
      </c>
      <c r="V8" t="s">
        <v>48</v>
      </c>
      <c r="W8" t="s">
        <v>40</v>
      </c>
    </row>
    <row r="9" spans="1:23" x14ac:dyDescent="0.25">
      <c r="A9">
        <v>11205</v>
      </c>
      <c r="B9" t="s">
        <v>49</v>
      </c>
      <c r="C9" t="s">
        <v>66</v>
      </c>
      <c r="D9">
        <v>4</v>
      </c>
      <c r="F9" t="s">
        <v>49</v>
      </c>
      <c r="G9" t="s">
        <v>67</v>
      </c>
      <c r="H9">
        <v>2</v>
      </c>
      <c r="I9">
        <v>7</v>
      </c>
      <c r="J9" t="s">
        <v>68</v>
      </c>
      <c r="L9" t="s">
        <v>31</v>
      </c>
      <c r="P9" t="s">
        <v>35</v>
      </c>
      <c r="Q9" t="s">
        <v>36</v>
      </c>
      <c r="T9" t="s">
        <v>46</v>
      </c>
      <c r="U9" t="s">
        <v>69</v>
      </c>
      <c r="V9" t="s">
        <v>70</v>
      </c>
      <c r="W9" t="s">
        <v>40</v>
      </c>
    </row>
    <row r="10" spans="1:23" x14ac:dyDescent="0.25">
      <c r="A10">
        <v>11230</v>
      </c>
      <c r="B10" t="s">
        <v>43</v>
      </c>
      <c r="D10">
        <v>1</v>
      </c>
      <c r="E10" t="s">
        <v>71</v>
      </c>
      <c r="F10" t="s">
        <v>49</v>
      </c>
      <c r="G10" t="s">
        <v>72</v>
      </c>
      <c r="H10">
        <v>2</v>
      </c>
      <c r="I10">
        <v>4</v>
      </c>
      <c r="J10" t="s">
        <v>73</v>
      </c>
      <c r="M10" t="s">
        <v>32</v>
      </c>
      <c r="Q10" t="s">
        <v>36</v>
      </c>
      <c r="R10" t="s">
        <v>74</v>
      </c>
      <c r="S10" t="s">
        <v>75</v>
      </c>
      <c r="T10" t="s">
        <v>46</v>
      </c>
      <c r="U10" t="s">
        <v>69</v>
      </c>
      <c r="V10" t="s">
        <v>70</v>
      </c>
      <c r="W10" t="s">
        <v>40</v>
      </c>
    </row>
    <row r="11" spans="1:23" x14ac:dyDescent="0.25">
      <c r="A11">
        <v>11201</v>
      </c>
      <c r="B11" t="s">
        <v>49</v>
      </c>
      <c r="C11" t="s">
        <v>76</v>
      </c>
      <c r="D11">
        <v>12</v>
      </c>
      <c r="F11" t="s">
        <v>49</v>
      </c>
      <c r="G11">
        <v>3</v>
      </c>
      <c r="H11">
        <v>1</v>
      </c>
      <c r="I11">
        <v>3</v>
      </c>
      <c r="J11" t="s">
        <v>77</v>
      </c>
      <c r="K11" t="s">
        <v>30</v>
      </c>
      <c r="L11" t="s">
        <v>31</v>
      </c>
      <c r="M11" t="s">
        <v>32</v>
      </c>
      <c r="N11" t="s">
        <v>33</v>
      </c>
      <c r="Q11" t="s">
        <v>36</v>
      </c>
      <c r="S11" t="s">
        <v>78</v>
      </c>
      <c r="T11" t="s">
        <v>46</v>
      </c>
      <c r="U11" t="s">
        <v>69</v>
      </c>
      <c r="V11" t="s">
        <v>70</v>
      </c>
      <c r="W11" t="s">
        <v>40</v>
      </c>
    </row>
    <row r="12" spans="1:23" x14ac:dyDescent="0.25">
      <c r="A12">
        <v>11102</v>
      </c>
      <c r="B12" t="s">
        <v>43</v>
      </c>
      <c r="D12">
        <v>1</v>
      </c>
      <c r="E12" t="s">
        <v>25</v>
      </c>
      <c r="F12" t="s">
        <v>49</v>
      </c>
      <c r="G12">
        <v>3</v>
      </c>
      <c r="H12">
        <v>1</v>
      </c>
      <c r="I12">
        <v>3</v>
      </c>
      <c r="J12" t="s">
        <v>79</v>
      </c>
      <c r="M12" t="s">
        <v>32</v>
      </c>
      <c r="Q12" t="s">
        <v>36</v>
      </c>
      <c r="T12" t="s">
        <v>80</v>
      </c>
      <c r="U12" t="s">
        <v>69</v>
      </c>
      <c r="V12" t="s">
        <v>70</v>
      </c>
      <c r="W12" t="s">
        <v>39</v>
      </c>
    </row>
    <row r="13" spans="1:23" x14ac:dyDescent="0.25">
      <c r="A13">
        <v>11201</v>
      </c>
      <c r="B13" t="s">
        <v>49</v>
      </c>
      <c r="D13">
        <v>12</v>
      </c>
      <c r="F13" t="s">
        <v>49</v>
      </c>
      <c r="G13" t="s">
        <v>81</v>
      </c>
      <c r="H13">
        <v>3</v>
      </c>
      <c r="I13">
        <v>4</v>
      </c>
      <c r="M13" t="s">
        <v>32</v>
      </c>
      <c r="Q13" t="s">
        <v>36</v>
      </c>
      <c r="T13" t="s">
        <v>80</v>
      </c>
      <c r="U13" t="s">
        <v>69</v>
      </c>
      <c r="V13" t="s">
        <v>70</v>
      </c>
      <c r="W13" t="s">
        <v>39</v>
      </c>
    </row>
    <row r="14" spans="1:23" x14ac:dyDescent="0.25">
      <c r="A14">
        <v>11201</v>
      </c>
      <c r="B14" t="s">
        <v>49</v>
      </c>
      <c r="C14" t="s">
        <v>82</v>
      </c>
      <c r="D14">
        <v>24</v>
      </c>
      <c r="F14" t="s">
        <v>49</v>
      </c>
      <c r="G14" t="s">
        <v>83</v>
      </c>
      <c r="H14">
        <v>2</v>
      </c>
      <c r="I14">
        <v>2.9666999999999999</v>
      </c>
      <c r="J14" t="s">
        <v>84</v>
      </c>
      <c r="M14" t="s">
        <v>32</v>
      </c>
      <c r="Q14" t="s">
        <v>36</v>
      </c>
      <c r="S14" t="s">
        <v>85</v>
      </c>
      <c r="T14" t="s">
        <v>80</v>
      </c>
      <c r="U14" t="s">
        <v>69</v>
      </c>
      <c r="V14" t="s">
        <v>70</v>
      </c>
      <c r="W14" t="s">
        <v>38</v>
      </c>
    </row>
    <row r="15" spans="1:23" x14ac:dyDescent="0.25">
      <c r="A15">
        <v>11205</v>
      </c>
      <c r="B15" t="s">
        <v>49</v>
      </c>
      <c r="C15" t="s">
        <v>86</v>
      </c>
      <c r="D15">
        <v>3</v>
      </c>
      <c r="F15" t="s">
        <v>49</v>
      </c>
      <c r="G15">
        <v>2</v>
      </c>
      <c r="H15">
        <v>1</v>
      </c>
      <c r="I15">
        <v>2</v>
      </c>
      <c r="J15" t="s">
        <v>87</v>
      </c>
      <c r="O15" t="s">
        <v>34</v>
      </c>
      <c r="P15" t="s">
        <v>35</v>
      </c>
      <c r="S15" t="s">
        <v>88</v>
      </c>
      <c r="T15" t="s">
        <v>80</v>
      </c>
      <c r="U15" t="s">
        <v>69</v>
      </c>
      <c r="V15" t="s">
        <v>70</v>
      </c>
      <c r="W15" t="s">
        <v>37</v>
      </c>
    </row>
    <row r="16" spans="1:23" x14ac:dyDescent="0.25">
      <c r="A16">
        <v>11201</v>
      </c>
      <c r="B16" t="s">
        <v>49</v>
      </c>
      <c r="C16" t="s">
        <v>89</v>
      </c>
      <c r="D16">
        <v>12</v>
      </c>
      <c r="F16" t="s">
        <v>49</v>
      </c>
      <c r="G16">
        <v>2</v>
      </c>
      <c r="H16">
        <v>1</v>
      </c>
      <c r="I16">
        <v>2</v>
      </c>
      <c r="J16" t="s">
        <v>90</v>
      </c>
      <c r="L16" t="s">
        <v>31</v>
      </c>
      <c r="M16" t="s">
        <v>32</v>
      </c>
      <c r="S16" t="s">
        <v>91</v>
      </c>
      <c r="T16" t="s">
        <v>92</v>
      </c>
      <c r="U16" t="s">
        <v>93</v>
      </c>
      <c r="V16" t="s">
        <v>94</v>
      </c>
      <c r="W16" t="s">
        <v>38</v>
      </c>
    </row>
    <row r="17" spans="1:23" x14ac:dyDescent="0.25">
      <c r="A17">
        <v>11201</v>
      </c>
      <c r="B17" t="s">
        <v>49</v>
      </c>
      <c r="C17" t="s">
        <v>82</v>
      </c>
      <c r="D17">
        <v>24</v>
      </c>
      <c r="F17" t="s">
        <v>49</v>
      </c>
      <c r="G17" t="s">
        <v>95</v>
      </c>
      <c r="H17">
        <v>2</v>
      </c>
      <c r="I17">
        <v>6.5</v>
      </c>
      <c r="J17" t="s">
        <v>96</v>
      </c>
      <c r="P17" t="s">
        <v>35</v>
      </c>
      <c r="Q17" t="s">
        <v>36</v>
      </c>
      <c r="T17" t="s">
        <v>97</v>
      </c>
      <c r="U17" t="s">
        <v>93</v>
      </c>
      <c r="V17" t="s">
        <v>94</v>
      </c>
      <c r="W17" t="s">
        <v>38</v>
      </c>
    </row>
    <row r="18" spans="1:23" x14ac:dyDescent="0.25">
      <c r="A18">
        <v>11231</v>
      </c>
      <c r="B18" t="s">
        <v>49</v>
      </c>
      <c r="C18" t="s">
        <v>98</v>
      </c>
      <c r="D18">
        <v>2</v>
      </c>
      <c r="F18" t="s">
        <v>49</v>
      </c>
      <c r="G18">
        <v>3.5</v>
      </c>
      <c r="H18">
        <v>1</v>
      </c>
      <c r="I18">
        <v>3.5</v>
      </c>
      <c r="J18" t="s">
        <v>99</v>
      </c>
      <c r="R18" t="s">
        <v>100</v>
      </c>
      <c r="S18" t="s">
        <v>100</v>
      </c>
      <c r="T18" t="s">
        <v>92</v>
      </c>
      <c r="U18" t="s">
        <v>93</v>
      </c>
      <c r="V18" t="s">
        <v>94</v>
      </c>
      <c r="W18" t="s">
        <v>41</v>
      </c>
    </row>
    <row r="19" spans="1:23" x14ac:dyDescent="0.25">
      <c r="A19">
        <v>11231</v>
      </c>
      <c r="B19" t="s">
        <v>49</v>
      </c>
      <c r="C19" t="s">
        <v>101</v>
      </c>
      <c r="D19">
        <v>12</v>
      </c>
      <c r="F19" t="s">
        <v>49</v>
      </c>
      <c r="G19" t="s">
        <v>102</v>
      </c>
      <c r="H19">
        <v>2</v>
      </c>
      <c r="I19">
        <v>2.9167000000000001</v>
      </c>
      <c r="J19" t="s">
        <v>103</v>
      </c>
      <c r="K19" t="s">
        <v>30</v>
      </c>
      <c r="L19" t="s">
        <v>31</v>
      </c>
      <c r="M19" t="s">
        <v>32</v>
      </c>
      <c r="Q19" t="s">
        <v>36</v>
      </c>
      <c r="R19" t="s">
        <v>104</v>
      </c>
      <c r="S19" t="s">
        <v>105</v>
      </c>
      <c r="T19" t="s">
        <v>92</v>
      </c>
      <c r="U19" t="s">
        <v>93</v>
      </c>
      <c r="V19" t="s">
        <v>94</v>
      </c>
      <c r="W19" t="s">
        <v>40</v>
      </c>
    </row>
    <row r="20" spans="1:23" x14ac:dyDescent="0.25">
      <c r="A20">
        <v>11201</v>
      </c>
      <c r="B20" t="s">
        <v>49</v>
      </c>
      <c r="C20" t="s">
        <v>106</v>
      </c>
      <c r="D20">
        <v>6</v>
      </c>
      <c r="F20" t="s">
        <v>49</v>
      </c>
      <c r="G20" t="s">
        <v>107</v>
      </c>
      <c r="H20">
        <v>2</v>
      </c>
      <c r="I20">
        <v>3.5</v>
      </c>
      <c r="J20" t="s">
        <v>108</v>
      </c>
      <c r="O20" t="s">
        <v>34</v>
      </c>
      <c r="S20" t="s">
        <v>109</v>
      </c>
      <c r="T20" t="s">
        <v>92</v>
      </c>
      <c r="U20" t="s">
        <v>93</v>
      </c>
      <c r="V20" t="s">
        <v>94</v>
      </c>
      <c r="W20" t="s">
        <v>40</v>
      </c>
    </row>
    <row r="21" spans="1:23" x14ac:dyDescent="0.25">
      <c r="A21">
        <v>11378</v>
      </c>
      <c r="B21" t="s">
        <v>43</v>
      </c>
      <c r="D21">
        <v>1</v>
      </c>
      <c r="E21" t="s">
        <v>25</v>
      </c>
      <c r="F21" t="s">
        <v>43</v>
      </c>
      <c r="H21">
        <v>0</v>
      </c>
      <c r="J21" t="s">
        <v>110</v>
      </c>
      <c r="N21" t="s">
        <v>33</v>
      </c>
      <c r="P21" t="s">
        <v>35</v>
      </c>
      <c r="Q21" t="s">
        <v>36</v>
      </c>
      <c r="T21" t="s">
        <v>92</v>
      </c>
      <c r="U21" t="s">
        <v>93</v>
      </c>
      <c r="V21" t="s">
        <v>94</v>
      </c>
      <c r="W21" t="s">
        <v>39</v>
      </c>
    </row>
    <row r="22" spans="1:23" x14ac:dyDescent="0.25">
      <c r="A22">
        <v>11201</v>
      </c>
      <c r="B22" t="s">
        <v>43</v>
      </c>
      <c r="D22">
        <v>1</v>
      </c>
      <c r="E22" t="s">
        <v>25</v>
      </c>
      <c r="F22" t="s">
        <v>49</v>
      </c>
      <c r="G22" t="s">
        <v>111</v>
      </c>
      <c r="H22">
        <v>1</v>
      </c>
      <c r="I22">
        <v>1.75</v>
      </c>
      <c r="J22" t="s">
        <v>112</v>
      </c>
      <c r="M22" t="s">
        <v>32</v>
      </c>
      <c r="Q22" t="s">
        <v>36</v>
      </c>
      <c r="T22" t="s">
        <v>92</v>
      </c>
      <c r="U22" t="s">
        <v>93</v>
      </c>
      <c r="V22" t="s">
        <v>94</v>
      </c>
      <c r="W22" t="s">
        <v>39</v>
      </c>
    </row>
    <row r="23" spans="1:23" x14ac:dyDescent="0.25">
      <c r="A23">
        <v>11205</v>
      </c>
      <c r="B23" t="s">
        <v>43</v>
      </c>
      <c r="D23">
        <v>1</v>
      </c>
      <c r="E23" t="s">
        <v>113</v>
      </c>
      <c r="F23" t="s">
        <v>49</v>
      </c>
      <c r="G23">
        <v>3</v>
      </c>
      <c r="H23">
        <v>1</v>
      </c>
      <c r="I23">
        <v>3</v>
      </c>
      <c r="J23" t="s">
        <v>49</v>
      </c>
      <c r="S23" t="s">
        <v>114</v>
      </c>
      <c r="T23" t="s">
        <v>92</v>
      </c>
      <c r="U23" t="s">
        <v>93</v>
      </c>
      <c r="V23" t="s">
        <v>94</v>
      </c>
      <c r="W23" t="s">
        <v>39</v>
      </c>
    </row>
    <row r="24" spans="1:23" x14ac:dyDescent="0.25">
      <c r="A24">
        <v>11238</v>
      </c>
      <c r="B24" t="s">
        <v>49</v>
      </c>
      <c r="C24" t="s">
        <v>115</v>
      </c>
      <c r="D24">
        <v>6</v>
      </c>
      <c r="F24" t="s">
        <v>49</v>
      </c>
      <c r="G24">
        <v>7.5</v>
      </c>
      <c r="H24">
        <v>1</v>
      </c>
      <c r="I24">
        <v>7.5</v>
      </c>
      <c r="J24" t="s">
        <v>116</v>
      </c>
      <c r="R24" t="s">
        <v>117</v>
      </c>
      <c r="S24" t="s">
        <v>118</v>
      </c>
      <c r="T24" t="s">
        <v>92</v>
      </c>
      <c r="U24" t="s">
        <v>93</v>
      </c>
      <c r="V24" t="s">
        <v>94</v>
      </c>
      <c r="W24" t="s">
        <v>39</v>
      </c>
    </row>
    <row r="25" spans="1:23" x14ac:dyDescent="0.25">
      <c r="A25">
        <v>11201</v>
      </c>
      <c r="B25" t="s">
        <v>49</v>
      </c>
      <c r="C25" t="s">
        <v>119</v>
      </c>
      <c r="D25">
        <v>6</v>
      </c>
      <c r="F25" t="s">
        <v>49</v>
      </c>
      <c r="G25" t="s">
        <v>120</v>
      </c>
      <c r="H25">
        <v>2</v>
      </c>
      <c r="I25">
        <v>5</v>
      </c>
      <c r="J25" t="s">
        <v>121</v>
      </c>
      <c r="M25" t="s">
        <v>32</v>
      </c>
      <c r="O25" t="s">
        <v>34</v>
      </c>
      <c r="T25" t="s">
        <v>92</v>
      </c>
      <c r="U25" t="s">
        <v>93</v>
      </c>
      <c r="V25" t="s">
        <v>94</v>
      </c>
      <c r="W25" t="s">
        <v>40</v>
      </c>
    </row>
    <row r="26" spans="1:23" x14ac:dyDescent="0.25">
      <c r="A26">
        <v>11201</v>
      </c>
      <c r="B26" t="s">
        <v>49</v>
      </c>
      <c r="C26" t="s">
        <v>122</v>
      </c>
      <c r="D26">
        <v>52</v>
      </c>
      <c r="F26" t="s">
        <v>49</v>
      </c>
      <c r="G26">
        <v>6</v>
      </c>
      <c r="H26">
        <v>1</v>
      </c>
      <c r="I26">
        <v>6</v>
      </c>
      <c r="T26" t="s">
        <v>92</v>
      </c>
      <c r="U26" t="s">
        <v>93</v>
      </c>
      <c r="V26" t="s">
        <v>94</v>
      </c>
      <c r="W26" t="s">
        <v>37</v>
      </c>
    </row>
    <row r="27" spans="1:23" x14ac:dyDescent="0.25">
      <c r="A27" t="s">
        <v>123</v>
      </c>
      <c r="B27" t="s">
        <v>43</v>
      </c>
      <c r="D27">
        <v>1</v>
      </c>
      <c r="E27" t="s">
        <v>25</v>
      </c>
      <c r="F27" t="s">
        <v>49</v>
      </c>
      <c r="G27" t="s">
        <v>72</v>
      </c>
      <c r="H27">
        <v>2</v>
      </c>
      <c r="I27">
        <v>4</v>
      </c>
      <c r="J27" t="s">
        <v>124</v>
      </c>
      <c r="Q27" t="s">
        <v>36</v>
      </c>
      <c r="S27" t="s">
        <v>125</v>
      </c>
      <c r="T27" t="s">
        <v>92</v>
      </c>
      <c r="U27" t="s">
        <v>93</v>
      </c>
      <c r="V27" t="s">
        <v>94</v>
      </c>
      <c r="W27" t="s">
        <v>39</v>
      </c>
    </row>
    <row r="28" spans="1:23" x14ac:dyDescent="0.25">
      <c r="A28">
        <v>11201</v>
      </c>
      <c r="B28" t="s">
        <v>49</v>
      </c>
      <c r="C28" t="s">
        <v>126</v>
      </c>
      <c r="D28">
        <v>6</v>
      </c>
      <c r="F28" t="s">
        <v>49</v>
      </c>
      <c r="G28" t="s">
        <v>127</v>
      </c>
      <c r="H28">
        <v>2</v>
      </c>
      <c r="I28">
        <v>4</v>
      </c>
      <c r="J28" t="s">
        <v>128</v>
      </c>
      <c r="M28" t="s">
        <v>32</v>
      </c>
      <c r="O28" t="s">
        <v>34</v>
      </c>
      <c r="R28" t="s">
        <v>129</v>
      </c>
      <c r="S28" t="s">
        <v>130</v>
      </c>
      <c r="T28" t="s">
        <v>92</v>
      </c>
      <c r="U28" t="s">
        <v>93</v>
      </c>
      <c r="V28" t="s">
        <v>94</v>
      </c>
      <c r="W28" t="s">
        <v>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M10" sqref="M10"/>
    </sheetView>
  </sheetViews>
  <sheetFormatPr defaultRowHeight="15" x14ac:dyDescent="0.25"/>
  <cols>
    <col min="1" max="1" width="9.28515625" customWidth="1"/>
    <col min="2" max="2" width="16.7109375" customWidth="1"/>
    <col min="3" max="3" width="15.28515625" customWidth="1"/>
    <col min="4" max="4" width="18.42578125" customWidth="1"/>
    <col min="5" max="5" width="10.140625" customWidth="1"/>
    <col min="6" max="6" width="13" customWidth="1"/>
    <col min="7" max="7" width="16.140625" customWidth="1"/>
  </cols>
  <sheetData>
    <row r="1" spans="1:21" x14ac:dyDescent="0.25">
      <c r="A1" t="s">
        <v>135</v>
      </c>
      <c r="B1" t="s">
        <v>17</v>
      </c>
      <c r="C1" t="s">
        <v>18</v>
      </c>
      <c r="D1" t="s">
        <v>19</v>
      </c>
      <c r="E1" t="s">
        <v>20</v>
      </c>
      <c r="F1" t="s">
        <v>145</v>
      </c>
      <c r="G1" t="s">
        <v>131</v>
      </c>
      <c r="H1" t="s">
        <v>132</v>
      </c>
      <c r="I1" t="s">
        <v>12</v>
      </c>
      <c r="J1" t="s">
        <v>133</v>
      </c>
      <c r="K1" t="s">
        <v>134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16</v>
      </c>
    </row>
    <row r="2" spans="1:21" x14ac:dyDescent="0.25">
      <c r="A2">
        <v>11252222583</v>
      </c>
      <c r="B2" t="str">
        <f>INDEX('Download DO NOT EDIT'!AE:AE,MATCH(A2,'Download DO NOT EDIT'!A:A,0))</f>
        <v>Christina</v>
      </c>
      <c r="C2" t="str">
        <f>INDEX('Download DO NOT EDIT'!AF:AF,MATCH(A2,'Download DO NOT EDIT'!A:A,0))</f>
        <v>12/17/2019</v>
      </c>
      <c r="D2" t="str">
        <f>INDEX('Download DO NOT EDIT'!AG:AG,MATCH(A2,'Download DO NOT EDIT'!A:A,0))</f>
        <v>Tuesday</v>
      </c>
      <c r="E2" s="3" t="str">
        <f>IF(INDEX('Download DO NOT EDIT'!AH:AH,MATCH(A2,'Download DO NOT EDIT'!A:A,0))="1 PM","1 PM",IF(INDEX('Download DO NOT EDIT'!AI:AI,MATCH(A2,'Download DO NOT EDIT'!A:A,0))="2 PM","2 PM",IF(INDEX('Download DO NOT EDIT'!AJ:AJ,MATCH(A2,'Download DO NOT EDIT'!A:A,0))="3 PM","3 PM",IF(INDEX('Download DO NOT EDIT'!AK:AK,MATCH(A2,'Download DO NOT EDIT'!A:A,0))="4 PM","4 PM",IF(INDEX('Download DO NOT EDIT'!AL:AL,MATCH(A2,'Download DO NOT EDIT'!A:A,0))="5 PM","5 PM")))))</f>
        <v>5 PM</v>
      </c>
      <c r="F2">
        <f>INDEX('Download DO NOT EDIT'!J:J,MATCH('All Data'!A2,'Download DO NOT EDIT'!A:A,0))</f>
        <v>11231</v>
      </c>
      <c r="G2" t="str">
        <f>INDEX('Download DO NOT EDIT'!K:K,MATCH(A2,'Download DO NOT EDIT'!A:A,0))</f>
        <v>No</v>
      </c>
      <c r="H2">
        <f>INDEX('Download DO NOT EDIT'!L:L,MATCH(A2,'Download DO NOT EDIT'!A:A,0))</f>
        <v>0</v>
      </c>
      <c r="I2" s="3" t="s">
        <v>146</v>
      </c>
    </row>
    <row r="3" spans="1:21" x14ac:dyDescent="0.25">
      <c r="A3">
        <v>11252221511</v>
      </c>
      <c r="B3" t="str">
        <f>INDEX('Download DO NOT EDIT'!AE:AE,MATCH(A3,'Download DO NOT EDIT'!A:A,0))</f>
        <v>Christina</v>
      </c>
      <c r="C3" t="str">
        <f>INDEX('Download DO NOT EDIT'!AF:AF,MATCH(A3,'Download DO NOT EDIT'!A:A,0))</f>
        <v>12/17/2019</v>
      </c>
      <c r="D3" t="str">
        <f>INDEX('Download DO NOT EDIT'!AG:AG,MATCH(A3,'Download DO NOT EDIT'!A:A,0))</f>
        <v>Tuesday</v>
      </c>
      <c r="E3" s="3" t="str">
        <f>IF(INDEX('Download DO NOT EDIT'!AH:AH,MATCH(A3,'Download DO NOT EDIT'!A:A,0))="1 PM","1 PM",IF(INDEX('Download DO NOT EDIT'!AI:AI,MATCH(A3,'Download DO NOT EDIT'!A:A,0))="2 PM","2 PM",IF(INDEX('Download DO NOT EDIT'!AJ:AJ,MATCH(A3,'Download DO NOT EDIT'!A:A,0))="3 PM","3 PM",IF(INDEX('Download DO NOT EDIT'!AK:AK,MATCH(A3,'Download DO NOT EDIT'!A:A,0))="4 PM","4 PM",IF(INDEX('Download DO NOT EDIT'!AL:AL,MATCH(A3,'Download DO NOT EDIT'!A:A,0))="5 PM","5 PM")))))</f>
        <v>4 PM</v>
      </c>
      <c r="F3">
        <f>INDEX('Download DO NOT EDIT'!J:J,MATCH('All Data'!A3,'Download DO NOT EDIT'!A:A,0))</f>
        <v>11201</v>
      </c>
      <c r="G3" t="str">
        <f>INDEX('Download DO NOT EDIT'!K:K,MATCH(A3,'Download DO NOT EDIT'!A:A,0))</f>
        <v>Yes</v>
      </c>
      <c r="H3" t="str">
        <f>INDEX('Download DO NOT EDIT'!L:L,MATCH(A3,'Download DO NOT EDIT'!A:A,0))</f>
        <v>1-2x per week</v>
      </c>
    </row>
    <row r="4" spans="1:21" x14ac:dyDescent="0.25">
      <c r="A4">
        <v>11252220129</v>
      </c>
      <c r="B4" t="str">
        <f>INDEX('Download DO NOT EDIT'!AE:AE,MATCH(A4,'Download DO NOT EDIT'!A:A,0))</f>
        <v>Christina</v>
      </c>
      <c r="C4" t="str">
        <f>INDEX('Download DO NOT EDIT'!AF:AF,MATCH(A4,'Download DO NOT EDIT'!A:A,0))</f>
        <v>12/17/2019</v>
      </c>
      <c r="D4" t="str">
        <f>INDEX('Download DO NOT EDIT'!AG:AG,MATCH(A4,'Download DO NOT EDIT'!A:A,0))</f>
        <v>Tuesday</v>
      </c>
      <c r="E4" s="3" t="str">
        <f>IF(INDEX('Download DO NOT EDIT'!AH:AH,MATCH(A4,'Download DO NOT EDIT'!A:A,0))="1 PM","1 PM",IF(INDEX('Download DO NOT EDIT'!AI:AI,MATCH(A4,'Download DO NOT EDIT'!A:A,0))="2 PM","2 PM",IF(INDEX('Download DO NOT EDIT'!AJ:AJ,MATCH(A4,'Download DO NOT EDIT'!A:A,0))="3 PM","3 PM",IF(INDEX('Download DO NOT EDIT'!AK:AK,MATCH(A4,'Download DO NOT EDIT'!A:A,0))="4 PM","4 PM",IF(INDEX('Download DO NOT EDIT'!AL:AL,MATCH(A4,'Download DO NOT EDIT'!A:A,0))="5 PM","5 PM")))))</f>
        <v>4 PM</v>
      </c>
      <c r="F4" t="str">
        <f>INDEX('Download DO NOT EDIT'!J:J,MATCH('All Data'!A4,'Download DO NOT EDIT'!A:A,0))</f>
        <v>USA</v>
      </c>
      <c r="G4" t="str">
        <f>INDEX('Download DO NOT EDIT'!K:K,MATCH(A4,'Download DO NOT EDIT'!A:A,0))</f>
        <v>No</v>
      </c>
      <c r="H4">
        <f>INDEX('Download DO NOT EDIT'!L:L,MATCH(A4,'Download DO NOT EDIT'!A:A,0))</f>
        <v>0</v>
      </c>
    </row>
    <row r="5" spans="1:21" x14ac:dyDescent="0.25">
      <c r="A5">
        <v>11252218597</v>
      </c>
      <c r="B5" t="str">
        <f>INDEX('Download DO NOT EDIT'!AE:AE,MATCH(A5,'Download DO NOT EDIT'!A:A,0))</f>
        <v>Christina</v>
      </c>
      <c r="C5" t="str">
        <f>INDEX('Download DO NOT EDIT'!AF:AF,MATCH(A5,'Download DO NOT EDIT'!A:A,0))</f>
        <v>12/17/2019</v>
      </c>
      <c r="D5" t="str">
        <f>INDEX('Download DO NOT EDIT'!AG:AG,MATCH(A5,'Download DO NOT EDIT'!A:A,0))</f>
        <v>Tuesday</v>
      </c>
      <c r="E5" s="3" t="str">
        <f>IF(INDEX('Download DO NOT EDIT'!AH:AH,MATCH(A5,'Download DO NOT EDIT'!A:A,0))="1 PM","1 PM",IF(INDEX('Download DO NOT EDIT'!AI:AI,MATCH(A5,'Download DO NOT EDIT'!A:A,0))="2 PM","2 PM",IF(INDEX('Download DO NOT EDIT'!AJ:AJ,MATCH(A5,'Download DO NOT EDIT'!A:A,0))="3 PM","3 PM",IF(INDEX('Download DO NOT EDIT'!AK:AK,MATCH(A5,'Download DO NOT EDIT'!A:A,0))="4 PM","4 PM",IF(INDEX('Download DO NOT EDIT'!AL:AL,MATCH(A5,'Download DO NOT EDIT'!A:A,0))="5 PM","5 PM")))))</f>
        <v>4 PM</v>
      </c>
      <c r="F5">
        <f>INDEX('Download DO NOT EDIT'!J:J,MATCH('All Data'!A5,'Download DO NOT EDIT'!A:A,0))</f>
        <v>11201</v>
      </c>
      <c r="G5" t="str">
        <f>INDEX('Download DO NOT EDIT'!K:K,MATCH(A5,'Download DO NOT EDIT'!A:A,0))</f>
        <v>Yes</v>
      </c>
      <c r="H5" t="str">
        <f>INDEX('Download DO NOT EDIT'!L:L,MATCH(A5,'Download DO NOT EDIT'!A:A,0))</f>
        <v>twice a week</v>
      </c>
    </row>
    <row r="6" spans="1:21" x14ac:dyDescent="0.25">
      <c r="A6">
        <v>11252217110</v>
      </c>
      <c r="B6" t="str">
        <f>INDEX('Download DO NOT EDIT'!AE:AE,MATCH(A6,'Download DO NOT EDIT'!A:A,0))</f>
        <v>Christina</v>
      </c>
      <c r="C6" t="str">
        <f>INDEX('Download DO NOT EDIT'!AF:AF,MATCH(A6,'Download DO NOT EDIT'!A:A,0))</f>
        <v>12/17/2019</v>
      </c>
      <c r="D6" t="str">
        <f>INDEX('Download DO NOT EDIT'!AG:AG,MATCH(A6,'Download DO NOT EDIT'!A:A,0))</f>
        <v>Tuesday</v>
      </c>
      <c r="E6" s="3" t="str">
        <f>IF(INDEX('Download DO NOT EDIT'!AH:AH,MATCH(A6,'Download DO NOT EDIT'!A:A,0))="1 PM","1 PM",IF(INDEX('Download DO NOT EDIT'!AI:AI,MATCH(A6,'Download DO NOT EDIT'!A:A,0))="2 PM","2 PM",IF(INDEX('Download DO NOT EDIT'!AJ:AJ,MATCH(A6,'Download DO NOT EDIT'!A:A,0))="3 PM","3 PM",IF(INDEX('Download DO NOT EDIT'!AK:AK,MATCH(A6,'Download DO NOT EDIT'!A:A,0))="4 PM","4 PM",IF(INDEX('Download DO NOT EDIT'!AL:AL,MATCH(A6,'Download DO NOT EDIT'!A:A,0))="5 PM","5 PM")))))</f>
        <v>4 PM</v>
      </c>
      <c r="F6">
        <f>INDEX('Download DO NOT EDIT'!J:J,MATCH('All Data'!A6,'Download DO NOT EDIT'!A:A,0))</f>
        <v>11581</v>
      </c>
      <c r="G6" t="str">
        <f>INDEX('Download DO NOT EDIT'!K:K,MATCH(A6,'Download DO NOT EDIT'!A:A,0))</f>
        <v>Yes</v>
      </c>
      <c r="H6" t="str">
        <f>INDEX('Download DO NOT EDIT'!L:L,MATCH(A6,'Download DO NOT EDIT'!A:A,0))</f>
        <v>every 2-3 weeks</v>
      </c>
    </row>
    <row r="7" spans="1:21" x14ac:dyDescent="0.25">
      <c r="A7">
        <v>11252215794</v>
      </c>
      <c r="B7" t="str">
        <f>INDEX('Download DO NOT EDIT'!AE:AE,MATCH(A7,'Download DO NOT EDIT'!A:A,0))</f>
        <v>Christina</v>
      </c>
      <c r="C7" t="str">
        <f>INDEX('Download DO NOT EDIT'!AF:AF,MATCH(A7,'Download DO NOT EDIT'!A:A,0))</f>
        <v>12/17/2019</v>
      </c>
      <c r="D7" t="str">
        <f>INDEX('Download DO NOT EDIT'!AG:AG,MATCH(A7,'Download DO NOT EDIT'!A:A,0))</f>
        <v>Tuesday</v>
      </c>
      <c r="E7" s="3" t="str">
        <f>IF(INDEX('Download DO NOT EDIT'!AH:AH,MATCH(A7,'Download DO NOT EDIT'!A:A,0))="1 PM","1 PM",IF(INDEX('Download DO NOT EDIT'!AI:AI,MATCH(A7,'Download DO NOT EDIT'!A:A,0))="2 PM","2 PM",IF(INDEX('Download DO NOT EDIT'!AJ:AJ,MATCH(A7,'Download DO NOT EDIT'!A:A,0))="3 PM","3 PM",IF(INDEX('Download DO NOT EDIT'!AK:AK,MATCH(A7,'Download DO NOT EDIT'!A:A,0))="4 PM","4 PM",IF(INDEX('Download DO NOT EDIT'!AL:AL,MATCH(A7,'Download DO NOT EDIT'!A:A,0))="5 PM","5 PM")))))</f>
        <v>4 PM</v>
      </c>
      <c r="F7">
        <f>INDEX('Download DO NOT EDIT'!J:J,MATCH('All Data'!A7,'Download DO NOT EDIT'!A:A,0))</f>
        <v>11201</v>
      </c>
      <c r="G7" t="str">
        <f>INDEX('Download DO NOT EDIT'!K:K,MATCH(A7,'Download DO NOT EDIT'!A:A,0))</f>
        <v>Yes</v>
      </c>
      <c r="H7" t="str">
        <f>INDEX('Download DO NOT EDIT'!L:L,MATCH(A7,'Download DO NOT EDIT'!A:A,0))</f>
        <v>3-5 a month</v>
      </c>
    </row>
    <row r="8" spans="1:21" x14ac:dyDescent="0.25">
      <c r="A8">
        <v>11252214370</v>
      </c>
      <c r="B8" t="str">
        <f>INDEX('Download DO NOT EDIT'!AE:AE,MATCH(A8,'Download DO NOT EDIT'!A:A,0))</f>
        <v>Christina</v>
      </c>
      <c r="C8" t="str">
        <f>INDEX('Download DO NOT EDIT'!AF:AF,MATCH(A8,'Download DO NOT EDIT'!A:A,0))</f>
        <v>12/17/2019</v>
      </c>
      <c r="D8" t="str">
        <f>INDEX('Download DO NOT EDIT'!AG:AG,MATCH(A8,'Download DO NOT EDIT'!A:A,0))</f>
        <v>Tuesday</v>
      </c>
      <c r="E8" s="3" t="str">
        <f>IF(INDEX('Download DO NOT EDIT'!AH:AH,MATCH(A8,'Download DO NOT EDIT'!A:A,0))="1 PM","1 PM",IF(INDEX('Download DO NOT EDIT'!AI:AI,MATCH(A8,'Download DO NOT EDIT'!A:A,0))="2 PM","2 PM",IF(INDEX('Download DO NOT EDIT'!AJ:AJ,MATCH(A8,'Download DO NOT EDIT'!A:A,0))="3 PM","3 PM",IF(INDEX('Download DO NOT EDIT'!AK:AK,MATCH(A8,'Download DO NOT EDIT'!A:A,0))="4 PM","4 PM",IF(INDEX('Download DO NOT EDIT'!AL:AL,MATCH(A8,'Download DO NOT EDIT'!A:A,0))="5 PM","5 PM")))))</f>
        <v>4 PM</v>
      </c>
      <c r="F8">
        <f>INDEX('Download DO NOT EDIT'!J:J,MATCH('All Data'!A8,'Download DO NOT EDIT'!A:A,0))</f>
        <v>11201</v>
      </c>
      <c r="G8" t="str">
        <f>INDEX('Download DO NOT EDIT'!K:K,MATCH(A8,'Download DO NOT EDIT'!A:A,0))</f>
        <v>Yes</v>
      </c>
      <c r="H8" t="str">
        <f>INDEX('Download DO NOT EDIT'!L:L,MATCH(A8,'Download DO NOT EDIT'!A:A,0))</f>
        <v>all the time</v>
      </c>
    </row>
    <row r="9" spans="1:21" x14ac:dyDescent="0.25">
      <c r="A9">
        <v>11252212074</v>
      </c>
      <c r="B9" t="str">
        <f>INDEX('Download DO NOT EDIT'!AE:AE,MATCH(A9,'Download DO NOT EDIT'!A:A,0))</f>
        <v>Christina</v>
      </c>
      <c r="C9" t="str">
        <f>INDEX('Download DO NOT EDIT'!AF:AF,MATCH(A9,'Download DO NOT EDIT'!A:A,0))</f>
        <v>12/15/2019</v>
      </c>
      <c r="D9" t="str">
        <f>INDEX('Download DO NOT EDIT'!AG:AG,MATCH(A9,'Download DO NOT EDIT'!A:A,0))</f>
        <v>Sunday</v>
      </c>
      <c r="E9" s="3" t="str">
        <f>IF(INDEX('Download DO NOT EDIT'!AH:AH,MATCH(A9,'Download DO NOT EDIT'!A:A,0))="1 PM","1 PM",IF(INDEX('Download DO NOT EDIT'!AI:AI,MATCH(A9,'Download DO NOT EDIT'!A:A,0))="2 PM","2 PM",IF(INDEX('Download DO NOT EDIT'!AJ:AJ,MATCH(A9,'Download DO NOT EDIT'!A:A,0))="3 PM","3 PM",IF(INDEX('Download DO NOT EDIT'!AK:AK,MATCH(A9,'Download DO NOT EDIT'!A:A,0))="4 PM","4 PM",IF(INDEX('Download DO NOT EDIT'!AL:AL,MATCH(A9,'Download DO NOT EDIT'!A:A,0))="5 PM","5 PM")))))</f>
        <v>4 PM</v>
      </c>
      <c r="F9">
        <f>INDEX('Download DO NOT EDIT'!J:J,MATCH('All Data'!A9,'Download DO NOT EDIT'!A:A,0))</f>
        <v>11205</v>
      </c>
      <c r="G9" t="str">
        <f>INDEX('Download DO NOT EDIT'!K:K,MATCH(A9,'Download DO NOT EDIT'!A:A,0))</f>
        <v>Yes</v>
      </c>
      <c r="H9" t="str">
        <f>INDEX('Download DO NOT EDIT'!L:L,MATCH(A9,'Download DO NOT EDIT'!A:A,0))</f>
        <v>4 times/year</v>
      </c>
    </row>
    <row r="10" spans="1:21" x14ac:dyDescent="0.25">
      <c r="A10">
        <v>11252210395</v>
      </c>
      <c r="B10" t="str">
        <f>INDEX('Download DO NOT EDIT'!AE:AE,MATCH(A10,'Download DO NOT EDIT'!A:A,0))</f>
        <v>Christina</v>
      </c>
      <c r="C10" t="str">
        <f>INDEX('Download DO NOT EDIT'!AF:AF,MATCH(A10,'Download DO NOT EDIT'!A:A,0))</f>
        <v>12/15/2019</v>
      </c>
      <c r="D10" t="str">
        <f>INDEX('Download DO NOT EDIT'!AG:AG,MATCH(A10,'Download DO NOT EDIT'!A:A,0))</f>
        <v>Sunday</v>
      </c>
      <c r="E10" s="3" t="str">
        <f>IF(INDEX('Download DO NOT EDIT'!AH:AH,MATCH(A10,'Download DO NOT EDIT'!A:A,0))="1 PM","1 PM",IF(INDEX('Download DO NOT EDIT'!AI:AI,MATCH(A10,'Download DO NOT EDIT'!A:A,0))="2 PM","2 PM",IF(INDEX('Download DO NOT EDIT'!AJ:AJ,MATCH(A10,'Download DO NOT EDIT'!A:A,0))="3 PM","3 PM",IF(INDEX('Download DO NOT EDIT'!AK:AK,MATCH(A10,'Download DO NOT EDIT'!A:A,0))="4 PM","4 PM",IF(INDEX('Download DO NOT EDIT'!AL:AL,MATCH(A10,'Download DO NOT EDIT'!A:A,0))="5 PM","5 PM")))))</f>
        <v>4 PM</v>
      </c>
      <c r="F10">
        <f>INDEX('Download DO NOT EDIT'!J:J,MATCH('All Data'!A10,'Download DO NOT EDIT'!A:A,0))</f>
        <v>11230</v>
      </c>
      <c r="G10" t="str">
        <f>INDEX('Download DO NOT EDIT'!K:K,MATCH(A10,'Download DO NOT EDIT'!A:A,0))</f>
        <v>No</v>
      </c>
      <c r="H10">
        <f>INDEX('Download DO NOT EDIT'!L:L,MATCH(A10,'Download DO NOT EDIT'!A:A,0))</f>
        <v>0</v>
      </c>
    </row>
    <row r="11" spans="1:21" x14ac:dyDescent="0.25">
      <c r="A11">
        <v>11252205200</v>
      </c>
      <c r="B11" t="str">
        <f>INDEX('Download DO NOT EDIT'!AE:AE,MATCH(A11,'Download DO NOT EDIT'!A:A,0))</f>
        <v>Christina</v>
      </c>
      <c r="C11" t="str">
        <f>INDEX('Download DO NOT EDIT'!AF:AF,MATCH(A11,'Download DO NOT EDIT'!A:A,0))</f>
        <v>12/15/2019</v>
      </c>
      <c r="D11" t="str">
        <f>INDEX('Download DO NOT EDIT'!AG:AG,MATCH(A11,'Download DO NOT EDIT'!A:A,0))</f>
        <v>Sunday</v>
      </c>
      <c r="E11" s="3" t="str">
        <f>IF(INDEX('Download DO NOT EDIT'!AH:AH,MATCH(A11,'Download DO NOT EDIT'!A:A,0))="1 PM","1 PM",IF(INDEX('Download DO NOT EDIT'!AI:AI,MATCH(A11,'Download DO NOT EDIT'!A:A,0))="2 PM","2 PM",IF(INDEX('Download DO NOT EDIT'!AJ:AJ,MATCH(A11,'Download DO NOT EDIT'!A:A,0))="3 PM","3 PM",IF(INDEX('Download DO NOT EDIT'!AK:AK,MATCH(A11,'Download DO NOT EDIT'!A:A,0))="4 PM","4 PM",IF(INDEX('Download DO NOT EDIT'!AL:AL,MATCH(A11,'Download DO NOT EDIT'!A:A,0))="5 PM","5 PM")))))</f>
        <v>4 PM</v>
      </c>
      <c r="F11">
        <f>INDEX('Download DO NOT EDIT'!J:J,MATCH('All Data'!A11,'Download DO NOT EDIT'!A:A,0))</f>
        <v>11201</v>
      </c>
      <c r="G11" t="str">
        <f>INDEX('Download DO NOT EDIT'!K:K,MATCH(A11,'Download DO NOT EDIT'!A:A,0))</f>
        <v>Yes</v>
      </c>
      <c r="H11" t="str">
        <f>INDEX('Download DO NOT EDIT'!L:L,MATCH(A11,'Download DO NOT EDIT'!A:A,0))</f>
        <v>once every other month or so</v>
      </c>
    </row>
    <row r="12" spans="1:21" x14ac:dyDescent="0.25">
      <c r="A12">
        <v>11252203303</v>
      </c>
      <c r="B12" t="str">
        <f>INDEX('Download DO NOT EDIT'!AE:AE,MATCH(A12,'Download DO NOT EDIT'!A:A,0))</f>
        <v>Haley</v>
      </c>
      <c r="C12" t="str">
        <f>INDEX('Download DO NOT EDIT'!AF:AF,MATCH(A12,'Download DO NOT EDIT'!A:A,0))</f>
        <v>12/15/2019</v>
      </c>
      <c r="D12" t="str">
        <f>INDEX('Download DO NOT EDIT'!AG:AG,MATCH(A12,'Download DO NOT EDIT'!A:A,0))</f>
        <v>Sunday</v>
      </c>
      <c r="E12" s="3" t="str">
        <f>IF(INDEX('Download DO NOT EDIT'!AH:AH,MATCH(A12,'Download DO NOT EDIT'!A:A,0))="1 PM","1 PM",IF(INDEX('Download DO NOT EDIT'!AI:AI,MATCH(A12,'Download DO NOT EDIT'!A:A,0))="2 PM","2 PM",IF(INDEX('Download DO NOT EDIT'!AJ:AJ,MATCH(A12,'Download DO NOT EDIT'!A:A,0))="3 PM","3 PM",IF(INDEX('Download DO NOT EDIT'!AK:AK,MATCH(A12,'Download DO NOT EDIT'!A:A,0))="4 PM","4 PM",IF(INDEX('Download DO NOT EDIT'!AL:AL,MATCH(A12,'Download DO NOT EDIT'!A:A,0))="5 PM","5 PM")))))</f>
        <v>3 PM</v>
      </c>
      <c r="F12">
        <f>INDEX('Download DO NOT EDIT'!J:J,MATCH('All Data'!A12,'Download DO NOT EDIT'!A:A,0))</f>
        <v>11102</v>
      </c>
      <c r="G12" t="str">
        <f>INDEX('Download DO NOT EDIT'!K:K,MATCH(A12,'Download DO NOT EDIT'!A:A,0))</f>
        <v>No</v>
      </c>
      <c r="H12">
        <f>INDEX('Download DO NOT EDIT'!L:L,MATCH(A12,'Download DO NOT EDIT'!A:A,0))</f>
        <v>0</v>
      </c>
    </row>
    <row r="13" spans="1:21" x14ac:dyDescent="0.25">
      <c r="A13">
        <v>11252201966</v>
      </c>
      <c r="B13" t="str">
        <f>INDEX('Download DO NOT EDIT'!AE:AE,MATCH(A13,'Download DO NOT EDIT'!A:A,0))</f>
        <v>Haley</v>
      </c>
      <c r="C13" t="str">
        <f>INDEX('Download DO NOT EDIT'!AF:AF,MATCH(A13,'Download DO NOT EDIT'!A:A,0))</f>
        <v>12/15/2019</v>
      </c>
      <c r="D13" t="str">
        <f>INDEX('Download DO NOT EDIT'!AG:AG,MATCH(A13,'Download DO NOT EDIT'!A:A,0))</f>
        <v>Sunday</v>
      </c>
      <c r="E13" s="3" t="str">
        <f>IF(INDEX('Download DO NOT EDIT'!AH:AH,MATCH(A13,'Download DO NOT EDIT'!A:A,0))="1 PM","1 PM",IF(INDEX('Download DO NOT EDIT'!AI:AI,MATCH(A13,'Download DO NOT EDIT'!A:A,0))="2 PM","2 PM",IF(INDEX('Download DO NOT EDIT'!AJ:AJ,MATCH(A13,'Download DO NOT EDIT'!A:A,0))="3 PM","3 PM",IF(INDEX('Download DO NOT EDIT'!AK:AK,MATCH(A13,'Download DO NOT EDIT'!A:A,0))="4 PM","4 PM",IF(INDEX('Download DO NOT EDIT'!AL:AL,MATCH(A13,'Download DO NOT EDIT'!A:A,0))="5 PM","5 PM")))))</f>
        <v>3 PM</v>
      </c>
      <c r="F13">
        <f>INDEX('Download DO NOT EDIT'!J:J,MATCH('All Data'!A13,'Download DO NOT EDIT'!A:A,0))</f>
        <v>11201</v>
      </c>
      <c r="G13" t="str">
        <f>INDEX('Download DO NOT EDIT'!K:K,MATCH(A13,'Download DO NOT EDIT'!A:A,0))</f>
        <v>Yes</v>
      </c>
      <c r="H13">
        <f>INDEX('Download DO NOT EDIT'!L:L,MATCH(A13,'Download DO NOT EDIT'!A:A,0))</f>
        <v>0</v>
      </c>
    </row>
    <row r="14" spans="1:21" x14ac:dyDescent="0.25">
      <c r="A14">
        <v>11252200625</v>
      </c>
      <c r="B14" t="str">
        <f>INDEX('Download DO NOT EDIT'!AE:AE,MATCH(A14,'Download DO NOT EDIT'!A:A,0))</f>
        <v>Haley</v>
      </c>
      <c r="C14" t="str">
        <f>INDEX('Download DO NOT EDIT'!AF:AF,MATCH(A14,'Download DO NOT EDIT'!A:A,0))</f>
        <v>12/15/2019</v>
      </c>
      <c r="D14" t="str">
        <f>INDEX('Download DO NOT EDIT'!AG:AG,MATCH(A14,'Download DO NOT EDIT'!A:A,0))</f>
        <v>Sunday</v>
      </c>
      <c r="E14" s="3" t="str">
        <f>IF(INDEX('Download DO NOT EDIT'!AH:AH,MATCH(A14,'Download DO NOT EDIT'!A:A,0))="1 PM","1 PM",IF(INDEX('Download DO NOT EDIT'!AI:AI,MATCH(A14,'Download DO NOT EDIT'!A:A,0))="2 PM","2 PM",IF(INDEX('Download DO NOT EDIT'!AJ:AJ,MATCH(A14,'Download DO NOT EDIT'!A:A,0))="3 PM","3 PM",IF(INDEX('Download DO NOT EDIT'!AK:AK,MATCH(A14,'Download DO NOT EDIT'!A:A,0))="4 PM","4 PM",IF(INDEX('Download DO NOT EDIT'!AL:AL,MATCH(A14,'Download DO NOT EDIT'!A:A,0))="5 PM","5 PM")))))</f>
        <v>2 PM</v>
      </c>
      <c r="F14">
        <f>INDEX('Download DO NOT EDIT'!J:J,MATCH('All Data'!A14,'Download DO NOT EDIT'!A:A,0))</f>
        <v>11201</v>
      </c>
      <c r="G14" t="str">
        <f>INDEX('Download DO NOT EDIT'!K:K,MATCH(A14,'Download DO NOT EDIT'!A:A,0))</f>
        <v>Yes</v>
      </c>
      <c r="H14" t="str">
        <f>INDEX('Download DO NOT EDIT'!L:L,MATCH(A14,'Download DO NOT EDIT'!A:A,0))</f>
        <v>2x month</v>
      </c>
    </row>
    <row r="15" spans="1:21" x14ac:dyDescent="0.25">
      <c r="A15">
        <v>11252198426</v>
      </c>
      <c r="B15" t="str">
        <f>INDEX('Download DO NOT EDIT'!AE:AE,MATCH(A15,'Download DO NOT EDIT'!A:A,0))</f>
        <v>Haley</v>
      </c>
      <c r="C15" t="str">
        <f>INDEX('Download DO NOT EDIT'!AF:AF,MATCH(A15,'Download DO NOT EDIT'!A:A,0))</f>
        <v>12/15/2019</v>
      </c>
      <c r="D15" t="str">
        <f>INDEX('Download DO NOT EDIT'!AG:AG,MATCH(A15,'Download DO NOT EDIT'!A:A,0))</f>
        <v>Sunday</v>
      </c>
      <c r="E15" s="3" t="str">
        <f>IF(INDEX('Download DO NOT EDIT'!AH:AH,MATCH(A15,'Download DO NOT EDIT'!A:A,0))="1 PM","1 PM",IF(INDEX('Download DO NOT EDIT'!AI:AI,MATCH(A15,'Download DO NOT EDIT'!A:A,0))="2 PM","2 PM",IF(INDEX('Download DO NOT EDIT'!AJ:AJ,MATCH(A15,'Download DO NOT EDIT'!A:A,0))="3 PM","3 PM",IF(INDEX('Download DO NOT EDIT'!AK:AK,MATCH(A15,'Download DO NOT EDIT'!A:A,0))="4 PM","4 PM",IF(INDEX('Download DO NOT EDIT'!AL:AL,MATCH(A15,'Download DO NOT EDIT'!A:A,0))="5 PM","5 PM")))))</f>
        <v>1 PM</v>
      </c>
      <c r="F15">
        <f>INDEX('Download DO NOT EDIT'!J:J,MATCH('All Data'!A15,'Download DO NOT EDIT'!A:A,0))</f>
        <v>11205</v>
      </c>
      <c r="G15" t="str">
        <f>INDEX('Download DO NOT EDIT'!K:K,MATCH(A15,'Download DO NOT EDIT'!A:A,0))</f>
        <v>Yes</v>
      </c>
      <c r="H15" t="str">
        <f>INDEX('Download DO NOT EDIT'!L:L,MATCH(A15,'Download DO NOT EDIT'!A:A,0))</f>
        <v>few times a year</v>
      </c>
    </row>
    <row r="16" spans="1:21" x14ac:dyDescent="0.25">
      <c r="A16">
        <v>11252196624</v>
      </c>
      <c r="B16" t="str">
        <f>INDEX('Download DO NOT EDIT'!AE:AE,MATCH(A16,'Download DO NOT EDIT'!A:A,0))</f>
        <v>Lhana</v>
      </c>
      <c r="C16" t="str">
        <f>INDEX('Download DO NOT EDIT'!AF:AF,MATCH(A16,'Download DO NOT EDIT'!A:A,0))</f>
        <v>12/14/2019</v>
      </c>
      <c r="D16" t="str">
        <f>INDEX('Download DO NOT EDIT'!AG:AG,MATCH(A16,'Download DO NOT EDIT'!A:A,0))</f>
        <v>Saturday</v>
      </c>
      <c r="E16" s="3" t="str">
        <f>IF(INDEX('Download DO NOT EDIT'!AH:AH,MATCH(A16,'Download DO NOT EDIT'!A:A,0))="1 PM","1 PM",IF(INDEX('Download DO NOT EDIT'!AI:AI,MATCH(A16,'Download DO NOT EDIT'!A:A,0))="2 PM","2 PM",IF(INDEX('Download DO NOT EDIT'!AJ:AJ,MATCH(A16,'Download DO NOT EDIT'!A:A,0))="3 PM","3 PM",IF(INDEX('Download DO NOT EDIT'!AK:AK,MATCH(A16,'Download DO NOT EDIT'!A:A,0))="4 PM","4 PM",IF(INDEX('Download DO NOT EDIT'!AL:AL,MATCH(A16,'Download DO NOT EDIT'!A:A,0))="5 PM","5 PM")))))</f>
        <v>2 PM</v>
      </c>
      <c r="F16">
        <f>INDEX('Download DO NOT EDIT'!J:J,MATCH('All Data'!A16,'Download DO NOT EDIT'!A:A,0))</f>
        <v>11201</v>
      </c>
      <c r="G16" t="str">
        <f>INDEX('Download DO NOT EDIT'!K:K,MATCH(A16,'Download DO NOT EDIT'!A:A,0))</f>
        <v>Yes</v>
      </c>
      <c r="H16" t="str">
        <f>INDEX('Download DO NOT EDIT'!L:L,MATCH(A16,'Download DO NOT EDIT'!A:A,0))</f>
        <v>monthly</v>
      </c>
    </row>
    <row r="17" spans="1:8" x14ac:dyDescent="0.25">
      <c r="A17">
        <v>11252194255</v>
      </c>
      <c r="B17" t="str">
        <f>INDEX('Download DO NOT EDIT'!AE:AE,MATCH(A17,'Download DO NOT EDIT'!A:A,0))</f>
        <v>Shad</v>
      </c>
      <c r="C17" t="str">
        <f>INDEX('Download DO NOT EDIT'!AF:AF,MATCH(A17,'Download DO NOT EDIT'!A:A,0))</f>
        <v>12/14/2019</v>
      </c>
      <c r="D17" t="str">
        <f>INDEX('Download DO NOT EDIT'!AG:AG,MATCH(A17,'Download DO NOT EDIT'!A:A,0))</f>
        <v>Saturday</v>
      </c>
      <c r="E17" s="3" t="str">
        <f>IF(INDEX('Download DO NOT EDIT'!AH:AH,MATCH(A17,'Download DO NOT EDIT'!A:A,0))="1 PM","1 PM",IF(INDEX('Download DO NOT EDIT'!AI:AI,MATCH(A17,'Download DO NOT EDIT'!A:A,0))="2 PM","2 PM",IF(INDEX('Download DO NOT EDIT'!AJ:AJ,MATCH(A17,'Download DO NOT EDIT'!A:A,0))="3 PM","3 PM",IF(INDEX('Download DO NOT EDIT'!AK:AK,MATCH(A17,'Download DO NOT EDIT'!A:A,0))="4 PM","4 PM",IF(INDEX('Download DO NOT EDIT'!AL:AL,MATCH(A17,'Download DO NOT EDIT'!A:A,0))="5 PM","5 PM")))))</f>
        <v>2 PM</v>
      </c>
      <c r="F17">
        <f>INDEX('Download DO NOT EDIT'!J:J,MATCH('All Data'!A17,'Download DO NOT EDIT'!A:A,0))</f>
        <v>11201</v>
      </c>
      <c r="G17" t="str">
        <f>INDEX('Download DO NOT EDIT'!K:K,MATCH(A17,'Download DO NOT EDIT'!A:A,0))</f>
        <v>Yes</v>
      </c>
      <c r="H17" t="str">
        <f>INDEX('Download DO NOT EDIT'!L:L,MATCH(A17,'Download DO NOT EDIT'!A:A,0))</f>
        <v>2x month</v>
      </c>
    </row>
    <row r="18" spans="1:8" x14ac:dyDescent="0.25">
      <c r="A18">
        <v>11252192590</v>
      </c>
      <c r="B18" t="str">
        <f>INDEX('Download DO NOT EDIT'!AE:AE,MATCH(A18,'Download DO NOT EDIT'!A:A,0))</f>
        <v>Lhana</v>
      </c>
      <c r="C18" t="str">
        <f>INDEX('Download DO NOT EDIT'!AF:AF,MATCH(A18,'Download DO NOT EDIT'!A:A,0))</f>
        <v>12/14/2019</v>
      </c>
      <c r="D18" t="str">
        <f>INDEX('Download DO NOT EDIT'!AG:AG,MATCH(A18,'Download DO NOT EDIT'!A:A,0))</f>
        <v>Saturday</v>
      </c>
      <c r="E18" s="3" t="str">
        <f>IF(INDEX('Download DO NOT EDIT'!AH:AH,MATCH(A18,'Download DO NOT EDIT'!A:A,0))="1 PM","1 PM",IF(INDEX('Download DO NOT EDIT'!AI:AI,MATCH(A18,'Download DO NOT EDIT'!A:A,0))="2 PM","2 PM",IF(INDEX('Download DO NOT EDIT'!AJ:AJ,MATCH(A18,'Download DO NOT EDIT'!A:A,0))="3 PM","3 PM",IF(INDEX('Download DO NOT EDIT'!AK:AK,MATCH(A18,'Download DO NOT EDIT'!A:A,0))="4 PM","4 PM",IF(INDEX('Download DO NOT EDIT'!AL:AL,MATCH(A18,'Download DO NOT EDIT'!A:A,0))="5 PM","5 PM")))))</f>
        <v>5 PM</v>
      </c>
      <c r="F18">
        <f>INDEX('Download DO NOT EDIT'!J:J,MATCH('All Data'!A18,'Download DO NOT EDIT'!A:A,0))</f>
        <v>11231</v>
      </c>
      <c r="G18" t="str">
        <f>INDEX('Download DO NOT EDIT'!K:K,MATCH(A18,'Download DO NOT EDIT'!A:A,0))</f>
        <v>Yes</v>
      </c>
      <c r="H18" t="str">
        <f>INDEX('Download DO NOT EDIT'!L:L,MATCH(A18,'Download DO NOT EDIT'!A:A,0))</f>
        <v>one other time</v>
      </c>
    </row>
    <row r="19" spans="1:8" x14ac:dyDescent="0.25">
      <c r="A19">
        <v>11252189168</v>
      </c>
      <c r="B19" t="str">
        <f>INDEX('Download DO NOT EDIT'!AE:AE,MATCH(A19,'Download DO NOT EDIT'!A:A,0))</f>
        <v>Lhana</v>
      </c>
      <c r="C19" t="str">
        <f>INDEX('Download DO NOT EDIT'!AF:AF,MATCH(A19,'Download DO NOT EDIT'!A:A,0))</f>
        <v>12/14/2019</v>
      </c>
      <c r="D19" t="str">
        <f>INDEX('Download DO NOT EDIT'!AG:AG,MATCH(A19,'Download DO NOT EDIT'!A:A,0))</f>
        <v>Saturday</v>
      </c>
      <c r="E19" s="3" t="str">
        <f>IF(INDEX('Download DO NOT EDIT'!AH:AH,MATCH(A19,'Download DO NOT EDIT'!A:A,0))="1 PM","1 PM",IF(INDEX('Download DO NOT EDIT'!AI:AI,MATCH(A19,'Download DO NOT EDIT'!A:A,0))="2 PM","2 PM",IF(INDEX('Download DO NOT EDIT'!AJ:AJ,MATCH(A19,'Download DO NOT EDIT'!A:A,0))="3 PM","3 PM",IF(INDEX('Download DO NOT EDIT'!AK:AK,MATCH(A19,'Download DO NOT EDIT'!A:A,0))="4 PM","4 PM",IF(INDEX('Download DO NOT EDIT'!AL:AL,MATCH(A19,'Download DO NOT EDIT'!A:A,0))="5 PM","5 PM")))))</f>
        <v>4 PM</v>
      </c>
      <c r="F19">
        <f>INDEX('Download DO NOT EDIT'!J:J,MATCH('All Data'!A19,'Download DO NOT EDIT'!A:A,0))</f>
        <v>11231</v>
      </c>
      <c r="G19" t="str">
        <f>INDEX('Download DO NOT EDIT'!K:K,MATCH(A19,'Download DO NOT EDIT'!A:A,0))</f>
        <v>Yes</v>
      </c>
      <c r="H19" t="str">
        <f>INDEX('Download DO NOT EDIT'!L:L,MATCH(A19,'Download DO NOT EDIT'!A:A,0))</f>
        <v>every month or two</v>
      </c>
    </row>
    <row r="20" spans="1:8" x14ac:dyDescent="0.25">
      <c r="A20">
        <v>11252185771</v>
      </c>
      <c r="B20" t="str">
        <f>INDEX('Download DO NOT EDIT'!AE:AE,MATCH(A20,'Download DO NOT EDIT'!A:A,0))</f>
        <v>Lhana</v>
      </c>
      <c r="C20" t="str">
        <f>INDEX('Download DO NOT EDIT'!AF:AF,MATCH(A20,'Download DO NOT EDIT'!A:A,0))</f>
        <v>12/14/2019</v>
      </c>
      <c r="D20" t="str">
        <f>INDEX('Download DO NOT EDIT'!AG:AG,MATCH(A20,'Download DO NOT EDIT'!A:A,0))</f>
        <v>Saturday</v>
      </c>
      <c r="E20" s="3" t="str">
        <f>IF(INDEX('Download DO NOT EDIT'!AH:AH,MATCH(A20,'Download DO NOT EDIT'!A:A,0))="1 PM","1 PM",IF(INDEX('Download DO NOT EDIT'!AI:AI,MATCH(A20,'Download DO NOT EDIT'!A:A,0))="2 PM","2 PM",IF(INDEX('Download DO NOT EDIT'!AJ:AJ,MATCH(A20,'Download DO NOT EDIT'!A:A,0))="3 PM","3 PM",IF(INDEX('Download DO NOT EDIT'!AK:AK,MATCH(A20,'Download DO NOT EDIT'!A:A,0))="4 PM","4 PM",IF(INDEX('Download DO NOT EDIT'!AL:AL,MATCH(A20,'Download DO NOT EDIT'!A:A,0))="5 PM","5 PM")))))</f>
        <v>4 PM</v>
      </c>
      <c r="F20">
        <f>INDEX('Download DO NOT EDIT'!J:J,MATCH('All Data'!A20,'Download DO NOT EDIT'!A:A,0))</f>
        <v>11201</v>
      </c>
      <c r="G20" t="str">
        <f>INDEX('Download DO NOT EDIT'!K:K,MATCH(A20,'Download DO NOT EDIT'!A:A,0))</f>
        <v>Yes</v>
      </c>
      <c r="H20" t="str">
        <f>INDEX('Download DO NOT EDIT'!L:L,MATCH(A20,'Download DO NOT EDIT'!A:A,0))</f>
        <v>2-3 times per fall/winter</v>
      </c>
    </row>
    <row r="21" spans="1:8" x14ac:dyDescent="0.25">
      <c r="A21">
        <v>11252183606</v>
      </c>
      <c r="B21" t="str">
        <f>INDEX('Download DO NOT EDIT'!AE:AE,MATCH(A21,'Download DO NOT EDIT'!A:A,0))</f>
        <v>Lhana</v>
      </c>
      <c r="C21" t="str">
        <f>INDEX('Download DO NOT EDIT'!AF:AF,MATCH(A21,'Download DO NOT EDIT'!A:A,0))</f>
        <v>12/14/2019</v>
      </c>
      <c r="D21" t="str">
        <f>INDEX('Download DO NOT EDIT'!AG:AG,MATCH(A21,'Download DO NOT EDIT'!A:A,0))</f>
        <v>Saturday</v>
      </c>
      <c r="E21" s="3" t="str">
        <f>IF(INDEX('Download DO NOT EDIT'!AH:AH,MATCH(A21,'Download DO NOT EDIT'!A:A,0))="1 PM","1 PM",IF(INDEX('Download DO NOT EDIT'!AI:AI,MATCH(A21,'Download DO NOT EDIT'!A:A,0))="2 PM","2 PM",IF(INDEX('Download DO NOT EDIT'!AJ:AJ,MATCH(A21,'Download DO NOT EDIT'!A:A,0))="3 PM","3 PM",IF(INDEX('Download DO NOT EDIT'!AK:AK,MATCH(A21,'Download DO NOT EDIT'!A:A,0))="4 PM","4 PM",IF(INDEX('Download DO NOT EDIT'!AL:AL,MATCH(A21,'Download DO NOT EDIT'!A:A,0))="5 PM","5 PM")))))</f>
        <v>3 PM</v>
      </c>
      <c r="F21">
        <f>INDEX('Download DO NOT EDIT'!J:J,MATCH('All Data'!A21,'Download DO NOT EDIT'!A:A,0))</f>
        <v>11378</v>
      </c>
      <c r="G21" t="str">
        <f>INDEX('Download DO NOT EDIT'!K:K,MATCH(A21,'Download DO NOT EDIT'!A:A,0))</f>
        <v>No</v>
      </c>
      <c r="H21">
        <f>INDEX('Download DO NOT EDIT'!L:L,MATCH(A21,'Download DO NOT EDIT'!A:A,0))</f>
        <v>0</v>
      </c>
    </row>
    <row r="22" spans="1:8" x14ac:dyDescent="0.25">
      <c r="A22">
        <v>11252181993</v>
      </c>
      <c r="B22" t="str">
        <f>INDEX('Download DO NOT EDIT'!AE:AE,MATCH(A22,'Download DO NOT EDIT'!A:A,0))</f>
        <v>Lhana</v>
      </c>
      <c r="C22" t="str">
        <f>INDEX('Download DO NOT EDIT'!AF:AF,MATCH(A22,'Download DO NOT EDIT'!A:A,0))</f>
        <v>12/14/2019</v>
      </c>
      <c r="D22" t="str">
        <f>INDEX('Download DO NOT EDIT'!AG:AG,MATCH(A22,'Download DO NOT EDIT'!A:A,0))</f>
        <v>Saturday</v>
      </c>
      <c r="E22" s="3" t="str">
        <f>IF(INDEX('Download DO NOT EDIT'!AH:AH,MATCH(A22,'Download DO NOT EDIT'!A:A,0))="1 PM","1 PM",IF(INDEX('Download DO NOT EDIT'!AI:AI,MATCH(A22,'Download DO NOT EDIT'!A:A,0))="2 PM","2 PM",IF(INDEX('Download DO NOT EDIT'!AJ:AJ,MATCH(A22,'Download DO NOT EDIT'!A:A,0))="3 PM","3 PM",IF(INDEX('Download DO NOT EDIT'!AK:AK,MATCH(A22,'Download DO NOT EDIT'!A:A,0))="4 PM","4 PM",IF(INDEX('Download DO NOT EDIT'!AL:AL,MATCH(A22,'Download DO NOT EDIT'!A:A,0))="5 PM","5 PM")))))</f>
        <v>3 PM</v>
      </c>
      <c r="F22">
        <f>INDEX('Download DO NOT EDIT'!J:J,MATCH('All Data'!A22,'Download DO NOT EDIT'!A:A,0))</f>
        <v>11201</v>
      </c>
      <c r="G22" t="str">
        <f>INDEX('Download DO NOT EDIT'!K:K,MATCH(A22,'Download DO NOT EDIT'!A:A,0))</f>
        <v>No</v>
      </c>
      <c r="H22">
        <f>INDEX('Download DO NOT EDIT'!L:L,MATCH(A22,'Download DO NOT EDIT'!A:A,0))</f>
        <v>0</v>
      </c>
    </row>
    <row r="23" spans="1:8" x14ac:dyDescent="0.25">
      <c r="A23">
        <v>11252176786</v>
      </c>
      <c r="B23" t="str">
        <f>INDEX('Download DO NOT EDIT'!AE:AE,MATCH(A23,'Download DO NOT EDIT'!A:A,0))</f>
        <v>Lhana</v>
      </c>
      <c r="C23" t="str">
        <f>INDEX('Download DO NOT EDIT'!AF:AF,MATCH(A23,'Download DO NOT EDIT'!A:A,0))</f>
        <v>12/14/2019</v>
      </c>
      <c r="D23" t="str">
        <f>INDEX('Download DO NOT EDIT'!AG:AG,MATCH(A23,'Download DO NOT EDIT'!A:A,0))</f>
        <v>Saturday</v>
      </c>
      <c r="E23" s="3" t="str">
        <f>IF(INDEX('Download DO NOT EDIT'!AH:AH,MATCH(A23,'Download DO NOT EDIT'!A:A,0))="1 PM","1 PM",IF(INDEX('Download DO NOT EDIT'!AI:AI,MATCH(A23,'Download DO NOT EDIT'!A:A,0))="2 PM","2 PM",IF(INDEX('Download DO NOT EDIT'!AJ:AJ,MATCH(A23,'Download DO NOT EDIT'!A:A,0))="3 PM","3 PM",IF(INDEX('Download DO NOT EDIT'!AK:AK,MATCH(A23,'Download DO NOT EDIT'!A:A,0))="4 PM","4 PM",IF(INDEX('Download DO NOT EDIT'!AL:AL,MATCH(A23,'Download DO NOT EDIT'!A:A,0))="5 PM","5 PM")))))</f>
        <v>3 PM</v>
      </c>
      <c r="F23">
        <f>INDEX('Download DO NOT EDIT'!J:J,MATCH('All Data'!A23,'Download DO NOT EDIT'!A:A,0))</f>
        <v>11205</v>
      </c>
      <c r="G23" t="str">
        <f>INDEX('Download DO NOT EDIT'!K:K,MATCH(A23,'Download DO NOT EDIT'!A:A,0))</f>
        <v>No</v>
      </c>
      <c r="H23">
        <f>INDEX('Download DO NOT EDIT'!L:L,MATCH(A23,'Download DO NOT EDIT'!A:A,0))</f>
        <v>0</v>
      </c>
    </row>
    <row r="24" spans="1:8" x14ac:dyDescent="0.25">
      <c r="A24">
        <v>11252174735</v>
      </c>
      <c r="B24" t="str">
        <f>INDEX('Download DO NOT EDIT'!AE:AE,MATCH(A24,'Download DO NOT EDIT'!A:A,0))</f>
        <v>Lhana</v>
      </c>
      <c r="C24" t="str">
        <f>INDEX('Download DO NOT EDIT'!AF:AF,MATCH(A24,'Download DO NOT EDIT'!A:A,0))</f>
        <v>12/14/2019</v>
      </c>
      <c r="D24" t="str">
        <f>INDEX('Download DO NOT EDIT'!AG:AG,MATCH(A24,'Download DO NOT EDIT'!A:A,0))</f>
        <v>Saturday</v>
      </c>
      <c r="E24" s="3" t="str">
        <f>IF(INDEX('Download DO NOT EDIT'!AH:AH,MATCH(A24,'Download DO NOT EDIT'!A:A,0))="1 PM","1 PM",IF(INDEX('Download DO NOT EDIT'!AI:AI,MATCH(A24,'Download DO NOT EDIT'!A:A,0))="2 PM","2 PM",IF(INDEX('Download DO NOT EDIT'!AJ:AJ,MATCH(A24,'Download DO NOT EDIT'!A:A,0))="3 PM","3 PM",IF(INDEX('Download DO NOT EDIT'!AK:AK,MATCH(A24,'Download DO NOT EDIT'!A:A,0))="4 PM","4 PM",IF(INDEX('Download DO NOT EDIT'!AL:AL,MATCH(A24,'Download DO NOT EDIT'!A:A,0))="5 PM","5 PM")))))</f>
        <v>3 PM</v>
      </c>
      <c r="F24">
        <f>INDEX('Download DO NOT EDIT'!J:J,MATCH('All Data'!A24,'Download DO NOT EDIT'!A:A,0))</f>
        <v>11238</v>
      </c>
      <c r="G24" t="str">
        <f>INDEX('Download DO NOT EDIT'!K:K,MATCH(A24,'Download DO NOT EDIT'!A:A,0))</f>
        <v>Yes</v>
      </c>
      <c r="H24" t="str">
        <f>INDEX('Download DO NOT EDIT'!L:L,MATCH(A24,'Download DO NOT EDIT'!A:A,0))</f>
        <v>5-7 times a year</v>
      </c>
    </row>
    <row r="25" spans="1:8" x14ac:dyDescent="0.25">
      <c r="A25">
        <v>11252172541</v>
      </c>
      <c r="B25" t="str">
        <f>INDEX('Download DO NOT EDIT'!AE:AE,MATCH(A25,'Download DO NOT EDIT'!A:A,0))</f>
        <v>Lhana</v>
      </c>
      <c r="C25" t="str">
        <f>INDEX('Download DO NOT EDIT'!AF:AF,MATCH(A25,'Download DO NOT EDIT'!A:A,0))</f>
        <v>12/14/2019</v>
      </c>
      <c r="D25" t="str">
        <f>INDEX('Download DO NOT EDIT'!AG:AG,MATCH(A25,'Download DO NOT EDIT'!A:A,0))</f>
        <v>Saturday</v>
      </c>
      <c r="E25" s="3" t="str">
        <f>IF(INDEX('Download DO NOT EDIT'!AH:AH,MATCH(A25,'Download DO NOT EDIT'!A:A,0))="1 PM","1 PM",IF(INDEX('Download DO NOT EDIT'!AI:AI,MATCH(A25,'Download DO NOT EDIT'!A:A,0))="2 PM","2 PM",IF(INDEX('Download DO NOT EDIT'!AJ:AJ,MATCH(A25,'Download DO NOT EDIT'!A:A,0))="3 PM","3 PM",IF(INDEX('Download DO NOT EDIT'!AK:AK,MATCH(A25,'Download DO NOT EDIT'!A:A,0))="4 PM","4 PM",IF(INDEX('Download DO NOT EDIT'!AL:AL,MATCH(A25,'Download DO NOT EDIT'!A:A,0))="5 PM","5 PM")))))</f>
        <v>4 PM</v>
      </c>
      <c r="F25">
        <f>INDEX('Download DO NOT EDIT'!J:J,MATCH('All Data'!A25,'Download DO NOT EDIT'!A:A,0))</f>
        <v>11201</v>
      </c>
      <c r="G25" t="str">
        <f>INDEX('Download DO NOT EDIT'!K:K,MATCH(A25,'Download DO NOT EDIT'!A:A,0))</f>
        <v>Yes</v>
      </c>
      <c r="H25" t="str">
        <f>INDEX('Download DO NOT EDIT'!L:L,MATCH(A25,'Download DO NOT EDIT'!A:A,0))</f>
        <v>ever 2 months</v>
      </c>
    </row>
    <row r="26" spans="1:8" x14ac:dyDescent="0.25">
      <c r="A26">
        <v>11252170495</v>
      </c>
      <c r="B26" t="str">
        <f>INDEX('Download DO NOT EDIT'!AE:AE,MATCH(A26,'Download DO NOT EDIT'!A:A,0))</f>
        <v>Lhana</v>
      </c>
      <c r="C26" t="str">
        <f>INDEX('Download DO NOT EDIT'!AF:AF,MATCH(A26,'Download DO NOT EDIT'!A:A,0))</f>
        <v>12/14/2019</v>
      </c>
      <c r="D26" t="str">
        <f>INDEX('Download DO NOT EDIT'!AG:AG,MATCH(A26,'Download DO NOT EDIT'!A:A,0))</f>
        <v>Saturday</v>
      </c>
      <c r="E26" s="3" t="str">
        <f>IF(INDEX('Download DO NOT EDIT'!AH:AH,MATCH(A26,'Download DO NOT EDIT'!A:A,0))="1 PM","1 PM",IF(INDEX('Download DO NOT EDIT'!AI:AI,MATCH(A26,'Download DO NOT EDIT'!A:A,0))="2 PM","2 PM",IF(INDEX('Download DO NOT EDIT'!AJ:AJ,MATCH(A26,'Download DO NOT EDIT'!A:A,0))="3 PM","3 PM",IF(INDEX('Download DO NOT EDIT'!AK:AK,MATCH(A26,'Download DO NOT EDIT'!A:A,0))="4 PM","4 PM",IF(INDEX('Download DO NOT EDIT'!AL:AL,MATCH(A26,'Download DO NOT EDIT'!A:A,0))="5 PM","5 PM")))))</f>
        <v>1 PM</v>
      </c>
      <c r="F26">
        <f>INDEX('Download DO NOT EDIT'!J:J,MATCH('All Data'!A26,'Download DO NOT EDIT'!A:A,0))</f>
        <v>11201</v>
      </c>
      <c r="G26" t="str">
        <f>INDEX('Download DO NOT EDIT'!K:K,MATCH(A26,'Download DO NOT EDIT'!A:A,0))</f>
        <v>Yes</v>
      </c>
      <c r="H26" t="str">
        <f>INDEX('Download DO NOT EDIT'!L:L,MATCH(A26,'Download DO NOT EDIT'!A:A,0))</f>
        <v>once a week</v>
      </c>
    </row>
    <row r="27" spans="1:8" x14ac:dyDescent="0.25">
      <c r="A27">
        <v>11252167931</v>
      </c>
      <c r="B27" t="str">
        <f>INDEX('Download DO NOT EDIT'!AE:AE,MATCH(A27,'Download DO NOT EDIT'!A:A,0))</f>
        <v>Lhana</v>
      </c>
      <c r="C27" t="str">
        <f>INDEX('Download DO NOT EDIT'!AF:AF,MATCH(A27,'Download DO NOT EDIT'!A:A,0))</f>
        <v>12/14/2019</v>
      </c>
      <c r="D27" t="str">
        <f>INDEX('Download DO NOT EDIT'!AG:AG,MATCH(A27,'Download DO NOT EDIT'!A:A,0))</f>
        <v>Saturday</v>
      </c>
      <c r="E27" s="3" t="str">
        <f>IF(INDEX('Download DO NOT EDIT'!AH:AH,MATCH(A27,'Download DO NOT EDIT'!A:A,0))="1 PM","1 PM",IF(INDEX('Download DO NOT EDIT'!AI:AI,MATCH(A27,'Download DO NOT EDIT'!A:A,0))="2 PM","2 PM",IF(INDEX('Download DO NOT EDIT'!AJ:AJ,MATCH(A27,'Download DO NOT EDIT'!A:A,0))="3 PM","3 PM",IF(INDEX('Download DO NOT EDIT'!AK:AK,MATCH(A27,'Download DO NOT EDIT'!A:A,0))="4 PM","4 PM",IF(INDEX('Download DO NOT EDIT'!AL:AL,MATCH(A27,'Download DO NOT EDIT'!A:A,0))="5 PM","5 PM")))))</f>
        <v>3 PM</v>
      </c>
      <c r="F27" t="str">
        <f>INDEX('Download DO NOT EDIT'!J:J,MATCH('All Data'!A27,'Download DO NOT EDIT'!A:A,0))</f>
        <v>Australia</v>
      </c>
      <c r="G27" t="str">
        <f>INDEX('Download DO NOT EDIT'!K:K,MATCH(A27,'Download DO NOT EDIT'!A:A,0))</f>
        <v>No</v>
      </c>
      <c r="H27">
        <f>INDEX('Download DO NOT EDIT'!L:L,MATCH(A27,'Download DO NOT EDIT'!A:A,0))</f>
        <v>0</v>
      </c>
    </row>
    <row r="28" spans="1:8" x14ac:dyDescent="0.25">
      <c r="A28">
        <v>11252163466</v>
      </c>
      <c r="B28" t="str">
        <f>INDEX('Download DO NOT EDIT'!AE:AE,MATCH(A28,'Download DO NOT EDIT'!A:A,0))</f>
        <v>Lhana</v>
      </c>
      <c r="C28" t="str">
        <f>INDEX('Download DO NOT EDIT'!AF:AF,MATCH(A28,'Download DO NOT EDIT'!A:A,0))</f>
        <v>12/14/2019</v>
      </c>
      <c r="D28" t="str">
        <f>INDEX('Download DO NOT EDIT'!AG:AG,MATCH(A28,'Download DO NOT EDIT'!A:A,0))</f>
        <v>Saturday</v>
      </c>
      <c r="E28" s="3" t="str">
        <f>IF(INDEX('Download DO NOT EDIT'!AH:AH,MATCH(A28,'Download DO NOT EDIT'!A:A,0))="1 PM","1 PM",IF(INDEX('Download DO NOT EDIT'!AI:AI,MATCH(A28,'Download DO NOT EDIT'!A:A,0))="2 PM","2 PM",IF(INDEX('Download DO NOT EDIT'!AJ:AJ,MATCH(A28,'Download DO NOT EDIT'!A:A,0))="3 PM","3 PM",IF(INDEX('Download DO NOT EDIT'!AK:AK,MATCH(A28,'Download DO NOT EDIT'!A:A,0))="4 PM","4 PM",IF(INDEX('Download DO NOT EDIT'!AL:AL,MATCH(A28,'Download DO NOT EDIT'!A:A,0))="5 PM","5 PM")))))</f>
        <v>3 PM</v>
      </c>
      <c r="F28">
        <f>INDEX('Download DO NOT EDIT'!J:J,MATCH('All Data'!A28,'Download DO NOT EDIT'!A:A,0))</f>
        <v>11201</v>
      </c>
      <c r="G28" t="str">
        <f>INDEX('Download DO NOT EDIT'!K:K,MATCH(A28,'Download DO NOT EDIT'!A:A,0))</f>
        <v>Yes</v>
      </c>
      <c r="H28" t="str">
        <f>INDEX('Download DO NOT EDIT'!L:L,MATCH(A28,'Download DO NOT EDIT'!A:A,0))</f>
        <v>every other month maybe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topLeftCell="C1" workbookViewId="0">
      <selection activeCell="N2" sqref="N2:R2"/>
    </sheetView>
  </sheetViews>
  <sheetFormatPr defaultRowHeight="15" x14ac:dyDescent="0.25"/>
  <cols>
    <col min="1" max="1" width="9.140625" customWidth="1"/>
    <col min="2" max="2" width="18.140625" customWidth="1"/>
    <col min="4" max="4" width="16" customWidth="1"/>
    <col min="5" max="5" width="16.85546875" customWidth="1"/>
  </cols>
  <sheetData>
    <row r="1" spans="1:38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S1" s="2" t="s">
        <v>13</v>
      </c>
      <c r="U1" s="2" t="s">
        <v>14</v>
      </c>
      <c r="V1" s="2" t="s">
        <v>15</v>
      </c>
      <c r="AD1" s="2" t="s">
        <v>16</v>
      </c>
      <c r="AE1" s="2" t="s">
        <v>17</v>
      </c>
      <c r="AF1" s="2" t="s">
        <v>18</v>
      </c>
      <c r="AG1" s="2" t="s">
        <v>19</v>
      </c>
      <c r="AH1" s="2" t="s">
        <v>20</v>
      </c>
    </row>
    <row r="2" spans="1:38" s="2" customFormat="1" ht="14.25" x14ac:dyDescent="0.2">
      <c r="J2" s="2" t="s">
        <v>21</v>
      </c>
      <c r="K2" s="2" t="s">
        <v>22</v>
      </c>
      <c r="L2" s="2" t="s">
        <v>21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22</v>
      </c>
      <c r="T2" s="2" t="s">
        <v>29</v>
      </c>
      <c r="U2" s="2" t="s">
        <v>21</v>
      </c>
      <c r="V2" s="2" t="s">
        <v>30</v>
      </c>
      <c r="W2" s="2" t="s">
        <v>31</v>
      </c>
      <c r="X2" s="2" t="s">
        <v>32</v>
      </c>
      <c r="Y2" s="2" t="s">
        <v>33</v>
      </c>
      <c r="Z2" s="2" t="s">
        <v>34</v>
      </c>
      <c r="AA2" s="2" t="s">
        <v>35</v>
      </c>
      <c r="AB2" s="2" t="s">
        <v>36</v>
      </c>
      <c r="AC2" s="2" t="s">
        <v>28</v>
      </c>
      <c r="AD2" s="2" t="s">
        <v>21</v>
      </c>
      <c r="AE2" s="2" t="s">
        <v>21</v>
      </c>
      <c r="AF2" s="2" t="s">
        <v>18</v>
      </c>
      <c r="AG2" s="2" t="s">
        <v>22</v>
      </c>
      <c r="AH2" s="2" t="s">
        <v>37</v>
      </c>
      <c r="AI2" s="2" t="s">
        <v>38</v>
      </c>
      <c r="AJ2" s="2" t="s">
        <v>39</v>
      </c>
      <c r="AK2" s="2" t="s">
        <v>40</v>
      </c>
      <c r="AL2" s="2" t="s">
        <v>41</v>
      </c>
    </row>
    <row r="3" spans="1:38" x14ac:dyDescent="0.25">
      <c r="A3">
        <v>11252222583</v>
      </c>
      <c r="B3">
        <v>252022049</v>
      </c>
      <c r="C3" s="1">
        <v>43832.662152777775</v>
      </c>
      <c r="D3" s="1">
        <v>43832.662581018521</v>
      </c>
      <c r="E3" t="s">
        <v>42</v>
      </c>
      <c r="J3">
        <v>11231</v>
      </c>
      <c r="K3" t="s">
        <v>43</v>
      </c>
      <c r="M3" t="s">
        <v>23</v>
      </c>
      <c r="S3" t="s">
        <v>29</v>
      </c>
      <c r="T3">
        <v>3</v>
      </c>
      <c r="U3" t="s">
        <v>44</v>
      </c>
      <c r="AC3" t="s">
        <v>45</v>
      </c>
      <c r="AE3" t="s">
        <v>46</v>
      </c>
      <c r="AF3" t="s">
        <v>47</v>
      </c>
      <c r="AG3" t="s">
        <v>48</v>
      </c>
      <c r="AL3" t="s">
        <v>41</v>
      </c>
    </row>
    <row r="4" spans="1:38" x14ac:dyDescent="0.25">
      <c r="A4">
        <v>11252221511</v>
      </c>
      <c r="B4">
        <v>252022049</v>
      </c>
      <c r="C4" s="1">
        <v>43832.661504629628</v>
      </c>
      <c r="D4" s="1">
        <v>43832.662118055552</v>
      </c>
      <c r="E4" t="s">
        <v>42</v>
      </c>
      <c r="J4">
        <v>11201</v>
      </c>
      <c r="K4" t="s">
        <v>49</v>
      </c>
      <c r="L4" t="s">
        <v>50</v>
      </c>
      <c r="S4" t="s">
        <v>29</v>
      </c>
      <c r="T4">
        <v>2</v>
      </c>
      <c r="U4" t="s">
        <v>51</v>
      </c>
      <c r="W4" t="s">
        <v>31</v>
      </c>
      <c r="X4" t="s">
        <v>32</v>
      </c>
      <c r="Z4" t="s">
        <v>34</v>
      </c>
      <c r="AE4" t="s">
        <v>46</v>
      </c>
      <c r="AF4" t="s">
        <v>47</v>
      </c>
      <c r="AG4" t="s">
        <v>48</v>
      </c>
      <c r="AK4" t="s">
        <v>40</v>
      </c>
    </row>
    <row r="5" spans="1:38" x14ac:dyDescent="0.25">
      <c r="A5">
        <v>11252220129</v>
      </c>
      <c r="B5">
        <v>252022049</v>
      </c>
      <c r="C5" s="1">
        <v>43832.660694444443</v>
      </c>
      <c r="D5" s="1">
        <v>43832.661469907405</v>
      </c>
      <c r="E5" t="s">
        <v>42</v>
      </c>
      <c r="J5" t="s">
        <v>52</v>
      </c>
      <c r="K5" t="s">
        <v>43</v>
      </c>
      <c r="M5" t="s">
        <v>23</v>
      </c>
      <c r="S5" t="s">
        <v>29</v>
      </c>
      <c r="T5" t="s">
        <v>53</v>
      </c>
      <c r="U5" t="s">
        <v>54</v>
      </c>
      <c r="X5" t="s">
        <v>32</v>
      </c>
      <c r="AA5" t="s">
        <v>35</v>
      </c>
      <c r="AB5" t="s">
        <v>36</v>
      </c>
      <c r="AD5" t="s">
        <v>55</v>
      </c>
      <c r="AE5" t="s">
        <v>46</v>
      </c>
      <c r="AF5" t="s">
        <v>47</v>
      </c>
      <c r="AG5" t="s">
        <v>48</v>
      </c>
      <c r="AK5" t="s">
        <v>40</v>
      </c>
    </row>
    <row r="6" spans="1:38" x14ac:dyDescent="0.25">
      <c r="A6">
        <v>11252218597</v>
      </c>
      <c r="B6">
        <v>252022049</v>
      </c>
      <c r="C6" s="1">
        <v>43832.659988425927</v>
      </c>
      <c r="D6" s="1">
        <v>43832.66064814815</v>
      </c>
      <c r="E6" t="s">
        <v>42</v>
      </c>
      <c r="J6">
        <v>11201</v>
      </c>
      <c r="K6" t="s">
        <v>49</v>
      </c>
      <c r="L6" t="s">
        <v>56</v>
      </c>
      <c r="M6" t="s">
        <v>23</v>
      </c>
      <c r="S6" t="s">
        <v>29</v>
      </c>
      <c r="T6">
        <v>2</v>
      </c>
      <c r="U6" t="s">
        <v>57</v>
      </c>
      <c r="X6" t="s">
        <v>32</v>
      </c>
      <c r="AA6" t="s">
        <v>35</v>
      </c>
      <c r="AD6" t="s">
        <v>58</v>
      </c>
      <c r="AE6" t="s">
        <v>46</v>
      </c>
      <c r="AF6" t="s">
        <v>47</v>
      </c>
      <c r="AG6" t="s">
        <v>48</v>
      </c>
      <c r="AK6" t="s">
        <v>40</v>
      </c>
    </row>
    <row r="7" spans="1:38" x14ac:dyDescent="0.25">
      <c r="A7">
        <v>11252217110</v>
      </c>
      <c r="B7">
        <v>252022049</v>
      </c>
      <c r="C7" s="1">
        <v>43832.659409722219</v>
      </c>
      <c r="D7" s="1">
        <v>43832.659942129627</v>
      </c>
      <c r="E7" t="s">
        <v>42</v>
      </c>
      <c r="J7">
        <v>11581</v>
      </c>
      <c r="K7" t="s">
        <v>49</v>
      </c>
      <c r="L7" t="s">
        <v>59</v>
      </c>
      <c r="S7" t="s">
        <v>29</v>
      </c>
      <c r="T7">
        <v>2.5</v>
      </c>
      <c r="U7" t="s">
        <v>60</v>
      </c>
      <c r="AA7" t="s">
        <v>35</v>
      </c>
      <c r="AE7" t="s">
        <v>46</v>
      </c>
      <c r="AF7" t="s">
        <v>47</v>
      </c>
      <c r="AG7" t="s">
        <v>48</v>
      </c>
      <c r="AK7" t="s">
        <v>40</v>
      </c>
    </row>
    <row r="8" spans="1:38" x14ac:dyDescent="0.25">
      <c r="A8">
        <v>11252215794</v>
      </c>
      <c r="B8">
        <v>252022049</v>
      </c>
      <c r="C8" s="1">
        <v>43832.658726851849</v>
      </c>
      <c r="D8" s="1">
        <v>43832.659351851849</v>
      </c>
      <c r="E8" t="s">
        <v>42</v>
      </c>
      <c r="J8">
        <v>11201</v>
      </c>
      <c r="K8" t="s">
        <v>49</v>
      </c>
      <c r="L8" t="s">
        <v>61</v>
      </c>
      <c r="S8" t="s">
        <v>29</v>
      </c>
      <c r="T8">
        <v>2</v>
      </c>
      <c r="U8" t="s">
        <v>62</v>
      </c>
      <c r="X8" t="s">
        <v>32</v>
      </c>
      <c r="AA8" t="s">
        <v>35</v>
      </c>
      <c r="AE8" t="s">
        <v>46</v>
      </c>
      <c r="AF8" t="s">
        <v>47</v>
      </c>
      <c r="AG8" t="s">
        <v>48</v>
      </c>
      <c r="AK8" t="s">
        <v>40</v>
      </c>
    </row>
    <row r="9" spans="1:38" x14ac:dyDescent="0.25">
      <c r="A9">
        <v>11252214370</v>
      </c>
      <c r="B9">
        <v>252022049</v>
      </c>
      <c r="C9" s="1">
        <v>43832.657673611109</v>
      </c>
      <c r="D9" s="1">
        <v>43832.658680555556</v>
      </c>
      <c r="E9" t="s">
        <v>42</v>
      </c>
      <c r="J9">
        <v>11201</v>
      </c>
      <c r="K9" t="s">
        <v>49</v>
      </c>
      <c r="L9" t="s">
        <v>63</v>
      </c>
      <c r="S9" t="s">
        <v>29</v>
      </c>
      <c r="T9" t="s">
        <v>64</v>
      </c>
      <c r="U9" t="s">
        <v>65</v>
      </c>
      <c r="Z9" t="s">
        <v>34</v>
      </c>
      <c r="AA9" t="s">
        <v>35</v>
      </c>
      <c r="AB9" t="s">
        <v>36</v>
      </c>
      <c r="AE9" t="s">
        <v>46</v>
      </c>
      <c r="AF9" t="s">
        <v>47</v>
      </c>
      <c r="AG9" t="s">
        <v>48</v>
      </c>
      <c r="AK9" t="s">
        <v>40</v>
      </c>
    </row>
    <row r="10" spans="1:38" x14ac:dyDescent="0.25">
      <c r="A10">
        <v>11252212074</v>
      </c>
      <c r="B10">
        <v>252022049</v>
      </c>
      <c r="C10" s="1">
        <v>43832.656909722224</v>
      </c>
      <c r="D10" s="1">
        <v>43832.657592592594</v>
      </c>
      <c r="E10" t="s">
        <v>42</v>
      </c>
      <c r="J10">
        <v>11205</v>
      </c>
      <c r="K10" t="s">
        <v>49</v>
      </c>
      <c r="L10" t="s">
        <v>66</v>
      </c>
      <c r="S10" t="s">
        <v>29</v>
      </c>
      <c r="T10" t="s">
        <v>67</v>
      </c>
      <c r="U10" t="s">
        <v>68</v>
      </c>
      <c r="W10" t="s">
        <v>31</v>
      </c>
      <c r="AA10" t="s">
        <v>35</v>
      </c>
      <c r="AB10" t="s">
        <v>36</v>
      </c>
      <c r="AE10" t="s">
        <v>46</v>
      </c>
      <c r="AF10" t="s">
        <v>69</v>
      </c>
      <c r="AG10" t="s">
        <v>70</v>
      </c>
      <c r="AK10" t="s">
        <v>40</v>
      </c>
    </row>
    <row r="11" spans="1:38" x14ac:dyDescent="0.25">
      <c r="A11">
        <v>11252210395</v>
      </c>
      <c r="B11">
        <v>252022049</v>
      </c>
      <c r="C11" s="1">
        <v>43832.654502314814</v>
      </c>
      <c r="D11" s="1">
        <v>43832.656875000001</v>
      </c>
      <c r="E11" t="s">
        <v>42</v>
      </c>
      <c r="J11">
        <v>11230</v>
      </c>
      <c r="K11" t="s">
        <v>43</v>
      </c>
      <c r="R11" t="s">
        <v>71</v>
      </c>
      <c r="S11" t="s">
        <v>29</v>
      </c>
      <c r="T11" t="s">
        <v>72</v>
      </c>
      <c r="U11" t="s">
        <v>73</v>
      </c>
      <c r="X11" t="s">
        <v>32</v>
      </c>
      <c r="AB11" t="s">
        <v>36</v>
      </c>
      <c r="AC11" t="s">
        <v>74</v>
      </c>
      <c r="AD11" t="s">
        <v>75</v>
      </c>
      <c r="AE11" t="s">
        <v>46</v>
      </c>
      <c r="AF11" t="s">
        <v>69</v>
      </c>
      <c r="AG11" t="s">
        <v>70</v>
      </c>
      <c r="AK11" t="s">
        <v>40</v>
      </c>
    </row>
    <row r="12" spans="1:38" x14ac:dyDescent="0.25">
      <c r="A12">
        <v>11252205200</v>
      </c>
      <c r="B12">
        <v>252022049</v>
      </c>
      <c r="C12" s="1">
        <v>43832.653483796297</v>
      </c>
      <c r="D12" s="1">
        <v>43832.654965277776</v>
      </c>
      <c r="E12" t="s">
        <v>42</v>
      </c>
      <c r="J12">
        <v>11201</v>
      </c>
      <c r="K12" t="s">
        <v>49</v>
      </c>
      <c r="L12" t="s">
        <v>76</v>
      </c>
      <c r="S12" t="s">
        <v>29</v>
      </c>
      <c r="T12">
        <v>3</v>
      </c>
      <c r="U12" t="s">
        <v>77</v>
      </c>
      <c r="V12" t="s">
        <v>30</v>
      </c>
      <c r="W12" t="s">
        <v>31</v>
      </c>
      <c r="X12" t="s">
        <v>32</v>
      </c>
      <c r="Y12" t="s">
        <v>33</v>
      </c>
      <c r="AB12" t="s">
        <v>36</v>
      </c>
      <c r="AD12" t="s">
        <v>78</v>
      </c>
      <c r="AE12" t="s">
        <v>46</v>
      </c>
      <c r="AF12" t="s">
        <v>69</v>
      </c>
      <c r="AG12" t="s">
        <v>70</v>
      </c>
      <c r="AK12" t="s">
        <v>40</v>
      </c>
    </row>
    <row r="13" spans="1:38" x14ac:dyDescent="0.25">
      <c r="A13">
        <v>11252203303</v>
      </c>
      <c r="B13">
        <v>252022049</v>
      </c>
      <c r="C13" s="1">
        <v>43832.65284722222</v>
      </c>
      <c r="D13" s="1">
        <v>43832.653449074074</v>
      </c>
      <c r="E13" t="s">
        <v>42</v>
      </c>
      <c r="J13">
        <v>11102</v>
      </c>
      <c r="K13" t="s">
        <v>43</v>
      </c>
      <c r="O13" t="s">
        <v>25</v>
      </c>
      <c r="S13" t="s">
        <v>29</v>
      </c>
      <c r="T13">
        <v>3</v>
      </c>
      <c r="U13" t="s">
        <v>79</v>
      </c>
      <c r="X13" t="s">
        <v>32</v>
      </c>
      <c r="AB13" t="s">
        <v>36</v>
      </c>
      <c r="AE13" t="s">
        <v>80</v>
      </c>
      <c r="AF13" t="s">
        <v>69</v>
      </c>
      <c r="AG13" t="s">
        <v>70</v>
      </c>
      <c r="AJ13" t="s">
        <v>39</v>
      </c>
    </row>
    <row r="14" spans="1:38" x14ac:dyDescent="0.25">
      <c r="A14">
        <v>11252201966</v>
      </c>
      <c r="B14">
        <v>252022049</v>
      </c>
      <c r="C14" s="1">
        <v>43832.65221064815</v>
      </c>
      <c r="D14" s="1">
        <v>43832.652789351851</v>
      </c>
      <c r="E14" t="s">
        <v>42</v>
      </c>
      <c r="J14">
        <v>11201</v>
      </c>
      <c r="K14" t="s">
        <v>49</v>
      </c>
      <c r="S14" t="s">
        <v>29</v>
      </c>
      <c r="T14" t="s">
        <v>81</v>
      </c>
      <c r="X14" t="s">
        <v>32</v>
      </c>
      <c r="AB14" t="s">
        <v>36</v>
      </c>
      <c r="AE14" t="s">
        <v>80</v>
      </c>
      <c r="AF14" t="s">
        <v>69</v>
      </c>
      <c r="AG14" t="s">
        <v>70</v>
      </c>
      <c r="AJ14" t="s">
        <v>39</v>
      </c>
    </row>
    <row r="15" spans="1:38" x14ac:dyDescent="0.25">
      <c r="A15">
        <v>11252200625</v>
      </c>
      <c r="B15">
        <v>252022049</v>
      </c>
      <c r="C15" s="1">
        <v>43832.65115740741</v>
      </c>
      <c r="D15" s="1">
        <v>43832.652175925927</v>
      </c>
      <c r="E15" t="s">
        <v>42</v>
      </c>
      <c r="J15">
        <v>11201</v>
      </c>
      <c r="K15" t="s">
        <v>49</v>
      </c>
      <c r="L15" t="s">
        <v>82</v>
      </c>
      <c r="S15" t="s">
        <v>29</v>
      </c>
      <c r="T15" t="s">
        <v>83</v>
      </c>
      <c r="U15" t="s">
        <v>84</v>
      </c>
      <c r="X15" t="s">
        <v>32</v>
      </c>
      <c r="AB15" t="s">
        <v>36</v>
      </c>
      <c r="AD15" t="s">
        <v>85</v>
      </c>
      <c r="AE15" t="s">
        <v>80</v>
      </c>
      <c r="AF15" t="s">
        <v>69</v>
      </c>
      <c r="AG15" t="s">
        <v>70</v>
      </c>
      <c r="AI15" t="s">
        <v>38</v>
      </c>
    </row>
    <row r="16" spans="1:38" x14ac:dyDescent="0.25">
      <c r="A16">
        <v>11252198426</v>
      </c>
      <c r="B16">
        <v>252022049</v>
      </c>
      <c r="C16" s="1">
        <v>43832.650324074071</v>
      </c>
      <c r="D16" s="1">
        <v>43832.65111111111</v>
      </c>
      <c r="E16" t="s">
        <v>42</v>
      </c>
      <c r="J16">
        <v>11205</v>
      </c>
      <c r="K16" t="s">
        <v>49</v>
      </c>
      <c r="L16" t="s">
        <v>86</v>
      </c>
      <c r="S16" t="s">
        <v>29</v>
      </c>
      <c r="T16">
        <v>2</v>
      </c>
      <c r="U16" t="s">
        <v>87</v>
      </c>
      <c r="Z16" t="s">
        <v>34</v>
      </c>
      <c r="AA16" t="s">
        <v>35</v>
      </c>
      <c r="AD16" t="s">
        <v>88</v>
      </c>
      <c r="AE16" t="s">
        <v>80</v>
      </c>
      <c r="AF16" t="s">
        <v>69</v>
      </c>
      <c r="AG16" t="s">
        <v>70</v>
      </c>
      <c r="AH16" t="s">
        <v>37</v>
      </c>
    </row>
    <row r="17" spans="1:38" x14ac:dyDescent="0.25">
      <c r="A17">
        <v>11252196624</v>
      </c>
      <c r="B17">
        <v>252022049</v>
      </c>
      <c r="C17" s="1">
        <v>43832.649386574078</v>
      </c>
      <c r="D17" s="1">
        <v>43832.650243055556</v>
      </c>
      <c r="E17" t="s">
        <v>42</v>
      </c>
      <c r="J17">
        <v>11201</v>
      </c>
      <c r="K17" t="s">
        <v>49</v>
      </c>
      <c r="L17" t="s">
        <v>89</v>
      </c>
      <c r="S17" t="s">
        <v>29</v>
      </c>
      <c r="T17">
        <v>2</v>
      </c>
      <c r="U17" t="s">
        <v>90</v>
      </c>
      <c r="W17" t="s">
        <v>31</v>
      </c>
      <c r="X17" t="s">
        <v>32</v>
      </c>
      <c r="AD17" t="s">
        <v>91</v>
      </c>
      <c r="AE17" t="s">
        <v>92</v>
      </c>
      <c r="AF17" t="s">
        <v>93</v>
      </c>
      <c r="AG17" t="s">
        <v>94</v>
      </c>
      <c r="AI17" t="s">
        <v>38</v>
      </c>
    </row>
    <row r="18" spans="1:38" x14ac:dyDescent="0.25">
      <c r="A18">
        <v>11252194255</v>
      </c>
      <c r="B18">
        <v>252022049</v>
      </c>
      <c r="C18" s="1">
        <v>43832.648472222223</v>
      </c>
      <c r="D18" s="1">
        <v>43832.649340277778</v>
      </c>
      <c r="E18" t="s">
        <v>42</v>
      </c>
      <c r="J18">
        <v>11201</v>
      </c>
      <c r="K18" t="s">
        <v>49</v>
      </c>
      <c r="L18" t="s">
        <v>82</v>
      </c>
      <c r="S18" t="s">
        <v>29</v>
      </c>
      <c r="T18" t="s">
        <v>95</v>
      </c>
      <c r="U18" t="s">
        <v>96</v>
      </c>
      <c r="AA18" t="s">
        <v>35</v>
      </c>
      <c r="AB18" t="s">
        <v>36</v>
      </c>
      <c r="AE18" t="s">
        <v>97</v>
      </c>
      <c r="AF18" t="s">
        <v>93</v>
      </c>
      <c r="AG18" t="s">
        <v>94</v>
      </c>
      <c r="AI18" t="s">
        <v>38</v>
      </c>
    </row>
    <row r="19" spans="1:38" x14ac:dyDescent="0.25">
      <c r="A19">
        <v>11252192590</v>
      </c>
      <c r="B19">
        <v>252022049</v>
      </c>
      <c r="C19" s="1">
        <v>43832.647129629629</v>
      </c>
      <c r="D19" s="1">
        <v>43832.648425925923</v>
      </c>
      <c r="E19" t="s">
        <v>42</v>
      </c>
      <c r="J19">
        <v>11231</v>
      </c>
      <c r="K19" t="s">
        <v>49</v>
      </c>
      <c r="L19" t="s">
        <v>98</v>
      </c>
      <c r="S19" t="s">
        <v>29</v>
      </c>
      <c r="T19">
        <v>3.5</v>
      </c>
      <c r="U19" t="s">
        <v>99</v>
      </c>
      <c r="AC19" t="s">
        <v>100</v>
      </c>
      <c r="AD19" t="s">
        <v>100</v>
      </c>
      <c r="AE19" t="s">
        <v>92</v>
      </c>
      <c r="AF19" t="s">
        <v>93</v>
      </c>
      <c r="AG19" t="s">
        <v>94</v>
      </c>
      <c r="AL19" t="s">
        <v>41</v>
      </c>
    </row>
    <row r="20" spans="1:38" x14ac:dyDescent="0.25">
      <c r="A20">
        <v>11252189168</v>
      </c>
      <c r="B20">
        <v>252022049</v>
      </c>
      <c r="C20" s="1">
        <v>43832.64534722222</v>
      </c>
      <c r="D20" s="1">
        <v>43832.647083333337</v>
      </c>
      <c r="E20" t="s">
        <v>42</v>
      </c>
      <c r="J20">
        <v>11231</v>
      </c>
      <c r="K20" t="s">
        <v>49</v>
      </c>
      <c r="L20" t="s">
        <v>101</v>
      </c>
      <c r="S20" t="s">
        <v>29</v>
      </c>
      <c r="T20" t="s">
        <v>102</v>
      </c>
      <c r="U20" t="s">
        <v>103</v>
      </c>
      <c r="V20" t="s">
        <v>30</v>
      </c>
      <c r="W20" t="s">
        <v>31</v>
      </c>
      <c r="X20" t="s">
        <v>32</v>
      </c>
      <c r="AB20" t="s">
        <v>36</v>
      </c>
      <c r="AC20" t="s">
        <v>104</v>
      </c>
      <c r="AD20" t="s">
        <v>105</v>
      </c>
      <c r="AE20" t="s">
        <v>92</v>
      </c>
      <c r="AF20" t="s">
        <v>93</v>
      </c>
      <c r="AG20" t="s">
        <v>94</v>
      </c>
      <c r="AK20" t="s">
        <v>40</v>
      </c>
    </row>
    <row r="21" spans="1:38" x14ac:dyDescent="0.25">
      <c r="A21">
        <v>11252185771</v>
      </c>
      <c r="B21">
        <v>252022049</v>
      </c>
      <c r="C21" s="1">
        <v>43832.644375000003</v>
      </c>
      <c r="D21" s="1">
        <v>43832.645277777781</v>
      </c>
      <c r="E21" t="s">
        <v>42</v>
      </c>
      <c r="J21">
        <v>11201</v>
      </c>
      <c r="K21" t="s">
        <v>49</v>
      </c>
      <c r="L21" t="s">
        <v>106</v>
      </c>
      <c r="S21" t="s">
        <v>29</v>
      </c>
      <c r="T21" t="s">
        <v>107</v>
      </c>
      <c r="U21" t="s">
        <v>108</v>
      </c>
      <c r="Z21" t="s">
        <v>34</v>
      </c>
      <c r="AD21" t="s">
        <v>109</v>
      </c>
      <c r="AE21" t="s">
        <v>92</v>
      </c>
      <c r="AF21" t="s">
        <v>93</v>
      </c>
      <c r="AG21" t="s">
        <v>94</v>
      </c>
      <c r="AK21" t="s">
        <v>40</v>
      </c>
    </row>
    <row r="22" spans="1:38" x14ac:dyDescent="0.25">
      <c r="A22">
        <v>11252183606</v>
      </c>
      <c r="B22">
        <v>252022049</v>
      </c>
      <c r="C22" s="1">
        <v>43832.643611111111</v>
      </c>
      <c r="D22" s="1">
        <v>43832.644317129627</v>
      </c>
      <c r="E22" t="s">
        <v>42</v>
      </c>
      <c r="J22">
        <v>11378</v>
      </c>
      <c r="K22" t="s">
        <v>43</v>
      </c>
      <c r="O22" t="s">
        <v>25</v>
      </c>
      <c r="S22" t="s">
        <v>43</v>
      </c>
      <c r="U22" t="s">
        <v>110</v>
      </c>
      <c r="Y22" t="s">
        <v>33</v>
      </c>
      <c r="AA22" t="s">
        <v>35</v>
      </c>
      <c r="AB22" t="s">
        <v>36</v>
      </c>
      <c r="AE22" t="s">
        <v>92</v>
      </c>
      <c r="AF22" t="s">
        <v>93</v>
      </c>
      <c r="AG22" t="s">
        <v>94</v>
      </c>
      <c r="AJ22" t="s">
        <v>39</v>
      </c>
    </row>
    <row r="23" spans="1:38" x14ac:dyDescent="0.25">
      <c r="A23">
        <v>11252181993</v>
      </c>
      <c r="B23">
        <v>252022049</v>
      </c>
      <c r="C23" s="1">
        <v>43832.641203703701</v>
      </c>
      <c r="D23" s="1">
        <v>43832.643553240741</v>
      </c>
      <c r="E23" t="s">
        <v>42</v>
      </c>
      <c r="J23">
        <v>11201</v>
      </c>
      <c r="K23" t="s">
        <v>43</v>
      </c>
      <c r="O23" t="s">
        <v>25</v>
      </c>
      <c r="S23" t="s">
        <v>29</v>
      </c>
      <c r="T23" t="s">
        <v>111</v>
      </c>
      <c r="U23" t="s">
        <v>112</v>
      </c>
      <c r="X23" t="s">
        <v>32</v>
      </c>
      <c r="AB23" t="s">
        <v>36</v>
      </c>
      <c r="AE23" t="s">
        <v>92</v>
      </c>
      <c r="AF23" t="s">
        <v>93</v>
      </c>
      <c r="AG23" t="s">
        <v>94</v>
      </c>
      <c r="AJ23" t="s">
        <v>39</v>
      </c>
    </row>
    <row r="24" spans="1:38" x14ac:dyDescent="0.25">
      <c r="A24">
        <v>11252176786</v>
      </c>
      <c r="B24">
        <v>252022049</v>
      </c>
      <c r="C24" s="1">
        <v>43832.639999999999</v>
      </c>
      <c r="D24" s="1">
        <v>43832.641134259262</v>
      </c>
      <c r="E24" t="s">
        <v>42</v>
      </c>
      <c r="J24">
        <v>11205</v>
      </c>
      <c r="K24" t="s">
        <v>43</v>
      </c>
      <c r="R24" t="s">
        <v>113</v>
      </c>
      <c r="S24" t="s">
        <v>29</v>
      </c>
      <c r="T24">
        <v>3</v>
      </c>
      <c r="U24" t="s">
        <v>49</v>
      </c>
      <c r="AD24" t="s">
        <v>114</v>
      </c>
      <c r="AE24" t="s">
        <v>92</v>
      </c>
      <c r="AF24" t="s">
        <v>93</v>
      </c>
      <c r="AG24" t="s">
        <v>94</v>
      </c>
      <c r="AJ24" t="s">
        <v>39</v>
      </c>
    </row>
    <row r="25" spans="1:38" x14ac:dyDescent="0.25">
      <c r="A25">
        <v>11252174735</v>
      </c>
      <c r="B25">
        <v>252022049</v>
      </c>
      <c r="C25" s="1">
        <v>43832.639039351852</v>
      </c>
      <c r="D25" s="1">
        <v>43832.63994212963</v>
      </c>
      <c r="E25" t="s">
        <v>42</v>
      </c>
      <c r="J25">
        <v>11238</v>
      </c>
      <c r="K25" t="s">
        <v>49</v>
      </c>
      <c r="L25" t="s">
        <v>115</v>
      </c>
      <c r="S25" t="s">
        <v>29</v>
      </c>
      <c r="T25">
        <v>7.5</v>
      </c>
      <c r="U25" t="s">
        <v>116</v>
      </c>
      <c r="AC25" t="s">
        <v>117</v>
      </c>
      <c r="AD25" t="s">
        <v>118</v>
      </c>
      <c r="AE25" t="s">
        <v>92</v>
      </c>
      <c r="AF25" t="s">
        <v>93</v>
      </c>
      <c r="AG25" t="s">
        <v>94</v>
      </c>
      <c r="AJ25" t="s">
        <v>39</v>
      </c>
    </row>
    <row r="26" spans="1:38" x14ac:dyDescent="0.25">
      <c r="A26">
        <v>11252172541</v>
      </c>
      <c r="B26">
        <v>252022049</v>
      </c>
      <c r="C26" s="1">
        <v>43832.638182870367</v>
      </c>
      <c r="D26" s="1">
        <v>43832.638993055552</v>
      </c>
      <c r="E26" t="s">
        <v>42</v>
      </c>
      <c r="J26">
        <v>11201</v>
      </c>
      <c r="K26" t="s">
        <v>49</v>
      </c>
      <c r="L26" t="s">
        <v>119</v>
      </c>
      <c r="S26" t="s">
        <v>29</v>
      </c>
      <c r="T26" t="s">
        <v>120</v>
      </c>
      <c r="U26" t="s">
        <v>121</v>
      </c>
      <c r="X26" t="s">
        <v>32</v>
      </c>
      <c r="Z26" t="s">
        <v>34</v>
      </c>
      <c r="AE26" t="s">
        <v>92</v>
      </c>
      <c r="AF26" t="s">
        <v>93</v>
      </c>
      <c r="AG26" t="s">
        <v>94</v>
      </c>
      <c r="AK26" t="s">
        <v>40</v>
      </c>
    </row>
    <row r="27" spans="1:38" x14ac:dyDescent="0.25">
      <c r="A27">
        <v>11252170495</v>
      </c>
      <c r="B27">
        <v>252022049</v>
      </c>
      <c r="C27" s="1">
        <v>43832.637465277781</v>
      </c>
      <c r="D27" s="1">
        <v>43832.638101851851</v>
      </c>
      <c r="E27" t="s">
        <v>42</v>
      </c>
      <c r="J27">
        <v>11201</v>
      </c>
      <c r="K27" t="s">
        <v>49</v>
      </c>
      <c r="L27" t="s">
        <v>122</v>
      </c>
      <c r="S27" t="s">
        <v>29</v>
      </c>
      <c r="T27">
        <v>6</v>
      </c>
      <c r="AE27" t="s">
        <v>92</v>
      </c>
      <c r="AF27" t="s">
        <v>93</v>
      </c>
      <c r="AG27" t="s">
        <v>94</v>
      </c>
      <c r="AH27" t="s">
        <v>37</v>
      </c>
    </row>
    <row r="28" spans="1:38" x14ac:dyDescent="0.25">
      <c r="A28">
        <v>11252167931</v>
      </c>
      <c r="B28">
        <v>252022049</v>
      </c>
      <c r="C28" s="1">
        <v>43832.636041666665</v>
      </c>
      <c r="D28" s="1">
        <v>43832.636932870373</v>
      </c>
      <c r="E28" t="s">
        <v>42</v>
      </c>
      <c r="J28" t="s">
        <v>123</v>
      </c>
      <c r="K28" t="s">
        <v>43</v>
      </c>
      <c r="O28" t="s">
        <v>25</v>
      </c>
      <c r="S28" t="s">
        <v>29</v>
      </c>
      <c r="T28" t="s">
        <v>72</v>
      </c>
      <c r="U28" t="s">
        <v>124</v>
      </c>
      <c r="AB28" t="s">
        <v>36</v>
      </c>
      <c r="AD28" t="s">
        <v>125</v>
      </c>
      <c r="AE28" t="s">
        <v>92</v>
      </c>
      <c r="AF28" t="s">
        <v>93</v>
      </c>
      <c r="AG28" t="s">
        <v>94</v>
      </c>
      <c r="AJ28" t="s">
        <v>39</v>
      </c>
    </row>
    <row r="29" spans="1:38" x14ac:dyDescent="0.25">
      <c r="A29">
        <v>11252163466</v>
      </c>
      <c r="B29">
        <v>252022049</v>
      </c>
      <c r="C29" s="1">
        <v>43832.632638888892</v>
      </c>
      <c r="D29" s="1">
        <v>43832.635069444441</v>
      </c>
      <c r="E29" t="s">
        <v>42</v>
      </c>
      <c r="J29">
        <v>11201</v>
      </c>
      <c r="K29" t="s">
        <v>49</v>
      </c>
      <c r="L29" t="s">
        <v>126</v>
      </c>
      <c r="S29" t="s">
        <v>29</v>
      </c>
      <c r="T29" t="s">
        <v>127</v>
      </c>
      <c r="U29" t="s">
        <v>128</v>
      </c>
      <c r="X29" t="s">
        <v>32</v>
      </c>
      <c r="Z29" t="s">
        <v>34</v>
      </c>
      <c r="AC29" t="s">
        <v>129</v>
      </c>
      <c r="AD29" t="s">
        <v>130</v>
      </c>
      <c r="AE29" t="s">
        <v>92</v>
      </c>
      <c r="AF29" t="s">
        <v>93</v>
      </c>
      <c r="AG29" t="s">
        <v>94</v>
      </c>
      <c r="AJ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Stats</vt:lpstr>
      <vt:lpstr>Pivot Table</vt:lpstr>
      <vt:lpstr>2019 Survey Responses</vt:lpstr>
      <vt:lpstr>All Data</vt:lpstr>
      <vt:lpstr>Download DO NOT EDIT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Lhana Ormenyi</cp:lastModifiedBy>
  <dcterms:created xsi:type="dcterms:W3CDTF">2020-01-02T20:57:00Z</dcterms:created>
  <dcterms:modified xsi:type="dcterms:W3CDTF">2020-01-07T19:00:31Z</dcterms:modified>
</cp:coreProperties>
</file>