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Shared\Core\Education\Reporting\Program Evaluation\"/>
    </mc:Choice>
  </mc:AlternateContent>
  <bookViews>
    <workbookView xWindow="0" yWindow="0" windowWidth="20490" windowHeight="6765" activeTab="2"/>
  </bookViews>
  <sheets>
    <sheet name="Summary" sheetId="3" r:id="rId1"/>
    <sheet name="Sheet1" sheetId="5" r:id="rId2"/>
    <sheet name="All Data" sheetId="4" r:id="rId3"/>
    <sheet name="Download DO NOT EDIT" sheetId="1" r:id="rId4"/>
  </sheets>
  <calcPr calcId="152511"/>
  <pivotCaches>
    <pivotCache cacheId="1" r:id="rId5"/>
  </pivotCaches>
</workbook>
</file>

<file path=xl/calcChain.xml><?xml version="1.0" encoding="utf-8"?>
<calcChain xmlns="http://schemas.openxmlformats.org/spreadsheetml/2006/main">
  <c r="E103" i="4" l="1"/>
  <c r="E27" i="4"/>
  <c r="E19" i="4"/>
  <c r="E39" i="4"/>
  <c r="E100" i="4"/>
  <c r="E106" i="4"/>
  <c r="E109" i="4"/>
  <c r="E116" i="4"/>
  <c r="E85" i="4"/>
  <c r="E95" i="4"/>
  <c r="E86" i="4"/>
  <c r="E92" i="4"/>
  <c r="E60" i="4"/>
  <c r="E61" i="4"/>
  <c r="E83" i="4"/>
  <c r="E72" i="4"/>
  <c r="E73" i="4"/>
  <c r="E25" i="4"/>
  <c r="E21" i="4"/>
  <c r="E33" i="4"/>
  <c r="E36" i="4"/>
  <c r="E40" i="4"/>
  <c r="E42" i="4"/>
  <c r="E12" i="4"/>
  <c r="E47" i="4"/>
  <c r="E53" i="4"/>
  <c r="E56" i="4"/>
  <c r="E114" i="4"/>
  <c r="E84" i="4"/>
  <c r="E93" i="4"/>
  <c r="E67" i="4"/>
  <c r="E15" i="4"/>
  <c r="E101" i="4"/>
  <c r="E102" i="4"/>
  <c r="E107" i="4"/>
  <c r="E108" i="4"/>
  <c r="E117" i="4"/>
  <c r="E91" i="4"/>
  <c r="E52" i="4"/>
  <c r="E82" i="4"/>
  <c r="E34" i="4"/>
  <c r="E8" i="4"/>
  <c r="E54" i="4"/>
  <c r="E57" i="4"/>
  <c r="E50" i="4"/>
  <c r="E111" i="4"/>
  <c r="E96" i="4"/>
  <c r="E99" i="4"/>
  <c r="E58" i="4"/>
  <c r="E62" i="4"/>
  <c r="E65" i="4"/>
  <c r="E66" i="4"/>
  <c r="E70" i="4"/>
  <c r="E44" i="4"/>
  <c r="E10" i="4"/>
  <c r="E11" i="4"/>
  <c r="E59" i="4"/>
  <c r="E2" i="4"/>
  <c r="E105" i="4"/>
  <c r="E112" i="4"/>
  <c r="E88" i="4"/>
  <c r="E89" i="4"/>
  <c r="E41" i="4"/>
  <c r="E90" i="4"/>
  <c r="E74" i="4"/>
  <c r="E20" i="4"/>
  <c r="E38" i="4"/>
  <c r="E75" i="4"/>
  <c r="E76" i="4"/>
  <c r="E55" i="4"/>
  <c r="E97" i="4"/>
  <c r="E22" i="4"/>
  <c r="E24" i="4"/>
  <c r="E23" i="4"/>
  <c r="E5" i="4"/>
  <c r="E6" i="4"/>
  <c r="E9" i="4"/>
  <c r="E49" i="4"/>
  <c r="E4" i="4"/>
  <c r="E51" i="4"/>
  <c r="E18" i="4"/>
  <c r="E81" i="4"/>
  <c r="E35" i="4"/>
  <c r="E32" i="4"/>
  <c r="E110" i="4"/>
  <c r="E26" i="4"/>
  <c r="E45" i="4"/>
  <c r="E79" i="4"/>
  <c r="E77" i="4"/>
  <c r="E14" i="4"/>
  <c r="E13" i="4"/>
  <c r="E80" i="4"/>
  <c r="E104" i="4"/>
  <c r="E113" i="4"/>
  <c r="E87" i="4"/>
  <c r="E94" i="4"/>
  <c r="E98" i="4"/>
  <c r="E46" i="4"/>
  <c r="E17" i="4"/>
  <c r="E63" i="4"/>
  <c r="E28" i="4"/>
  <c r="E29" i="4"/>
  <c r="E68" i="4"/>
  <c r="E69" i="4"/>
  <c r="E71" i="4"/>
  <c r="E78" i="4"/>
  <c r="E16" i="4"/>
  <c r="E31" i="4"/>
  <c r="E37" i="4"/>
  <c r="E3" i="4"/>
  <c r="E7" i="4"/>
  <c r="E48" i="4"/>
  <c r="E64" i="4"/>
  <c r="E43" i="4"/>
  <c r="E115" i="4"/>
  <c r="E30" i="4"/>
  <c r="I3" i="5" l="1"/>
  <c r="I7" i="5"/>
  <c r="I11" i="5"/>
  <c r="D3" i="5"/>
  <c r="H3" i="5"/>
  <c r="G4" i="5"/>
  <c r="F5" i="5"/>
  <c r="E6" i="5"/>
  <c r="D7" i="5"/>
  <c r="H7" i="5"/>
  <c r="G8" i="5"/>
  <c r="F10" i="5"/>
  <c r="E11" i="5"/>
  <c r="D12" i="5"/>
  <c r="H12" i="5"/>
  <c r="G13" i="5"/>
  <c r="F2" i="5"/>
  <c r="C3" i="5"/>
  <c r="C7" i="5"/>
  <c r="C12" i="5"/>
  <c r="I8" i="5"/>
  <c r="E3" i="5"/>
  <c r="H4" i="5"/>
  <c r="F6" i="5"/>
  <c r="D8" i="5"/>
  <c r="G10" i="5"/>
  <c r="E12" i="5"/>
  <c r="H13" i="5"/>
  <c r="C4" i="5"/>
  <c r="C13" i="5"/>
  <c r="I13" i="5"/>
  <c r="E4" i="5"/>
  <c r="H5" i="5"/>
  <c r="F7" i="5"/>
  <c r="D10" i="5"/>
  <c r="G11" i="5"/>
  <c r="E13" i="5"/>
  <c r="D2" i="5"/>
  <c r="C10" i="5"/>
  <c r="I5" i="5"/>
  <c r="I6" i="5"/>
  <c r="I10" i="5"/>
  <c r="I2" i="5"/>
  <c r="G3" i="5"/>
  <c r="F4" i="5"/>
  <c r="E5" i="5"/>
  <c r="D6" i="5"/>
  <c r="H6" i="5"/>
  <c r="G7" i="5"/>
  <c r="F8" i="5"/>
  <c r="E10" i="5"/>
  <c r="D11" i="5"/>
  <c r="H11" i="5"/>
  <c r="G12" i="5"/>
  <c r="F13" i="5"/>
  <c r="G2" i="5"/>
  <c r="C2" i="5"/>
  <c r="C6" i="5"/>
  <c r="C11" i="5"/>
  <c r="I4" i="5"/>
  <c r="I12" i="5"/>
  <c r="D4" i="5"/>
  <c r="G5" i="5"/>
  <c r="E7" i="5"/>
  <c r="H8" i="5"/>
  <c r="F11" i="5"/>
  <c r="D13" i="5"/>
  <c r="E2" i="5"/>
  <c r="C8" i="5"/>
  <c r="I9" i="5"/>
  <c r="F3" i="5"/>
  <c r="D5" i="5"/>
  <c r="G6" i="5"/>
  <c r="E8" i="5"/>
  <c r="H10" i="5"/>
  <c r="F12" i="5"/>
  <c r="H2" i="5"/>
  <c r="C5" i="5"/>
  <c r="F19" i="3"/>
  <c r="E19" i="3"/>
  <c r="D19" i="3"/>
  <c r="C19" i="3"/>
  <c r="B19" i="3"/>
  <c r="E9" i="3"/>
  <c r="D9" i="3"/>
  <c r="C9" i="3"/>
  <c r="B9" i="3"/>
  <c r="C24" i="3"/>
  <c r="C37" i="3" l="1"/>
  <c r="C26" i="3"/>
  <c r="C27" i="3"/>
  <c r="C28" i="3"/>
  <c r="C29" i="3"/>
  <c r="C30" i="3"/>
  <c r="C31" i="3"/>
  <c r="C32" i="3"/>
  <c r="C33" i="3"/>
  <c r="C34" i="3"/>
  <c r="C35" i="3"/>
  <c r="C36" i="3"/>
  <c r="C25" i="3"/>
  <c r="C23" i="3"/>
  <c r="C42" i="3"/>
  <c r="C43" i="3"/>
  <c r="C44" i="3"/>
  <c r="C45" i="3"/>
  <c r="C46" i="3"/>
  <c r="C47" i="3"/>
  <c r="C48" i="3"/>
  <c r="C49" i="3"/>
  <c r="C41" i="3"/>
  <c r="B12" i="3"/>
  <c r="B15" i="3"/>
  <c r="B14" i="3"/>
  <c r="B13" i="3"/>
  <c r="C7" i="3"/>
  <c r="D7" i="3"/>
  <c r="E7" i="3"/>
  <c r="C8" i="3"/>
  <c r="D8" i="3"/>
  <c r="E8" i="3"/>
  <c r="B8" i="3"/>
  <c r="B7" i="3"/>
  <c r="C6" i="3"/>
  <c r="D6" i="3"/>
  <c r="E6" i="3"/>
  <c r="B6" i="3"/>
  <c r="C5" i="3"/>
  <c r="D5" i="3"/>
  <c r="E5" i="3"/>
  <c r="B5" i="3"/>
  <c r="E4" i="3"/>
  <c r="D4" i="3"/>
  <c r="C4" i="3"/>
  <c r="B4" i="3"/>
</calcChain>
</file>

<file path=xl/sharedStrings.xml><?xml version="1.0" encoding="utf-8"?>
<sst xmlns="http://schemas.openxmlformats.org/spreadsheetml/2006/main" count="3607" uniqueCount="338">
  <si>
    <t>Respondent ID</t>
  </si>
  <si>
    <t>Collector ID</t>
  </si>
  <si>
    <t>Start Date</t>
  </si>
  <si>
    <t>End Date</t>
  </si>
  <si>
    <t>IP Address</t>
  </si>
  <si>
    <t>Email Address</t>
  </si>
  <si>
    <t>First Name</t>
  </si>
  <si>
    <t>Last Name</t>
  </si>
  <si>
    <t>Custom Data 1</t>
  </si>
  <si>
    <t>Date</t>
  </si>
  <si>
    <t>In what grade are your students?</t>
  </si>
  <si>
    <t>Program:</t>
  </si>
  <si>
    <t>Did this class...</t>
  </si>
  <si>
    <t>How effectively did the Brooklyn Bridge Park Conservancy educator….</t>
  </si>
  <si>
    <t>What is the likelihood that your organization will participate in Brooklyn Bridge Park Conservancy's education program in the future?</t>
  </si>
  <si>
    <t>Did you use the Conservancy pre-lesson plan with your students?</t>
  </si>
  <si>
    <t>Do you plan to use the Conservancy post-lesson plan with your students?</t>
  </si>
  <si>
    <t>Your feedback is important! Please provide any additional comments or suggestions. Thank you.</t>
  </si>
  <si>
    <t>Date of visit (approximate date is acceptable):</t>
  </si>
  <si>
    <t>Pre-K through Graduate - Grade</t>
  </si>
  <si>
    <t>Other (please specify)</t>
  </si>
  <si>
    <t>Response</t>
  </si>
  <si>
    <t>...provide opportunities for participants to learn new material?</t>
  </si>
  <si>
    <t>...address NY common core standards through interactive activities?</t>
  </si>
  <si>
    <t>...provide a learning opportunity not available in the classroom?</t>
  </si>
  <si>
    <t>...align to your classroom learning objectives?</t>
  </si>
  <si>
    <t>...communicate class content?</t>
  </si>
  <si>
    <t>...communicate learning objectives?</t>
  </si>
  <si>
    <t>…engage all learners?</t>
  </si>
  <si>
    <t>…utilize the time available?</t>
  </si>
  <si>
    <t>… answer questions?</t>
  </si>
  <si>
    <t>…manage the classroom?</t>
  </si>
  <si>
    <t>Likelihood of future visits:</t>
  </si>
  <si>
    <t>Open-Ended Response</t>
  </si>
  <si>
    <t>98.116.200.159</t>
  </si>
  <si>
    <t>11/15/2019</t>
  </si>
  <si>
    <t>Reading Rocks</t>
  </si>
  <si>
    <t>Yes</t>
  </si>
  <si>
    <t>(inspired to expand on content): looking at NY over time the physical land changes as well as relationship between humans/animals/land</t>
  </si>
  <si>
    <t>Highly Effectively</t>
  </si>
  <si>
    <t>Likely</t>
  </si>
  <si>
    <t>11/19/2019</t>
  </si>
  <si>
    <t>Great Brooklyn Bridge</t>
  </si>
  <si>
    <t>Very Likely</t>
  </si>
  <si>
    <t>11/20/2019</t>
  </si>
  <si>
    <t>E3: Exploration, Ecology and the Environment</t>
  </si>
  <si>
    <t>We are going to try for Awesome Oyster in the spring. Great learning experience!</t>
  </si>
  <si>
    <t>11/21/2019</t>
  </si>
  <si>
    <t>K</t>
  </si>
  <si>
    <t>Effectively</t>
  </si>
  <si>
    <t>We enjoyed the class!</t>
  </si>
  <si>
    <t>Congratulations for providing young and old an excellent opportunity to learn about our surrounding world. This will be at least our first grade yearly educational trip. Sincerely The William Spyropoulos School. Thank you so much!</t>
  </si>
  <si>
    <t>11/22/2019</t>
  </si>
  <si>
    <t>Sustainable Landscapes</t>
  </si>
  <si>
    <t>we will be expanding on the 4Rs and permeable and semipermeable in class</t>
  </si>
  <si>
    <t>Excellent activities. Maybe before going outside explain that they will use what they learn from outside in a challenge. Connect material types in 1st experiment to permeable and semipermeable.</t>
  </si>
  <si>
    <t>11/26/2019</t>
  </si>
  <si>
    <t>Love this workshop! This is our third year coming.</t>
  </si>
  <si>
    <t>11/27/2019</t>
  </si>
  <si>
    <t>Haley was very helpful and flexible with our group</t>
  </si>
  <si>
    <t>We have some students that only speak Spanish, and some speak both Spanish and English. Information in Spanish as well as English would be very helpful. Thank you for having us!</t>
  </si>
  <si>
    <t>12/03/2019</t>
  </si>
  <si>
    <t>It's a wonderful program for my 2nd graders</t>
  </si>
  <si>
    <t>12/04/2019</t>
  </si>
  <si>
    <t>2,3</t>
  </si>
  <si>
    <t>Thank you! Your program was great!</t>
  </si>
  <si>
    <t>12/14/2019</t>
  </si>
  <si>
    <t>k,1,2,3</t>
  </si>
  <si>
    <t>Educators are very knowledgeable and friendly</t>
  </si>
  <si>
    <t>12/12/2019</t>
  </si>
  <si>
    <t>Trees of Brooklyn Bridge Park</t>
  </si>
  <si>
    <t>This is our first time doing a program here. The kids enjoyed their time here. One thing -&gt; I made sure all my kids had name tags - pleas try to use the kids' names.</t>
  </si>
  <si>
    <t>12/05/2019</t>
  </si>
  <si>
    <t>12/06/2019</t>
  </si>
  <si>
    <t>Students were interested and engaged throughout the lesson. The educator was articulate and interesting.</t>
  </si>
  <si>
    <t>Our students really enjoyed the trip. Super informative without beeing too academic for students. The pictures were perfect.</t>
  </si>
  <si>
    <t>12/13/2019</t>
  </si>
  <si>
    <t>12/18/2019</t>
  </si>
  <si>
    <t>Excellent program!</t>
  </si>
  <si>
    <t>12/19/2019</t>
  </si>
  <si>
    <t>The information was very educational for the students and the teachers. I love how the students were engaged in the learning.</t>
  </si>
  <si>
    <t>71.125.13.249</t>
  </si>
  <si>
    <t>10/10/2019</t>
  </si>
  <si>
    <t>Students were engaged throughout the time we were here. Students were motivated and interested to investigate at the various stations.</t>
  </si>
  <si>
    <t>10/11/2019</t>
  </si>
  <si>
    <t>Excellent!</t>
  </si>
  <si>
    <t>11/11/2019</t>
  </si>
  <si>
    <t>The students learned a ton. Thank you, amazing!</t>
  </si>
  <si>
    <t>10/15/2019</t>
  </si>
  <si>
    <t>we study properties of materials unit 2 in science</t>
  </si>
  <si>
    <t>10/18/2019</t>
  </si>
  <si>
    <t>Weather on the Water</t>
  </si>
  <si>
    <t>10/24/2019</t>
  </si>
  <si>
    <t>We love coming to the park every year!</t>
  </si>
  <si>
    <t>10/25/2019</t>
  </si>
  <si>
    <t>Rove the Cove</t>
  </si>
  <si>
    <t>No</t>
  </si>
  <si>
    <t>Our science teacher stayed behind with those who didn't come. Next year we'll encourage her to come.</t>
  </si>
  <si>
    <t>Second time we've done a tour/activity. We will come back again next year. Very hands-on, engaging and inspiring.</t>
  </si>
  <si>
    <t>10/30/2019</t>
  </si>
  <si>
    <t>mixed</t>
  </si>
  <si>
    <t>11/07/2019</t>
  </si>
  <si>
    <t>Christina is an excellent educator - engaging, well spoken, clear with directions, and approachable. Thank you!</t>
  </si>
  <si>
    <t>11/08/2019</t>
  </si>
  <si>
    <t>special ed</t>
  </si>
  <si>
    <t/>
  </si>
  <si>
    <t>Very accessible. Great materials, very tactile/visual. Great Structure/attention to vocab and language</t>
  </si>
  <si>
    <t>They were sitting a bit too long. My class has a hard time sitting for longer than 10 min.</t>
  </si>
  <si>
    <t>11/12/2019</t>
  </si>
  <si>
    <t>Thank you for accommodating us while we arrived late.</t>
  </si>
  <si>
    <t>11/13/2019</t>
  </si>
  <si>
    <t>Great workshop!</t>
  </si>
  <si>
    <t>11/14/2019</t>
  </si>
  <si>
    <t>05/21/0019</t>
  </si>
  <si>
    <t>The Awesome Oyster</t>
  </si>
  <si>
    <t>Somewhat Effectively</t>
  </si>
  <si>
    <t>In order to engage all learners, understand the way students connect to content. Please be mindful of speaking to the whole class and a few students.</t>
  </si>
  <si>
    <t>05/23/0019</t>
  </si>
  <si>
    <t>Seems like a lot of content to cover in 85 minutes w 2nd grade. At times felt like the instructors felt rushed or crunched for time. Cutting 1 "activity" may allow for more flexibility. Some content (like density, the timeline sequencing) could be better adjusted for 2nd grade.</t>
  </si>
  <si>
    <t>No Opinion</t>
  </si>
  <si>
    <t>(written next effective ratings) because of time pressure, felt like many kids were not able to engage, only 1st kid to answer. Because of pace and tone did not seem to be space for kids questions/ideas.----- Chad effectively and clearly communicated in a kind, positive way. Haley's tone was at multiple times very firm and short - making adults uncomfortable and at the sacrifice of the kids inquire/enjoyment. The kids were enthusiastic and responsive which is what we hope for in a field trip! But this was met with what felt like frustration and annoyance right off the bat. We have a number of students with developmental variations, and their challenges with self-regulation and allocating attention were seen as them being disrespectful. More patience with the kids would have made every learner feel more comfortable sharing. Considering how much material was planned, it felt as though looking at the oysters was the last priority. The food web and timeline could have been done in the classroom before or after the trip.</t>
  </si>
  <si>
    <t>05/25/2019</t>
  </si>
  <si>
    <t>Highly Unlikely</t>
  </si>
  <si>
    <t>The conservancy educator was extremely engaging. The lesson was very captivating. The children had lots of fun learning about rocks.</t>
  </si>
  <si>
    <t>05/09/2019</t>
  </si>
  <si>
    <t>Pleas have presenter use a little more emotion in her voice</t>
  </si>
  <si>
    <t>04/30/0019</t>
  </si>
  <si>
    <t>Ineffectively</t>
  </si>
  <si>
    <t>Program is wonderful, yet instructors seem more suited to work with older students - not used to kindergarten attention span</t>
  </si>
  <si>
    <t>04/18/2019</t>
  </si>
  <si>
    <t>03/22/0019</t>
  </si>
  <si>
    <t>Question answer sessions. Discussion forum. This class would be effective if technology was used.</t>
  </si>
  <si>
    <t>03/13/0019</t>
  </si>
  <si>
    <t>Perfect for our weather and seasons unit</t>
  </si>
  <si>
    <t>The program itself was absolutely wonderful and the activities were naturally engaging. However, the 1st educator lacked enthusiasm when delivering the content and did not keep the age of students in mind in the way she engaged with students. The next educator was more lively.</t>
  </si>
  <si>
    <t>10/08/0019</t>
  </si>
  <si>
    <t>Seining the River Wild</t>
  </si>
  <si>
    <t>05/30/2019</t>
  </si>
  <si>
    <t>k,1,2</t>
  </si>
  <si>
    <t>Very engaging and interesting. Love the diff programs. Thanks!</t>
  </si>
  <si>
    <t>10/26/0019</t>
  </si>
  <si>
    <t>Great alignment to our curriculum! Nice and interactive, with small group work!</t>
  </si>
  <si>
    <t>Thank you for a wonderful program</t>
  </si>
  <si>
    <t>09/27/2019</t>
  </si>
  <si>
    <t>06/14/2019</t>
  </si>
  <si>
    <t>Great hands on / group work visual aids</t>
  </si>
  <si>
    <t>Excellent program. Love being by the water. Awesome!</t>
  </si>
  <si>
    <t>07/11/2019</t>
  </si>
  <si>
    <t>3,4,5</t>
  </si>
  <si>
    <t>Give breaks for a couple of mins for water</t>
  </si>
  <si>
    <t>07/03/2019</t>
  </si>
  <si>
    <t>3/4 going to 4/5</t>
  </si>
  <si>
    <t>The activities were well executed, the questions were challenging and reinforcing understanding of material. Students were interested, engaged and entertained. Horizons @ bk friends</t>
  </si>
  <si>
    <t>03/27/2019</t>
  </si>
  <si>
    <t>#3 is different question than on paper survey.</t>
  </si>
  <si>
    <t>Students were actively engaged and really seemed to enjoy all the stations!</t>
  </si>
  <si>
    <t>03/28/2019</t>
  </si>
  <si>
    <t>2-3</t>
  </si>
  <si>
    <t>03/29/2019</t>
  </si>
  <si>
    <t>#3 is different question than on survey.</t>
  </si>
  <si>
    <t>The kids really enjoyed themselves! Thank you. It was a great program.</t>
  </si>
  <si>
    <t>04/02/2019</t>
  </si>
  <si>
    <t>I truly enjoy the program my students were very interested and engaged.</t>
  </si>
  <si>
    <t>05/29/2019</t>
  </si>
  <si>
    <t>The trip exposed my students with material that was on level and appropriate. I would highly recommend this trip to others.</t>
  </si>
  <si>
    <t>05/31/2019</t>
  </si>
  <si>
    <t>#3 is different question than on paper survey.  "You reinforced much of what we've been learning. Thank you."</t>
  </si>
  <si>
    <t>Thank you for giving us this opportunity. I loved the manipulatives with modeling the Bridge construction - The booklet for each student was excellent!</t>
  </si>
  <si>
    <t>#3 is different question than on paper survey.  Respondent left #2 blank.</t>
  </si>
  <si>
    <t>Having the children participate by using their arms + hands + also following along in the booklet helps engagement Simon "Emily" Sez is very effective especially if they are sitting awhile.</t>
  </si>
  <si>
    <t>06/04/2019</t>
  </si>
  <si>
    <t>#3 is different question than on paper survey.  Next to #2, the survey respondent wrote, "No clue, we do not follow these as prescribed"</t>
  </si>
  <si>
    <t>06/07/2019</t>
  </si>
  <si>
    <t>We had a wonderful visit. Hope to visit again next school year!</t>
  </si>
  <si>
    <t>06/12/2019</t>
  </si>
  <si>
    <t>#3 is different question than on paper survey.  "This activity (water testing) engaged all of the students."</t>
  </si>
  <si>
    <t>It would be great to have more information about conservation and clean up efforts.</t>
  </si>
  <si>
    <t>Christina is always Awesome!</t>
  </si>
  <si>
    <t>06/20/2019</t>
  </si>
  <si>
    <t>Great program! Engaging! (underlined)</t>
  </si>
  <si>
    <t>06/21/2019</t>
  </si>
  <si>
    <t>The pre-trip lesson was excellent prep!</t>
  </si>
  <si>
    <t>Very fun and educational!</t>
  </si>
  <si>
    <t>07/09/2019</t>
  </si>
  <si>
    <t>N/A.</t>
  </si>
  <si>
    <t>07/16/2019</t>
  </si>
  <si>
    <t>6-8</t>
  </si>
  <si>
    <t>02/22/2019</t>
  </si>
  <si>
    <t>6-11</t>
  </si>
  <si>
    <t>#3 is different question than on paper survey.  "We'll spend the afternoon building model bridges -- the model bridge w/boxes was really helpful to set that up."</t>
  </si>
  <si>
    <t>We have a variety of ages &amp; the activities seemed to effectively engage the age range.</t>
  </si>
  <si>
    <t>03/07/2019</t>
  </si>
  <si>
    <t>#3 is different than question on paper survey.</t>
  </si>
  <si>
    <t>It is an excellent experience.</t>
  </si>
  <si>
    <t>03/08/2019</t>
  </si>
  <si>
    <t>#3 is different question than on paper survey.  "So great wonderful structure and delivery. Instructor was very responsive to needs of group."</t>
  </si>
  <si>
    <t>Thank you!</t>
  </si>
  <si>
    <t>03/12/2019</t>
  </si>
  <si>
    <t>The child really benefit from the hands on portions of the activity.</t>
  </si>
  <si>
    <t>03/19/2019</t>
  </si>
  <si>
    <t>#3 is different question than on the paper survey.</t>
  </si>
  <si>
    <t>Was engaging for students, fit nicely into my Environmental Science curriculum. Staff was very accommodating. Older students could use printed instructions in case they didn't catch the verbal directions.</t>
  </si>
  <si>
    <t>03/22/2019</t>
  </si>
  <si>
    <t>Thank you for accommodating even though we were very late.</t>
  </si>
  <si>
    <t>03/20/2019</t>
  </si>
  <si>
    <t>#3 is a different question than on the paper survey.</t>
  </si>
  <si>
    <t>03/21/2019</t>
  </si>
  <si>
    <t>Terrific program! Very detailed. Lots of hands on activities.</t>
  </si>
  <si>
    <t>03/26/2019</t>
  </si>
  <si>
    <t>#3 is different question than paper survey.</t>
  </si>
  <si>
    <t>146.245.68.168</t>
  </si>
  <si>
    <t>07/25/2019</t>
  </si>
  <si>
    <t>The course, Urban Ecology and Eco-Justice, is framed around a placed-based approach. I think the Seining the River Wild offered a good example of balancing placed-based learning and science as well as Indigenous Science Knowledge. During the first week of the program, we discussed the Lenape people and visited Governors Island. It was wonderful to make the connection between the first week of class and the third week all centering the Lenape people.</t>
  </si>
  <si>
    <t>The students enjoyed the visit and they all experienced something new: Seining!</t>
  </si>
  <si>
    <t>04/04/2019</t>
  </si>
  <si>
    <t>04/05/2019</t>
  </si>
  <si>
    <t>1-3</t>
  </si>
  <si>
    <t>Instructor was patient and knowledgeable. Great workshop!</t>
  </si>
  <si>
    <t>04/09/2019</t>
  </si>
  <si>
    <t>Students were very intrigued by the jar in the bucket of water - we will expand on this idea when we get back to school.</t>
  </si>
  <si>
    <t>I wish we had more time :(</t>
  </si>
  <si>
    <t>04/10/2019</t>
  </si>
  <si>
    <t>1/2</t>
  </si>
  <si>
    <t>The interactive engagement was great for all learners. Love the tools and materials.</t>
  </si>
  <si>
    <t>04/11/2019</t>
  </si>
  <si>
    <t>04/12/2019</t>
  </si>
  <si>
    <t>n/a</t>
  </si>
  <si>
    <t>04/16/2019</t>
  </si>
  <si>
    <t>04/23/2019</t>
  </si>
  <si>
    <t>04/24/2019</t>
  </si>
  <si>
    <t>k-2</t>
  </si>
  <si>
    <t>It was very international. The play-doh activity was engaging and interactive. If demonstrated the rock cycle accurately to the children</t>
  </si>
  <si>
    <t>04/25/2019</t>
  </si>
  <si>
    <t>2-5</t>
  </si>
  <si>
    <t>Amazing wonderful.</t>
  </si>
  <si>
    <t>04/17/2019</t>
  </si>
  <si>
    <t>The workshop was fun interactive and age appropriate for my 1st grade class. Thank you!</t>
  </si>
  <si>
    <t>01/08/2019</t>
  </si>
  <si>
    <t>The workshop aligned to our learning goals.</t>
  </si>
  <si>
    <t>01/03/2019</t>
  </si>
  <si>
    <t>Great workshop - very organized. Clean and neat space. :)</t>
  </si>
  <si>
    <t>01/09/2019</t>
  </si>
  <si>
    <t>Aligned with course objective</t>
  </si>
  <si>
    <t>01/16/2019</t>
  </si>
  <si>
    <t>I loved the station teaching, hands-on materials, and live animals</t>
  </si>
  <si>
    <t>01/24/2019</t>
  </si>
  <si>
    <t>Very engaging, interesting and informative.</t>
  </si>
  <si>
    <t>This was a wonderful exploration. The children were fully engaged. The experiences were very much hands-on and the children enjoyed it very much! Thank you and your wonderful staff for having us!</t>
  </si>
  <si>
    <t>01/25/2019</t>
  </si>
  <si>
    <t>Great program - loved the design challenge!</t>
  </si>
  <si>
    <t>02/07/2019</t>
  </si>
  <si>
    <t>Kept us all engaged!</t>
  </si>
  <si>
    <t>We had an amazing time! It was very efficient use of time and the hands-on activities were ideal for our cohort. Thank you!</t>
  </si>
  <si>
    <t>02/13/2019</t>
  </si>
  <si>
    <t>Love that they were learning about nature in their home. Great inquiry station w/ 3D map activity</t>
  </si>
  <si>
    <t>02/14/2019</t>
  </si>
  <si>
    <t>Everything was great. Was very much aligned to what we've taught! Next time, if time permits, answer kids questions if they have.</t>
  </si>
  <si>
    <t>04/03/2019</t>
  </si>
  <si>
    <t>Pre-K</t>
  </si>
  <si>
    <t>not recorded</t>
  </si>
  <si>
    <t>05/01/2019</t>
  </si>
  <si>
    <t>05/02/2019</t>
  </si>
  <si>
    <t>Great facilitation and staff!</t>
  </si>
  <si>
    <t>It's always a pleasure to bring our classes. :-)</t>
  </si>
  <si>
    <t>05/03/2019</t>
  </si>
  <si>
    <t>Enjoyed history component</t>
  </si>
  <si>
    <t>This was our school's first visit. We'll be back!</t>
  </si>
  <si>
    <t>05/10/2019</t>
  </si>
  <si>
    <t>This is an ICT class they struggled with content and rules different from our classroom.</t>
  </si>
  <si>
    <t>The small group work is very effective!</t>
  </si>
  <si>
    <t>05/14/2019</t>
  </si>
  <si>
    <t>Well organized tables with supporting materials.</t>
  </si>
  <si>
    <t>05/17/2019</t>
  </si>
  <si>
    <t>Great program!</t>
  </si>
  <si>
    <t>05/07/2019</t>
  </si>
  <si>
    <t>05/21/2019</t>
  </si>
  <si>
    <t>Full integration of science, math</t>
  </si>
  <si>
    <t>Great student-interaction materials to maintain students' interest. Activities especially the web were interesting. Students thoroughly enjoyed measuring oysters. All in all a very well-thought of lessons with science being the priority.</t>
  </si>
  <si>
    <t>05/08/2019</t>
  </si>
  <si>
    <t>Visual representations and hands on activities were awesome!</t>
  </si>
  <si>
    <t>01/08/0019</t>
  </si>
  <si>
    <t>01/03/0019</t>
  </si>
  <si>
    <t>2,3,4,5</t>
  </si>
  <si>
    <t>1,2</t>
  </si>
  <si>
    <t>1,2,3</t>
  </si>
  <si>
    <t>6,7,8</t>
  </si>
  <si>
    <t>6,7,8,9,10,11</t>
  </si>
  <si>
    <t>6,8,9</t>
  </si>
  <si>
    <t>Grade</t>
  </si>
  <si>
    <t>Addressed NY common core standards through interactive activities.</t>
  </si>
  <si>
    <t>Provided a learning opportunity not available in the classroom.</t>
  </si>
  <si>
    <t>Provided opportunities for participants to learn new material.</t>
  </si>
  <si>
    <t>Aligned to your classroom learning objectives.</t>
  </si>
  <si>
    <t>Additional Comments</t>
  </si>
  <si>
    <t>How effectively did we communicate class content?</t>
  </si>
  <si>
    <t>How effectively did we communicate learning objectives?</t>
  </si>
  <si>
    <t>How effectively did we engage all learners?</t>
  </si>
  <si>
    <t>How effectively did we utilize the time available?</t>
  </si>
  <si>
    <t>How effectively did we answer questions?</t>
  </si>
  <si>
    <t>How effectively did we manage the classroom?</t>
  </si>
  <si>
    <t>Comments and suggestions</t>
  </si>
  <si>
    <t>Unlikely</t>
  </si>
  <si>
    <t>Pre-k</t>
  </si>
  <si>
    <t>College</t>
  </si>
  <si>
    <t>Programs</t>
  </si>
  <si>
    <t>Number Provided</t>
  </si>
  <si>
    <t>E3</t>
  </si>
  <si>
    <t>WW</t>
  </si>
  <si>
    <t>RR</t>
  </si>
  <si>
    <t>BKB</t>
  </si>
  <si>
    <t>OYS</t>
  </si>
  <si>
    <t>SEINING</t>
  </si>
  <si>
    <t>TREES</t>
  </si>
  <si>
    <t>COVE</t>
  </si>
  <si>
    <t>SUSLAND</t>
  </si>
  <si>
    <t>% classes including that grade</t>
  </si>
  <si>
    <t>Row Labels</t>
  </si>
  <si>
    <t>(blank)</t>
  </si>
  <si>
    <t>Grand Total</t>
  </si>
  <si>
    <t>Paper v online discrepancy</t>
  </si>
  <si>
    <t>So great wonderful structure and delivery. Instructor was very responsive to needs of group.</t>
  </si>
  <si>
    <t>You reinforced much of what we've been learning. Thank you.</t>
  </si>
  <si>
    <t>This activity (water testing) engaged all of the students.</t>
  </si>
  <si>
    <t>We'll spend the afternoon building model bridges -- the model bridge w/boxes was really helpful to set that up.</t>
  </si>
  <si>
    <t>Month</t>
  </si>
  <si>
    <t>January</t>
  </si>
  <si>
    <t>February</t>
  </si>
  <si>
    <t>March</t>
  </si>
  <si>
    <t>April</t>
  </si>
  <si>
    <t>May</t>
  </si>
  <si>
    <t>June</t>
  </si>
  <si>
    <t>July</t>
  </si>
  <si>
    <t>August</t>
  </si>
  <si>
    <t>September</t>
  </si>
  <si>
    <t>October</t>
  </si>
  <si>
    <t>November</t>
  </si>
  <si>
    <t>December</t>
  </si>
  <si>
    <t># of Surveys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</si>
</sst>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1"/>
      <color rgb="FF333333"/>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AEAE8"/>
      </patternFill>
    </fill>
  </fills>
  <borders count="11">
    <border>
      <left/>
      <right/>
      <top/>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164" fontId="0" fillId="0" borderId="0" xfId="0" applyNumberFormat="1"/>
    <xf numFmtId="0" fontId="1" fillId="2" borderId="1" xfId="0" applyFont="1" applyFill="1" applyBorder="1"/>
    <xf numFmtId="14" fontId="0" fillId="0" borderId="0" xfId="0" applyNumberFormat="1"/>
    <xf numFmtId="0" fontId="1" fillId="2" borderId="2" xfId="0" applyFont="1" applyFill="1" applyBorder="1"/>
    <xf numFmtId="0" fontId="0" fillId="0" borderId="3" xfId="0" applyBorder="1"/>
    <xf numFmtId="9" fontId="0" fillId="0" borderId="4" xfId="1" applyFont="1" applyBorder="1"/>
    <xf numFmtId="0" fontId="0" fillId="0" borderId="5" xfId="0" applyBorder="1"/>
    <xf numFmtId="9" fontId="0" fillId="0" borderId="6" xfId="1" applyFont="1" applyBorder="1"/>
    <xf numFmtId="0" fontId="0" fillId="0" borderId="7" xfId="0" applyBorder="1"/>
    <xf numFmtId="9" fontId="0" fillId="0" borderId="8" xfId="1" applyFont="1" applyBorder="1"/>
    <xf numFmtId="0" fontId="0" fillId="0" borderId="9" xfId="0" applyBorder="1" applyAlignment="1">
      <alignment wrapText="1"/>
    </xf>
    <xf numFmtId="0" fontId="0" fillId="0" borderId="4" xfId="0" applyBorder="1" applyAlignment="1">
      <alignment wrapText="1"/>
    </xf>
    <xf numFmtId="9" fontId="0" fillId="0" borderId="0" xfId="1" applyFont="1" applyBorder="1"/>
    <xf numFmtId="9" fontId="0" fillId="0" borderId="10" xfId="1" applyFont="1" applyBorder="1"/>
    <xf numFmtId="0" fontId="0" fillId="0" borderId="9" xfId="0" applyBorder="1"/>
    <xf numFmtId="0" fontId="0" fillId="0" borderId="4" xfId="0" applyBorder="1"/>
    <xf numFmtId="0" fontId="0" fillId="0" borderId="7" xfId="0" applyBorder="1" applyAlignment="1">
      <alignment wrapText="1"/>
    </xf>
    <xf numFmtId="2" fontId="1" fillId="2" borderId="2" xfId="0" applyNumberFormat="1" applyFont="1" applyFill="1" applyBorder="1"/>
    <xf numFmtId="2" fontId="0" fillId="0" borderId="0" xfId="0" applyNumberFormat="1"/>
    <xf numFmtId="0" fontId="0" fillId="0" borderId="5" xfId="0" applyBorder="1" applyAlignment="1">
      <alignment horizontal="right"/>
    </xf>
    <xf numFmtId="0" fontId="0" fillId="0" borderId="7" xfId="0"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applyBorder="1"/>
    <xf numFmtId="0" fontId="0" fillId="0" borderId="0" xfId="0" applyBorder="1" applyAlignment="1">
      <alignment wrapText="1"/>
    </xf>
    <xf numFmtId="0" fontId="3" fillId="0" borderId="0" xfId="0" applyFont="1" applyBorder="1"/>
    <xf numFmtId="0" fontId="3" fillId="0" borderId="0" xfId="0" applyFont="1" applyBorder="1" applyAlignment="1">
      <alignment wrapText="1"/>
    </xf>
    <xf numFmtId="9" fontId="0" fillId="0" borderId="0" xfId="1" applyFont="1" applyBorder="1" applyAlignment="1">
      <alignment wrapText="1"/>
    </xf>
    <xf numFmtId="0" fontId="3" fillId="0" borderId="0" xfId="0" applyFont="1" applyFill="1" applyBorder="1" applyAlignment="1">
      <alignment wrapText="1"/>
    </xf>
  </cellXfs>
  <cellStyles count="2">
    <cellStyle name="Normal" xfId="0" builtinId="0"/>
    <cellStyle name="Percent" xfId="1" builtinId="5"/>
  </cellStyles>
  <dxfs count="7">
    <dxf>
      <numFmt numFmtId="2" formatCode="0.00"/>
    </dxf>
    <dxf>
      <numFmt numFmtId="0" formatCode="General"/>
    </dxf>
    <dxf>
      <numFmt numFmtId="19" formatCode="m/d/yyyy"/>
    </dxf>
    <dxf>
      <numFmt numFmtId="164" formatCode="yyyy\-mm\-dd\ hh:mm:ss"/>
    </dxf>
    <dxf>
      <border outline="0">
        <top style="thin">
          <color rgb="FFA6A6A6"/>
        </top>
      </border>
    </dxf>
    <dxf>
      <border outline="0">
        <bottom style="thin">
          <color rgb="FFA6A6A6"/>
        </bottom>
      </border>
    </dxf>
    <dxf>
      <font>
        <b val="0"/>
        <i val="0"/>
        <strike val="0"/>
        <condense val="0"/>
        <extend val="0"/>
        <outline val="0"/>
        <shadow val="0"/>
        <u val="none"/>
        <vertAlign val="baseline"/>
        <sz val="11"/>
        <color rgb="FF333333"/>
        <name val="Arial"/>
        <scheme val="none"/>
      </font>
      <fill>
        <patternFill patternType="solid">
          <fgColor indexed="64"/>
          <bgColor rgb="FFEAEAE8"/>
        </patternFill>
      </fill>
      <border diagonalUp="0" diagonalDown="0" outline="0">
        <left style="thin">
          <color rgb="FFA6A6A6"/>
        </left>
        <right style="thin">
          <color rgb="FFA6A6A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is the likelihood that you</a:t>
            </a:r>
            <a:r>
              <a:rPr lang="en-US" baseline="0"/>
              <a:t> </a:t>
            </a:r>
            <a:r>
              <a:rPr lang="en-US"/>
              <a:t>will participate in BBPC's</a:t>
            </a:r>
            <a:r>
              <a:rPr lang="en-US" baseline="0"/>
              <a:t> </a:t>
            </a:r>
            <a:r>
              <a:rPr lang="en-US"/>
              <a:t>education program in the future?</a:t>
            </a:r>
          </a:p>
        </c:rich>
      </c:tx>
      <c:layout>
        <c:manualLayout>
          <c:xMode val="edge"/>
          <c:yMode val="edge"/>
          <c:x val="0.173986200178585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Summary!$A$19</c:f>
              <c:strCache>
                <c:ptCount val="1"/>
                <c:pt idx="0">
                  <c:v>What is the likelihood that your organization will participate in Brooklyn Bridge Park Conservancy's education program in the future?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Summary!$B$18:$F$18</c:f>
              <c:strCache>
                <c:ptCount val="5"/>
                <c:pt idx="0">
                  <c:v>Very Likely</c:v>
                </c:pt>
                <c:pt idx="1">
                  <c:v>Likely</c:v>
                </c:pt>
                <c:pt idx="2">
                  <c:v>No Opinion</c:v>
                </c:pt>
                <c:pt idx="3">
                  <c:v>Unlikely</c:v>
                </c:pt>
                <c:pt idx="4">
                  <c:v>Highly Unlikely</c:v>
                </c:pt>
              </c:strCache>
            </c:strRef>
          </c:cat>
          <c:val>
            <c:numRef>
              <c:f>Summary!$B$19:$F$19</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School Programs </a:t>
            </a:r>
            <a:r>
              <a:rPr lang="en-US" baseline="0"/>
              <a:t>by Curricula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Summary!$C$40</c:f>
              <c:strCache>
                <c:ptCount val="1"/>
                <c:pt idx="0">
                  <c:v>Number Provided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Summary!$B$41:$B$49</c:f>
              <c:strCache>
                <c:ptCount val="9"/>
                <c:pt idx="0">
                  <c:v>E3</c:v>
                </c:pt>
                <c:pt idx="1">
                  <c:v>WW</c:v>
                </c:pt>
                <c:pt idx="2">
                  <c:v>RR</c:v>
                </c:pt>
                <c:pt idx="3">
                  <c:v>BKB</c:v>
                </c:pt>
                <c:pt idx="4">
                  <c:v>OYS</c:v>
                </c:pt>
                <c:pt idx="5">
                  <c:v>SEINING</c:v>
                </c:pt>
                <c:pt idx="6">
                  <c:v>TREES</c:v>
                </c:pt>
                <c:pt idx="7">
                  <c:v>COVE</c:v>
                </c:pt>
                <c:pt idx="8">
                  <c:v>SUSLAND</c:v>
                </c:pt>
              </c:strCache>
            </c:strRef>
          </c:cat>
          <c:val>
            <c:numRef>
              <c:f>Summary!$C$41:$C$49</c:f>
              <c:numCache>
                <c:formatCode>0%</c:formatCode>
                <c:ptCount val="9"/>
                <c:pt idx="0">
                  <c:v>0</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5475503062117231E-2"/>
          <c:y val="0.83456879300705877"/>
          <c:w val="0.96627099737532807"/>
          <c:h val="0.13765361063361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School</a:t>
            </a:r>
            <a:r>
              <a:rPr lang="en-US" baseline="0"/>
              <a:t> Programs by Grade Served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Summary!$C$22</c:f>
              <c:strCache>
                <c:ptCount val="1"/>
                <c:pt idx="0">
                  <c:v>% classes including that grade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cat>
            <c:strRef>
              <c:f>Summary!$B$23:$B$37</c:f>
              <c:strCache>
                <c:ptCount val="15"/>
                <c:pt idx="0">
                  <c:v>Pre-k</c:v>
                </c:pt>
                <c:pt idx="1">
                  <c:v>K</c:v>
                </c:pt>
                <c:pt idx="2">
                  <c:v>1</c:v>
                </c:pt>
                <c:pt idx="3">
                  <c:v>2</c:v>
                </c:pt>
                <c:pt idx="4">
                  <c:v>3</c:v>
                </c:pt>
                <c:pt idx="5">
                  <c:v>4</c:v>
                </c:pt>
                <c:pt idx="6">
                  <c:v>5</c:v>
                </c:pt>
                <c:pt idx="7">
                  <c:v>6</c:v>
                </c:pt>
                <c:pt idx="8">
                  <c:v>7</c:v>
                </c:pt>
                <c:pt idx="9">
                  <c:v>8</c:v>
                </c:pt>
                <c:pt idx="10">
                  <c:v>9</c:v>
                </c:pt>
                <c:pt idx="11">
                  <c:v>10</c:v>
                </c:pt>
                <c:pt idx="12">
                  <c:v>11</c:v>
                </c:pt>
                <c:pt idx="13">
                  <c:v>12</c:v>
                </c:pt>
                <c:pt idx="14">
                  <c:v>College</c:v>
                </c:pt>
              </c:strCache>
            </c:strRef>
          </c:cat>
          <c:val>
            <c:numRef>
              <c:f>Summary!$C$23:$C$37</c:f>
              <c:numCache>
                <c:formatCode>0%</c:formatCode>
                <c:ptCount val="15"/>
                <c:pt idx="0">
                  <c:v>0</c:v>
                </c:pt>
                <c:pt idx="1">
                  <c:v>0</c:v>
                </c:pt>
                <c:pt idx="2">
                  <c:v>6.8965517241379309E-2</c:v>
                </c:pt>
                <c:pt idx="3">
                  <c:v>3.4482758620689655E-2</c:v>
                </c:pt>
                <c:pt idx="4">
                  <c:v>0.1206896551724138</c:v>
                </c:pt>
                <c:pt idx="5">
                  <c:v>0.16379310344827586</c:v>
                </c:pt>
                <c:pt idx="6">
                  <c:v>0.17241379310344829</c:v>
                </c:pt>
                <c:pt idx="7">
                  <c:v>8.6206896551724144E-2</c:v>
                </c:pt>
                <c:pt idx="8">
                  <c:v>4.3103448275862072E-2</c:v>
                </c:pt>
                <c:pt idx="9">
                  <c:v>0</c:v>
                </c:pt>
                <c:pt idx="10">
                  <c:v>8.6206896551724137E-3</c:v>
                </c:pt>
                <c:pt idx="11">
                  <c:v>7.7586206896551727E-2</c:v>
                </c:pt>
                <c:pt idx="12">
                  <c:v>0.14655172413793102</c:v>
                </c:pt>
                <c:pt idx="13">
                  <c:v>7.7586206896551727E-2</c:v>
                </c:pt>
                <c:pt idx="1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542925</xdr:colOff>
      <xdr:row>35</xdr:row>
      <xdr:rowOff>119062</xdr:rowOff>
    </xdr:from>
    <xdr:to>
      <xdr:col>12</xdr:col>
      <xdr:colOff>542925</xdr:colOff>
      <xdr:row>50</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800100</xdr:colOff>
      <xdr:row>44</xdr:row>
      <xdr:rowOff>90487</xdr:rowOff>
    </xdr:from>
    <xdr:to>
      <xdr:col>8</xdr:col>
      <xdr:colOff>495300</xdr:colOff>
      <xdr:row>60</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4114800</xdr:colOff>
      <xdr:row>22</xdr:row>
      <xdr:rowOff>100012</xdr:rowOff>
    </xdr:from>
    <xdr:to>
      <xdr:col>5</xdr:col>
      <xdr:colOff>714375</xdr:colOff>
      <xdr:row>36</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hana Ormenyi" refreshedDate="43838.618479629629" createdVersion="5" refreshedVersion="5" minRefreshableVersion="3" recordCount="116">
  <cacheSource type="worksheet">
    <worksheetSource name="Table1"/>
  </cacheSource>
  <cacheFields count="21">
    <cacheField name="Respondent ID" numFmtId="0">
      <sharedItems containsSemiMixedTypes="0" containsString="0" containsNumber="1" containsInteger="1" minValue="10574862041" maxValue="11252287709"/>
    </cacheField>
    <cacheField name="Collector ID" numFmtId="0">
      <sharedItems containsSemiMixedTypes="0" containsString="0" containsNumber="1" containsInteger="1" minValue="226886469" maxValue="226886469"/>
    </cacheField>
    <cacheField name="Start Date" numFmtId="164">
      <sharedItems containsSemiMixedTypes="0" containsNonDate="0" containsDate="1" containsString="0" minDate="2019-03-06T13:14:20" maxDate="2020-01-02T16:39:11"/>
    </cacheField>
    <cacheField name="Date" numFmtId="0">
      <sharedItems containsDate="1" containsMixedTypes="1" minDate="2019-01-03T00:00:00" maxDate="2019-11-08T00:00:00"/>
    </cacheField>
    <cacheField name="Month" numFmtId="0">
      <sharedItems containsSemiMixedTypes="0" containsString="0" containsNumber="1" containsInteger="1" minValue="1" maxValue="12" count="11">
        <n v="11"/>
        <n v="3"/>
        <n v="4"/>
        <n v="12"/>
        <n v="10"/>
        <n v="5"/>
        <n v="6"/>
        <n v="2"/>
        <n v="9"/>
        <n v="1"/>
        <n v="7"/>
      </sharedItems>
    </cacheField>
    <cacheField name="Grade" numFmtId="2">
      <sharedItems containsMixedTypes="1" containsNumber="1" containsInteger="1" minValue="1" maxValue="10"/>
    </cacheField>
    <cacheField name="Program:" numFmtId="0">
      <sharedItems containsBlank="1" count="10">
        <s v="E3: Exploration, Ecology and the Environment"/>
        <s v="Weather on the Water"/>
        <s v="Reading Rocks"/>
        <s v="Great Brooklyn Bridge"/>
        <s v="The Awesome Oyster"/>
        <s v="Seining the River Wild"/>
        <s v="Trees of Brooklyn Bridge Park"/>
        <s v="Rove the Cove"/>
        <s v="Sustainable Landscapes"/>
        <m/>
      </sharedItems>
    </cacheField>
    <cacheField name="Provided opportunities for participants to learn new material." numFmtId="0">
      <sharedItems/>
    </cacheField>
    <cacheField name="Addressed NY common core standards through interactive activities." numFmtId="0">
      <sharedItems/>
    </cacheField>
    <cacheField name="Provided a learning opportunity not available in the classroom." numFmtId="0">
      <sharedItems/>
    </cacheField>
    <cacheField name="Aligned to your classroom learning objectives." numFmtId="0">
      <sharedItems/>
    </cacheField>
    <cacheField name="Paper v online discrepancy" numFmtId="0">
      <sharedItems containsBlank="1"/>
    </cacheField>
    <cacheField name="Additional Comments" numFmtId="0">
      <sharedItems containsBlank="1" count="23" longText="1">
        <m/>
        <s v="(inspired to expand on content): looking at NY over time the physical land changes as well as relationship between humans/animals/land"/>
        <s v="we study properties of materials unit 2 in science"/>
        <s v="Seems like a lot of content to cover in 85 minutes w 2nd grade. At times felt like the instructors felt rushed or crunched for time. Cutting 1 &quot;activity&quot; may allow for more flexibility. Some content (like density, the timeline sequencing) could be better adjusted for 2nd grade."/>
        <s v="Great hands on / group work visual aids"/>
        <s v="Students were very intrigued by the jar in the bucket of water - we will expand on this idea when we get back to school."/>
        <s v=""/>
        <s v="So great wonderful structure and delivery. Instructor was very responsive to needs of group."/>
        <s v="Haley was very helpful and flexible with our group"/>
        <s v="Very engaging, interesting and informative."/>
        <s v="This is an ICT class they struggled with content and rules different from our classroom."/>
        <s v="You reinforced much of what we've been learning. Thank you."/>
        <s v="This activity (water testing) engaged all of the students."/>
        <s v="Kept us all engaged!"/>
        <s v="Full integration of science, math"/>
        <s v="we will be expanding on the 4Rs and permeable and semipermeable in class"/>
        <s v="Students were interested and engaged throughout the lesson. The educator was articulate and interesting."/>
        <s v="Our science teacher stayed behind with those who didn't come. Next year we'll encourage her to come."/>
        <s v="Enjoyed history component"/>
        <s v="The course, Urban Ecology and Eco-Justice, is framed around a placed-based approach. I think the Seining the River Wild offered a good example of balancing placed-based learning and science as well as Indigenous Science Knowledge. During the first week of the program, we discussed the Lenape people and visited Governors Island. It was wonderful to make the connection between the first week of class and the third week all centering the Lenape people."/>
        <s v="We'll spend the afternoon building model bridges -- the model bridge w/boxes was really helpful to set that up."/>
        <s v="Perfect for our weather and seasons unit"/>
        <s v="Great facilitation and staff!"/>
      </sharedItems>
    </cacheField>
    <cacheField name="How effectively did we communicate class content?" numFmtId="0">
      <sharedItems count="3">
        <s v="Highly Effectively"/>
        <s v="Effectively"/>
        <s v="Somewhat Effectively"/>
      </sharedItems>
    </cacheField>
    <cacheField name="How effectively did we communicate learning objectives?" numFmtId="0">
      <sharedItems/>
    </cacheField>
    <cacheField name="How effectively did we engage all learners?" numFmtId="0">
      <sharedItems/>
    </cacheField>
    <cacheField name="How effectively did we utilize the time available?" numFmtId="0">
      <sharedItems/>
    </cacheField>
    <cacheField name="How effectively did we answer questions?" numFmtId="0">
      <sharedItems/>
    </cacheField>
    <cacheField name="How effectively did we manage the classroom?" numFmtId="0">
      <sharedItems/>
    </cacheField>
    <cacheField name="What is the likelihood that your organization will participate in Brooklyn Bridge Park Conservancy's education program in the future?" numFmtId="0">
      <sharedItems containsBlank="1"/>
    </cacheField>
    <cacheField name="Comments and suggestions" numFmtId="0">
      <sharedItems containsBlank="1" count="81" longText="1">
        <s v="Congratulations for providing young and old an excellent opportunity to learn about our surrounding world. This will be at least our first grade yearly educational trip. Sincerely The William Spyropoulos School. Thank you so much!"/>
        <s v="The kids really enjoyed themselves! Thank you. It was a great program."/>
        <m/>
        <s v="The workshop was fun interactive and age appropriate for my 1st grade class. Thank you!"/>
        <s v="Love this workshop! This is our third year coming."/>
        <s v="It's a wonderful program for my 2nd graders"/>
        <s v="Excellent program!"/>
        <s v="Excellent!"/>
        <s v="The students learned a ton. Thank you, amazing!"/>
        <s v="Christina is an excellent educator - engaging, well spoken, clear with directions, and approachable. Thank you!"/>
        <s v="(written next effective ratings) because of time pressure, felt like many kids were not able to engage, only 1st kid to answer. Because of pace and tone did not seem to be space for kids questions/ideas.----- Chad effectively and clearly communicated in a kind, positive way. Haley's tone was at multiple times very firm and short - making adults uncomfortable and at the sacrifice of the kids inquire/enjoyment. The kids were enthusiastic and responsive which is what we hope for in a field trip! But this was met with what felt like frustration and annoyance right off the bat. We have a number of students with developmental variations, and their challenges with self-regulation and allocating attention were seen as them being disrespectful. More patience with the kids would have made every learner feel more comfortable sharing. Considering how much material was planned, it felt as though looking at the oysters was the last priority. The food web and timeline could have been done in the classroom before or after the trip."/>
        <s v="The conservancy educator was extremely engaging. The lesson was very captivating. The children had lots of fun learning about rocks."/>
        <s v="Excellent program. Love being by the water. Awesome!"/>
        <s v="Students were actively engaged and really seemed to enjoy all the stations!"/>
        <s v="Thank you for accommodating even though we were very late."/>
        <s v="Everything was great. Was very much aligned to what we've taught! Next time, if time permits, answer kids questions if they have."/>
        <s v="Thank you!"/>
        <s v="Students were engaged throughout the time we were here. Students were motivated and interested to investigate at the various stations."/>
        <s v="Very accessible. Great materials, very tactile/visual. Great Structure/attention to vocab and language"/>
        <s v="We are going to try for Awesome Oyster in the spring. Great learning experience!"/>
        <s v="We have some students that only speak Spanish, and some speak both Spanish and English. Information in Spanish as well as English would be very helpful. Thank you for having us!"/>
        <s v="The information was very educational for the students and the teachers. I love how the students were engaged in the learning."/>
        <s v="Pleas have presenter use a little more emotion in her voice"/>
        <s v="I wish we had more time :("/>
        <s v="This was a wonderful exploration. The children were fully engaged. The experiences were very much hands-on and the children enjoyed it very much! Thank you and your wonderful staff for having us!"/>
        <s v="The small group work is very effective!"/>
        <s v="Great program!"/>
        <s v="Thank you for accommodating us while we arrived late."/>
        <s v="In order to engage all learners, understand the way students connect to content. Please be mindful of speaking to the whole class and a few students."/>
        <s v="The trip exposed my students with material that was on level and appropriate. I would highly recommend this trip to others."/>
        <s v="Thank you for giving us this opportunity. I loved the manipulatives with modeling the Bridge construction - The booklet for each student was excellent!"/>
        <s v="Having the children participate by using their arms + hands + also following along in the booklet helps engagement Simon &quot;Emily&quot; Sez is very effective especially if they are sitting awhile."/>
        <s v="It would be great to have more information about conservation and clean up efforts."/>
        <s v="Amazing wonderful."/>
        <s v="We had an amazing time! It was very efficient use of time and the hands-on activities were ideal for our cohort. Thank you!"/>
        <s v="Love that they were learning about nature in their home. Great inquiry station w/ 3D map activity"/>
        <s v="Great student-interaction materials to maintain students' interest. Activities especially the web were interesting. Students thoroughly enjoyed measuring oysters. All in all a very well-thought of lessons with science being the priority."/>
        <s v="Great workshop - very organized. Clean and neat space. :)"/>
        <s v="Excellent activities. Maybe before going outside explain that they will use what they learn from outside in a challenge. Connect material types in 1st experiment to permeable and semipermeable."/>
        <s v="Our students really enjoyed the trip. Super informative without beeing too academic for students. The pictures were perfect."/>
        <s v="We love coming to the park every year!"/>
        <s v="Second time we've done a tour/activity. We will come back again next year. Very hands-on, engaging and inspiring."/>
        <s v="Great alignment to our curriculum! Nice and interactive, with small group work!"/>
        <s v="Great program! Engaging! (underlined)"/>
        <s v="Terrific program! Very detailed. Lots of hands on activities."/>
        <s v="The pre-trip lesson was excellent prep!"/>
        <s v="Very fun and educational!"/>
        <s v="Well organized tables with supporting materials."/>
        <s v="Question answer sessions. Discussion forum. This class would be effective if technology was used."/>
        <s v="The workshop aligned to our learning goals."/>
        <s v="Aligned with course objective"/>
        <s v="Great program - loved the design challenge!"/>
        <s v="This was our school's first visit. We'll be back!"/>
        <s v="Visual representations and hands on activities were awesome!"/>
        <s v="Was engaging for students, fit nicely into my Environmental Science curriculum. Staff was very accommodating. Older students could use printed instructions in case they didn't catch the verbal directions."/>
        <s v="The students enjoyed the visit and they all experienced something new: Seining!"/>
        <s v="The interactive engagement was great for all learners. Love the tools and materials."/>
        <s v="Instructor was patient and knowledgeable. Great workshop!"/>
        <s v="Thank you! Your program was great!"/>
        <s v="Great workshop!"/>
        <s v="Give breaks for a couple of mins for water"/>
        <s v="The activities were well executed, the questions were challenging and reinforcing understanding of material. Students were interested, engaged and entertained. Horizons @ bk friends"/>
        <s v="It is an excellent experience."/>
        <s v="We have a variety of ages &amp; the activities seemed to effectively engage the age range."/>
        <s v="We enjoyed the class!"/>
        <s v="This is our first time doing a program here. The kids enjoyed their time here. One thing -&gt; I made sure all my kids had name tags - pleas try to use the kids' names."/>
        <s v="They were sitting a bit too long. My class has a hard time sitting for longer than 10 min."/>
        <s v="Program is wonderful, yet instructors seem more suited to work with older students - not used to kindergarten attention span"/>
        <s v="The program itself was absolutely wonderful and the activities were naturally engaging. However, the 1st educator lacked enthusiasm when delivering the content and did not keep the age of students in mind in the way she engaged with students. The next educator was more lively."/>
        <s v="Thank you for a wonderful program"/>
        <s v="I truly enjoy the program my students were very interested and engaged."/>
        <s v="We had a wonderful visit. Hope to visit again next school year!"/>
        <s v="Christina is always Awesome!"/>
        <s v="N/A."/>
        <s v="The child really benefit from the hands on portions of the activity."/>
        <s v="n/a"/>
        <s v="I loved the station teaching, hands-on materials, and live animals"/>
        <s v="It's always a pleasure to bring our classes. :-)"/>
        <s v="Very engaging and interesting. Love the diff programs. Thanks!"/>
        <s v="It was very international. The play-doh activity was engaging and interactive. If demonstrated the rock cycle accurately to the children"/>
        <s v="Educators are very knowledgeable and friendl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6">
  <r>
    <n v="11252284036"/>
    <n v="226886469"/>
    <d v="2020-01-02T16:36:34"/>
    <s v="11/21/2019"/>
    <x v="0"/>
    <n v="1"/>
    <x v="0"/>
    <s v="Yes"/>
    <s v="Yes"/>
    <s v="Yes"/>
    <s v="Yes"/>
    <m/>
    <x v="0"/>
    <x v="0"/>
    <s v="Highly Effectively"/>
    <s v="Highly Effectively"/>
    <s v="Highly Effectively"/>
    <s v="Highly Effectively"/>
    <s v="Highly Effectively"/>
    <s v="Very Likely"/>
    <x v="0"/>
  </r>
  <r>
    <n v="10902384243"/>
    <n v="226886469"/>
    <d v="2019-08-03T15:24:28"/>
    <s v="03/29/2019"/>
    <x v="1"/>
    <n v="1"/>
    <x v="1"/>
    <s v="Yes"/>
    <s v="Yes"/>
    <s v="Yes"/>
    <s v="Yes"/>
    <s v="#3 is different question than on survey."/>
    <x v="0"/>
    <x v="0"/>
    <s v="Highly Effectively"/>
    <s v="Highly Effectively"/>
    <s v="Highly Effectively"/>
    <s v="Highly Effectively"/>
    <s v="Highly Effectively"/>
    <s v="Very Likely"/>
    <x v="1"/>
  </r>
  <r>
    <n v="10902338505"/>
    <n v="226886469"/>
    <d v="2019-08-03T14:27:35"/>
    <s v="03/20/2019"/>
    <x v="1"/>
    <n v="1"/>
    <x v="1"/>
    <s v="Yes"/>
    <s v="Yes"/>
    <s v="Yes"/>
    <s v="Yes"/>
    <s v="#3 is a different question than on the paper survey."/>
    <x v="0"/>
    <x v="1"/>
    <s v="Highly Effectively"/>
    <s v="Effectively"/>
    <s v="Effectively"/>
    <s v="Effectively"/>
    <s v="Effectively"/>
    <s v="Very Likely"/>
    <x v="2"/>
  </r>
  <r>
    <n v="10873847113"/>
    <n v="226886469"/>
    <d v="2019-07-21T15:35:06"/>
    <s v="04/17/2019"/>
    <x v="2"/>
    <n v="1"/>
    <x v="0"/>
    <s v="Yes"/>
    <s v="Yes"/>
    <s v="Yes"/>
    <s v="Yes"/>
    <m/>
    <x v="0"/>
    <x v="0"/>
    <s v="Highly Effectively"/>
    <s v="Highly Effectively"/>
    <s v="Highly Effectively"/>
    <s v="Highly Effectively"/>
    <s v="Highly Effectively"/>
    <s v="Very Likely"/>
    <x v="3"/>
  </r>
  <r>
    <n v="11252287709"/>
    <n v="226886469"/>
    <d v="2020-01-02T16:39:11"/>
    <s v="11/15/2019"/>
    <x v="0"/>
    <n v="2"/>
    <x v="2"/>
    <s v="Yes"/>
    <s v="Yes"/>
    <s v="Yes"/>
    <s v="Yes"/>
    <m/>
    <x v="1"/>
    <x v="0"/>
    <s v="Highly Effectively"/>
    <s v="Highly Effectively"/>
    <s v="Highly Effectively"/>
    <s v="Highly Effectively"/>
    <s v="Highly Effectively"/>
    <s v="Likely"/>
    <x v="2"/>
  </r>
  <r>
    <n v="11252280841"/>
    <n v="226886469"/>
    <d v="2020-01-02T16:34:50"/>
    <s v="11/26/2019"/>
    <x v="0"/>
    <n v="2"/>
    <x v="2"/>
    <s v="Yes"/>
    <s v="Yes"/>
    <s v="Yes"/>
    <s v="Yes"/>
    <m/>
    <x v="0"/>
    <x v="0"/>
    <s v="Highly Effectively"/>
    <s v="Highly Effectively"/>
    <s v="Highly Effectively"/>
    <s v="Highly Effectively"/>
    <s v="Highly Effectively"/>
    <s v="Very Likely"/>
    <x v="4"/>
  </r>
  <r>
    <n v="11252277345"/>
    <n v="226886469"/>
    <d v="2020-01-02T16:32:12"/>
    <s v="12/03/2019"/>
    <x v="3"/>
    <n v="2"/>
    <x v="3"/>
    <s v="Yes"/>
    <s v="Yes"/>
    <s v="Yes"/>
    <s v="Yes"/>
    <m/>
    <x v="0"/>
    <x v="0"/>
    <s v="Highly Effectively"/>
    <s v="Highly Effectively"/>
    <s v="Highly Effectively"/>
    <s v="Highly Effectively"/>
    <s v="Highly Effectively"/>
    <s v="Very Likely"/>
    <x v="5"/>
  </r>
  <r>
    <n v="11252270203"/>
    <n v="226886469"/>
    <d v="2020-01-02T16:27:09"/>
    <s v="12/18/2019"/>
    <x v="3"/>
    <n v="2"/>
    <x v="3"/>
    <s v="Yes"/>
    <s v="Yes"/>
    <s v="Yes"/>
    <s v="Yes"/>
    <m/>
    <x v="0"/>
    <x v="0"/>
    <s v="Highly Effectively"/>
    <s v="Highly Effectively"/>
    <s v="Highly Effectively"/>
    <s v="Highly Effectively"/>
    <s v="Effectively"/>
    <s v="Very Likely"/>
    <x v="6"/>
  </r>
  <r>
    <n v="11145183085"/>
    <n v="226886469"/>
    <d v="2019-11-14T15:26:20"/>
    <s v="10/11/2019"/>
    <x v="4"/>
    <n v="2"/>
    <x v="2"/>
    <s v="Yes"/>
    <s v="Yes"/>
    <s v="Yes"/>
    <s v="Yes"/>
    <m/>
    <x v="0"/>
    <x v="0"/>
    <s v="Highly Effectively"/>
    <s v="Highly Effectively"/>
    <s v="Highly Effectively"/>
    <s v="Highly Effectively"/>
    <s v="Highly Effectively"/>
    <s v="Very Likely"/>
    <x v="7"/>
  </r>
  <r>
    <n v="11145181995"/>
    <n v="226886469"/>
    <d v="2019-11-14T15:25:47"/>
    <s v="11/11/2019"/>
    <x v="0"/>
    <n v="2"/>
    <x v="2"/>
    <s v="Yes"/>
    <s v="Yes"/>
    <s v="Yes"/>
    <s v="Yes"/>
    <m/>
    <x v="0"/>
    <x v="0"/>
    <s v="Highly Effectively"/>
    <s v="Highly Effectively"/>
    <s v="Highly Effectively"/>
    <s v="Highly Effectively"/>
    <s v="Highly Effectively"/>
    <s v="Very Likely"/>
    <x v="8"/>
  </r>
  <r>
    <n v="11145180497"/>
    <n v="226886469"/>
    <d v="2019-11-14T15:25:20"/>
    <s v="10/15/2019"/>
    <x v="4"/>
    <n v="2"/>
    <x v="2"/>
    <s v="Yes"/>
    <s v="Yes"/>
    <s v="Yes"/>
    <s v="Yes"/>
    <m/>
    <x v="2"/>
    <x v="0"/>
    <s v="Highly Effectively"/>
    <s v="Highly Effectively"/>
    <s v="Effectively"/>
    <s v="Effectively"/>
    <s v="Effectively"/>
    <s v="Very Likely"/>
    <x v="2"/>
  </r>
  <r>
    <n v="11145168640"/>
    <n v="226886469"/>
    <d v="2019-11-14T15:21:06"/>
    <d v="2019-11-07T00:00:00"/>
    <x v="0"/>
    <n v="2"/>
    <x v="3"/>
    <s v="Yes"/>
    <s v="Yes"/>
    <s v="Yes"/>
    <s v="Yes"/>
    <m/>
    <x v="0"/>
    <x v="0"/>
    <s v="Highly Effectively"/>
    <s v="Highly Effectively"/>
    <s v="Highly Effectively"/>
    <s v="Highly Effectively"/>
    <s v="Highly Effectively"/>
    <s v="Very Likely"/>
    <x v="9"/>
  </r>
  <r>
    <n v="11138394273"/>
    <n v="226886469"/>
    <d v="2019-11-12T15:47:27"/>
    <d v="2019-05-23T00:00:00"/>
    <x v="5"/>
    <n v="2"/>
    <x v="4"/>
    <s v="Yes"/>
    <s v="Yes"/>
    <s v="Yes"/>
    <s v="Yes"/>
    <m/>
    <x v="3"/>
    <x v="0"/>
    <s v="Highly Effectively"/>
    <s v="Somewhat Effectively"/>
    <s v="Effectively"/>
    <s v="Somewhat Effectively"/>
    <s v="Somewhat Effectively"/>
    <s v="No Opinion"/>
    <x v="10"/>
  </r>
  <r>
    <n v="11138355898"/>
    <n v="226886469"/>
    <d v="2019-11-12T15:46:09"/>
    <d v="2019-05-25T00:00:00"/>
    <x v="5"/>
    <n v="2"/>
    <x v="2"/>
    <s v="Yes"/>
    <s v="Yes"/>
    <s v="Yes"/>
    <s v="Yes"/>
    <m/>
    <x v="0"/>
    <x v="0"/>
    <s v="Highly Effectively"/>
    <s v="Highly Effectively"/>
    <s v="Highly Effectively"/>
    <s v="Highly Effectively"/>
    <s v="Highly Effectively"/>
    <s v="Highly Unlikely"/>
    <x v="11"/>
  </r>
  <r>
    <n v="11138332183"/>
    <n v="226886469"/>
    <d v="2019-11-12T15:39:34"/>
    <d v="2019-10-08T00:00:00"/>
    <x v="4"/>
    <n v="2"/>
    <x v="5"/>
    <s v="Yes"/>
    <s v="Yes"/>
    <s v="Yes"/>
    <s v="Yes"/>
    <m/>
    <x v="0"/>
    <x v="1"/>
    <s v="Effectively"/>
    <s v="Highly Effectively"/>
    <s v="Effectively"/>
    <s v="Effectively"/>
    <s v="Effectively"/>
    <s v="Very Likely"/>
    <x v="2"/>
  </r>
  <r>
    <n v="11138322374"/>
    <n v="226886469"/>
    <d v="2019-11-12T15:36:12"/>
    <s v="06/14/2019"/>
    <x v="6"/>
    <n v="2"/>
    <x v="4"/>
    <s v="Yes"/>
    <s v="Yes"/>
    <s v="Yes"/>
    <s v="Yes"/>
    <m/>
    <x v="4"/>
    <x v="0"/>
    <s v="Highly Effectively"/>
    <s v="Highly Effectively"/>
    <s v="Highly Effectively"/>
    <s v="Highly Effectively"/>
    <s v="Highly Effectively"/>
    <s v="Very Likely"/>
    <x v="12"/>
  </r>
  <r>
    <n v="11138311667"/>
    <n v="226886469"/>
    <d v="2019-11-12T15:32:53"/>
    <s v="06/14/2019"/>
    <x v="6"/>
    <n v="2"/>
    <x v="4"/>
    <s v="Yes"/>
    <s v="Yes"/>
    <s v="Yes"/>
    <s v="Yes"/>
    <m/>
    <x v="0"/>
    <x v="0"/>
    <s v="Effectively"/>
    <s v="Effectively"/>
    <s v="Effectively"/>
    <s v="Effectively"/>
    <s v="Effectively"/>
    <s v="Very Likely"/>
    <x v="2"/>
  </r>
  <r>
    <n v="10902386845"/>
    <n v="226886469"/>
    <d v="2019-08-03T15:27:11"/>
    <s v="03/27/2019"/>
    <x v="1"/>
    <n v="2"/>
    <x v="0"/>
    <s v="Yes"/>
    <s v="Yes"/>
    <s v="Yes"/>
    <s v="Yes"/>
    <s v="#3 is different question than on paper survey."/>
    <x v="0"/>
    <x v="0"/>
    <s v="Highly Effectively"/>
    <s v="Highly Effectively"/>
    <s v="Highly Effectively"/>
    <s v="Highly Effectively"/>
    <s v="Highly Effectively"/>
    <s v="Very Likely"/>
    <x v="13"/>
  </r>
  <r>
    <n v="10902340404"/>
    <n v="226886469"/>
    <d v="2019-08-03T14:30:58"/>
    <s v="03/22/2019"/>
    <x v="1"/>
    <n v="2"/>
    <x v="3"/>
    <s v="Yes"/>
    <s v="Yes"/>
    <s v="Yes"/>
    <s v="Yes"/>
    <s v="#3 is different question than on paper survey."/>
    <x v="0"/>
    <x v="0"/>
    <s v="Highly Effectively"/>
    <s v="Highly Effectively"/>
    <s v="Highly Effectively"/>
    <s v="Highly Effectively"/>
    <s v="Highly Effectively"/>
    <s v="Very Likely"/>
    <x v="14"/>
  </r>
  <r>
    <n v="10873855090"/>
    <n v="226886469"/>
    <d v="2019-07-21T15:45:43"/>
    <s v="04/09/2019"/>
    <x v="2"/>
    <n v="2"/>
    <x v="3"/>
    <s v="Yes"/>
    <s v="Yes"/>
    <s v="Yes"/>
    <s v="Yes"/>
    <m/>
    <x v="5"/>
    <x v="0"/>
    <s v="Highly Effectively"/>
    <s v="Highly Effectively"/>
    <s v="Highly Effectively"/>
    <s v="Highly Effectively"/>
    <s v="Highly Effectively"/>
    <s v="Very Likely"/>
    <x v="2"/>
  </r>
  <r>
    <n v="10873852983"/>
    <n v="226886469"/>
    <d v="2019-07-21T15:43:21"/>
    <s v="04/11/2019"/>
    <x v="2"/>
    <n v="2"/>
    <x v="2"/>
    <s v="Yes"/>
    <s v="Yes"/>
    <s v="Yes"/>
    <s v="Yes"/>
    <m/>
    <x v="0"/>
    <x v="1"/>
    <s v="Effectively"/>
    <s v="Effectively"/>
    <s v="Effectively"/>
    <s v="Effectively"/>
    <s v="Somewhat Effectively"/>
    <s v="Very Likely"/>
    <x v="2"/>
  </r>
  <r>
    <n v="10873851115"/>
    <n v="226886469"/>
    <d v="2019-07-21T15:41:01"/>
    <s v="04/18/2019"/>
    <x v="2"/>
    <n v="2"/>
    <x v="3"/>
    <s v="Yes"/>
    <s v="Yes"/>
    <s v="Yes"/>
    <s v="Yes"/>
    <m/>
    <x v="0"/>
    <x v="0"/>
    <s v="Highly Effectively"/>
    <s v="Highly Effectively"/>
    <s v="Highly Effectively"/>
    <s v="Highly Effectively"/>
    <s v="Highly Effectively"/>
    <s v="Very Likely"/>
    <x v="2"/>
  </r>
  <r>
    <n v="10873850521"/>
    <n v="226886469"/>
    <d v="2019-07-21T15:39:36"/>
    <s v="04/23/2019"/>
    <x v="2"/>
    <n v="2"/>
    <x v="3"/>
    <s v="Yes"/>
    <s v="Yes"/>
    <s v="Yes"/>
    <s v="Yes"/>
    <m/>
    <x v="0"/>
    <x v="0"/>
    <s v="Effectively"/>
    <s v="Effectively"/>
    <s v="Highly Effectively"/>
    <s v="Highly Effectively"/>
    <s v="Highly Effectively"/>
    <s v="Very Likely"/>
    <x v="2"/>
  </r>
  <r>
    <n v="10872708337"/>
    <n v="226886469"/>
    <d v="2019-07-20T13:41:42"/>
    <s v="02/14/2019"/>
    <x v="7"/>
    <n v="2"/>
    <x v="3"/>
    <s v="Yes"/>
    <s v="Yes"/>
    <s v="Yes"/>
    <s v="Yes"/>
    <m/>
    <x v="0"/>
    <x v="0"/>
    <s v="Highly Effectively"/>
    <s v="Highly Effectively"/>
    <s v="Highly Effectively"/>
    <s v="Effectively"/>
    <s v="Highly Effectively"/>
    <s v="Very Likely"/>
    <x v="15"/>
  </r>
  <r>
    <n v="10872704770"/>
    <n v="226886469"/>
    <d v="2019-07-20T13:38:28"/>
    <s v="05/01/2019"/>
    <x v="5"/>
    <n v="2"/>
    <x v="3"/>
    <s v="Yes"/>
    <s v="Yes"/>
    <s v="Yes"/>
    <s v="Yes"/>
    <m/>
    <x v="0"/>
    <x v="0"/>
    <s v="Highly Effectively"/>
    <s v="Highly Effectively"/>
    <s v="Highly Effectively"/>
    <s v="Highly Effectively"/>
    <s v="Highly Effectively"/>
    <s v="Very Likely"/>
    <x v="16"/>
  </r>
  <r>
    <n v="10872700648"/>
    <n v="226886469"/>
    <d v="2019-07-20T13:34:31"/>
    <s v="05/09/2019"/>
    <x v="5"/>
    <n v="2"/>
    <x v="3"/>
    <s v="Yes"/>
    <s v="Yes"/>
    <s v="Yes"/>
    <s v="Yes"/>
    <m/>
    <x v="0"/>
    <x v="1"/>
    <s v="Effectively"/>
    <s v="Effectively"/>
    <s v="Effectively"/>
    <s v="Effectively"/>
    <s v="Effectively"/>
    <s v="No Opinion"/>
    <x v="2"/>
  </r>
  <r>
    <n v="10872695519"/>
    <n v="226886469"/>
    <d v="2019-07-20T13:29:55"/>
    <s v="05/17/2019"/>
    <x v="5"/>
    <n v="2"/>
    <x v="3"/>
    <s v="Yes"/>
    <s v="Yes"/>
    <s v="Yes"/>
    <s v="Yes"/>
    <m/>
    <x v="0"/>
    <x v="0"/>
    <s v="Highly Effectively"/>
    <s v="Highly Effectively"/>
    <s v="Highly Effectively"/>
    <s v="Highly Effectively"/>
    <s v="Highly Effectively"/>
    <s v="Very Likely"/>
    <x v="2"/>
  </r>
  <r>
    <n v="11252271028"/>
    <n v="226886469"/>
    <d v="2020-01-02T16:27:50"/>
    <s v="12/13/2019"/>
    <x v="3"/>
    <n v="3"/>
    <x v="3"/>
    <s v="Yes"/>
    <s v="Yes"/>
    <s v="Yes"/>
    <s v="Yes"/>
    <m/>
    <x v="0"/>
    <x v="0"/>
    <s v="Highly Effectively"/>
    <s v="Highly Effectively"/>
    <s v="Highly Effectively"/>
    <s v="Highly Effectively"/>
    <s v="Highly Effectively"/>
    <s v="Very Likely"/>
    <x v="2"/>
  </r>
  <r>
    <n v="11145185942"/>
    <n v="226886469"/>
    <d v="2019-11-14T15:26:46"/>
    <s v="10/10/2019"/>
    <x v="4"/>
    <n v="3"/>
    <x v="0"/>
    <s v="Yes"/>
    <s v="Yes"/>
    <s v="Yes"/>
    <s v="Yes"/>
    <m/>
    <x v="0"/>
    <x v="0"/>
    <s v="Highly Effectively"/>
    <s v="Highly Effectively"/>
    <s v="Highly Effectively"/>
    <s v="Highly Effectively"/>
    <s v="Highly Effectively"/>
    <s v="Very Likely"/>
    <x v="17"/>
  </r>
  <r>
    <n v="11145166095"/>
    <n v="226886469"/>
    <d v="2019-11-14T15:20:06"/>
    <s v="11/08/2019"/>
    <x v="0"/>
    <n v="3"/>
    <x v="6"/>
    <s v="Yes"/>
    <s v="Yes"/>
    <s v="Yes"/>
    <s v="Yes"/>
    <m/>
    <x v="6"/>
    <x v="0"/>
    <s v="Highly Effectively"/>
    <s v="Highly Effectively"/>
    <s v="Highly Effectively"/>
    <s v="Highly Effectively"/>
    <s v="Highly Effectively"/>
    <s v="Very Likely"/>
    <x v="18"/>
  </r>
  <r>
    <n v="10902369423"/>
    <n v="226886469"/>
    <d v="2019-08-03T15:06:29"/>
    <s v="06/04/2019"/>
    <x v="6"/>
    <n v="3"/>
    <x v="7"/>
    <s v="Yes"/>
    <s v="No"/>
    <s v="Yes"/>
    <s v="Yes"/>
    <s v="#3 is different question than on paper survey.  Next to #2, the survey respondent wrote, &quot;No clue, we do not follow these as prescribed&quot;"/>
    <x v="0"/>
    <x v="1"/>
    <s v="Highly Effectively"/>
    <s v="Effectively"/>
    <s v="Highly Effectively"/>
    <s v="Highly Effectively"/>
    <s v="Highly Effectively"/>
    <s v="Very Likely"/>
    <x v="2"/>
  </r>
  <r>
    <n v="10902348864"/>
    <n v="226886469"/>
    <d v="2019-08-03T14:38:44"/>
    <s v="03/08/2019"/>
    <x v="1"/>
    <n v="3"/>
    <x v="1"/>
    <s v="Yes"/>
    <s v="Yes"/>
    <s v="Yes"/>
    <s v="Yes"/>
    <s v="#3 is different question than on paper survey.  &quot;So great wonderful structure and delivery. Instructor was very responsive to needs of group.&quot;"/>
    <x v="7"/>
    <x v="0"/>
    <s v="Highly Effectively"/>
    <s v="Highly Effectively"/>
    <s v="Highly Effectively"/>
    <s v="Highly Effectively"/>
    <s v="Highly Effectively"/>
    <s v="Very Likely"/>
    <x v="16"/>
  </r>
  <r>
    <n v="11252286139"/>
    <n v="226886469"/>
    <d v="2020-01-02T16:38:45"/>
    <s v="11/19/2019"/>
    <x v="0"/>
    <n v="4"/>
    <x v="3"/>
    <s v="Yes"/>
    <s v="Yes"/>
    <s v="Yes"/>
    <s v="Yes"/>
    <m/>
    <x v="0"/>
    <x v="0"/>
    <s v="Highly Effectively"/>
    <s v="Highly Effectively"/>
    <s v="Highly Effectively"/>
    <s v="Highly Effectively"/>
    <s v="Highly Effectively"/>
    <s v="Very Likely"/>
    <x v="2"/>
  </r>
  <r>
    <n v="11252285569"/>
    <n v="226886469"/>
    <d v="2020-01-02T16:38:11"/>
    <s v="11/20/2019"/>
    <x v="0"/>
    <n v="4"/>
    <x v="0"/>
    <s v="Yes"/>
    <s v="Yes"/>
    <s v="Yes"/>
    <s v="Yes"/>
    <m/>
    <x v="0"/>
    <x v="0"/>
    <s v="Highly Effectively"/>
    <s v="Highly Effectively"/>
    <s v="Highly Effectively"/>
    <s v="Highly Effectively"/>
    <s v="Highly Effectively"/>
    <s v="Very Likely"/>
    <x v="19"/>
  </r>
  <r>
    <n v="11252279993"/>
    <n v="226886469"/>
    <d v="2020-01-02T16:33:44"/>
    <s v="11/27/2019"/>
    <x v="0"/>
    <n v="4"/>
    <x v="3"/>
    <s v="Yes"/>
    <s v="Yes"/>
    <s v="Yes"/>
    <s v="Yes"/>
    <m/>
    <x v="8"/>
    <x v="0"/>
    <s v="Highly Effectively"/>
    <s v="Effectively"/>
    <s v="Highly Effectively"/>
    <s v="Highly Effectively"/>
    <s v="Highly Effectively"/>
    <s v="Very Likely"/>
    <x v="20"/>
  </r>
  <r>
    <n v="11252278495"/>
    <n v="226886469"/>
    <d v="2020-01-02T16:33:07"/>
    <s v="11/27/2019"/>
    <x v="0"/>
    <n v="4"/>
    <x v="3"/>
    <s v="Yes"/>
    <s v="Yes"/>
    <s v="Yes"/>
    <s v="Yes"/>
    <m/>
    <x v="0"/>
    <x v="0"/>
    <s v="Effectively"/>
    <s v="Effectively"/>
    <s v="Highly Effectively"/>
    <s v="Highly Effectively"/>
    <s v="Highly Effectively"/>
    <s v="Very Likely"/>
    <x v="2"/>
  </r>
  <r>
    <n v="11252269043"/>
    <n v="226886469"/>
    <d v="2020-01-02T16:24:45"/>
    <s v="12/19/2019"/>
    <x v="3"/>
    <n v="4"/>
    <x v="3"/>
    <s v="Yes"/>
    <s v="Yes"/>
    <s v="Yes"/>
    <s v="Yes"/>
    <m/>
    <x v="0"/>
    <x v="0"/>
    <s v="Highly Effectively"/>
    <s v="Highly Effectively"/>
    <s v="Highly Effectively"/>
    <s v="Highly Effectively"/>
    <s v="Highly Effectively"/>
    <s v="Very Likely"/>
    <x v="21"/>
  </r>
  <r>
    <n v="11145170208"/>
    <n v="226886469"/>
    <d v="2019-11-14T15:21:55"/>
    <s v="10/30/2019"/>
    <x v="4"/>
    <n v="4"/>
    <x v="3"/>
    <s v="Yes"/>
    <s v="Yes"/>
    <s v="Yes"/>
    <s v="Yes"/>
    <m/>
    <x v="0"/>
    <x v="0"/>
    <s v="Highly Effectively"/>
    <s v="Highly Effectively"/>
    <s v="Highly Effectively"/>
    <s v="Highly Effectively"/>
    <s v="Highly Effectively"/>
    <s v="Likely"/>
    <x v="2"/>
  </r>
  <r>
    <n v="11138351298"/>
    <n v="226886469"/>
    <d v="2019-11-12T15:45:23"/>
    <s v="05/09/2019"/>
    <x v="5"/>
    <n v="4"/>
    <x v="3"/>
    <s v="Yes"/>
    <s v="Yes"/>
    <s v="Yes"/>
    <s v="Yes"/>
    <m/>
    <x v="0"/>
    <x v="0"/>
    <s v="Highly Effectively"/>
    <s v="Highly Effectively"/>
    <s v="Highly Effectively"/>
    <s v="Highly Effectively"/>
    <s v="Highly Effectively"/>
    <s v="Very Likely"/>
    <x v="22"/>
  </r>
  <r>
    <n v="11138323785"/>
    <n v="226886469"/>
    <d v="2019-11-12T15:37:00"/>
    <s v="09/27/2019"/>
    <x v="8"/>
    <n v="4"/>
    <x v="4"/>
    <s v="Yes"/>
    <s v="Yes"/>
    <s v="Yes"/>
    <s v="Yes"/>
    <m/>
    <x v="0"/>
    <x v="0"/>
    <s v="Highly Effectively"/>
    <s v="Highly Effectively"/>
    <s v="Highly Effectively"/>
    <s v="Highly Effectively"/>
    <s v="Highly Effectively"/>
    <s v="Very Likely"/>
    <x v="2"/>
  </r>
  <r>
    <n v="10873854263"/>
    <n v="226886469"/>
    <d v="2019-07-21T15:44:58"/>
    <s v="04/09/2019"/>
    <x v="2"/>
    <n v="4"/>
    <x v="3"/>
    <s v="Yes"/>
    <s v="Yes"/>
    <s v="Yes"/>
    <s v="Yes"/>
    <m/>
    <x v="0"/>
    <x v="0"/>
    <s v="Highly Effectively"/>
    <s v="Highly Effectively"/>
    <s v="Highly Effectively"/>
    <s v="Highly Effectively"/>
    <s v="Highly Effectively"/>
    <s v="Very Likely"/>
    <x v="23"/>
  </r>
  <r>
    <n v="10872714408"/>
    <n v="226886469"/>
    <d v="2019-07-20T13:47:50"/>
    <s v="01/24/2019"/>
    <x v="9"/>
    <n v="4"/>
    <x v="0"/>
    <s v="Yes"/>
    <s v="Yes"/>
    <s v="Yes"/>
    <s v="Yes"/>
    <m/>
    <x v="9"/>
    <x v="0"/>
    <s v="Highly Effectively"/>
    <s v="Highly Effectively"/>
    <s v="Highly Effectively"/>
    <s v="Highly Effectively"/>
    <s v="Highly Effectively"/>
    <s v="Very Likely"/>
    <x v="24"/>
  </r>
  <r>
    <n v="10872699595"/>
    <n v="226886469"/>
    <d v="2019-07-20T13:32:29"/>
    <s v="05/10/2019"/>
    <x v="5"/>
    <n v="4"/>
    <x v="7"/>
    <s v="Yes"/>
    <s v="Yes"/>
    <s v="Yes"/>
    <s v="Yes"/>
    <m/>
    <x v="10"/>
    <x v="0"/>
    <s v="Highly Effectively"/>
    <s v="Highly Effectively"/>
    <s v="Highly Effectively"/>
    <s v="Highly Effectively"/>
    <s v="Highly Effectively"/>
    <m/>
    <x v="25"/>
  </r>
  <r>
    <n v="10872694475"/>
    <n v="226886469"/>
    <d v="2019-07-20T13:28:52"/>
    <s v="05/17/2019"/>
    <x v="5"/>
    <n v="4"/>
    <x v="3"/>
    <s v="Yes"/>
    <s v="Yes"/>
    <s v="Yes"/>
    <s v="Yes"/>
    <m/>
    <x v="0"/>
    <x v="0"/>
    <s v="Highly Effectively"/>
    <s v="Highly Effectively"/>
    <s v="Highly Effectively"/>
    <s v="Highly Effectively"/>
    <s v="Highly Effectively"/>
    <s v="Very Likely"/>
    <x v="26"/>
  </r>
  <r>
    <n v="10872693305"/>
    <n v="226886469"/>
    <d v="2019-07-20T13:27:34"/>
    <s v="05/07/2019"/>
    <x v="5"/>
    <n v="4"/>
    <x v="4"/>
    <s v="Yes"/>
    <s v="Yes"/>
    <s v="Yes"/>
    <s v="Yes"/>
    <m/>
    <x v="0"/>
    <x v="0"/>
    <s v="Highly Effectively"/>
    <s v="Highly Effectively"/>
    <s v="Highly Effectively"/>
    <s v="Highly Effectively"/>
    <s v="Highly Effectively"/>
    <s v="Very Likely"/>
    <x v="2"/>
  </r>
  <r>
    <n v="11252273257"/>
    <n v="226886469"/>
    <d v="2020-01-02T16:29:33"/>
    <s v="12/05/2019"/>
    <x v="3"/>
    <n v="5"/>
    <x v="8"/>
    <s v="Yes"/>
    <s v="Yes"/>
    <s v="Yes"/>
    <s v="Yes"/>
    <m/>
    <x v="0"/>
    <x v="0"/>
    <s v="Highly Effectively"/>
    <s v="Highly Effectively"/>
    <s v="Highly Effectively"/>
    <s v="Highly Effectively"/>
    <s v="Highly Effectively"/>
    <s v="Very Likely"/>
    <x v="2"/>
  </r>
  <r>
    <n v="11145160249"/>
    <n v="226886469"/>
    <d v="2019-11-14T15:18:40"/>
    <s v="11/12/2019"/>
    <x v="0"/>
    <n v="5"/>
    <x v="8"/>
    <s v="Yes"/>
    <s v="Yes"/>
    <s v="Yes"/>
    <s v="Yes"/>
    <m/>
    <x v="0"/>
    <x v="0"/>
    <s v="Highly Effectively"/>
    <s v="Highly Effectively"/>
    <s v="Highly Effectively"/>
    <s v="Highly Effectively"/>
    <s v="Highly Effectively"/>
    <s v="Very Likely"/>
    <x v="27"/>
  </r>
  <r>
    <n v="11145152293"/>
    <n v="226886469"/>
    <d v="2019-11-14T15:15:31"/>
    <s v="11/14/2019"/>
    <x v="0"/>
    <n v="5"/>
    <x v="0"/>
    <s v="Yes"/>
    <s v="Yes"/>
    <s v="Yes"/>
    <s v="Yes"/>
    <m/>
    <x v="0"/>
    <x v="0"/>
    <s v="Effectively"/>
    <s v="Highly Effectively"/>
    <s v="Highly Effectively"/>
    <s v="Effectively"/>
    <s v="Highly Effectively"/>
    <s v="Very Likely"/>
    <x v="2"/>
  </r>
  <r>
    <n v="11138397687"/>
    <n v="226886469"/>
    <d v="2019-11-12T15:59:45"/>
    <d v="2019-05-21T00:00:00"/>
    <x v="5"/>
    <n v="5"/>
    <x v="4"/>
    <s v="Yes"/>
    <s v="Yes"/>
    <s v="Yes"/>
    <s v="Yes"/>
    <m/>
    <x v="0"/>
    <x v="0"/>
    <s v="Effectively"/>
    <s v="Somewhat Effectively"/>
    <s v="Highly Effectively"/>
    <s v="Highly Effectively"/>
    <s v="Somewhat Effectively"/>
    <s v="Very Likely"/>
    <x v="28"/>
  </r>
  <r>
    <n v="10902379367"/>
    <n v="226886469"/>
    <d v="2019-08-03T15:18:26"/>
    <s v="05/29/2019"/>
    <x v="5"/>
    <n v="5"/>
    <x v="3"/>
    <s v="Yes"/>
    <s v="Yes"/>
    <s v="Yes"/>
    <s v="Yes"/>
    <s v="#3 is different question than on paper survey."/>
    <x v="0"/>
    <x v="0"/>
    <s v="Highly Effectively"/>
    <s v="Highly Effectively"/>
    <s v="Highly Effectively"/>
    <s v="Highly Effectively"/>
    <s v="Highly Effectively"/>
    <s v="Very Likely"/>
    <x v="29"/>
  </r>
  <r>
    <n v="10902377985"/>
    <n v="226886469"/>
    <d v="2019-08-03T15:15:46"/>
    <s v="05/31/2019"/>
    <x v="5"/>
    <n v="5"/>
    <x v="3"/>
    <s v="Yes"/>
    <s v="Yes"/>
    <s v="Yes"/>
    <s v="Yes"/>
    <s v="#3 is different question than on paper survey.  &quot;You reinforced much of what we've been learning. Thank you.&quot;"/>
    <x v="11"/>
    <x v="0"/>
    <s v="Highly Effectively"/>
    <s v="Highly Effectively"/>
    <s v="Highly Effectively"/>
    <s v="Highly Effectively"/>
    <s v="Highly Effectively"/>
    <s v="Very Likely"/>
    <x v="30"/>
  </r>
  <r>
    <n v="10902375548"/>
    <n v="226886469"/>
    <d v="2019-08-03T15:08:08"/>
    <s v="05/31/2019"/>
    <x v="5"/>
    <n v="5"/>
    <x v="3"/>
    <s v="Yes"/>
    <s v="No"/>
    <s v="Yes"/>
    <s v="Yes"/>
    <s v="#3 is different question than on paper survey.  Respondent left #2 blank."/>
    <x v="0"/>
    <x v="0"/>
    <s v="Highly Effectively"/>
    <s v="Highly Effectively"/>
    <s v="Highly Effectively"/>
    <s v="Highly Effectively"/>
    <s v="Highly Effectively"/>
    <m/>
    <x v="31"/>
  </r>
  <r>
    <n v="10902365559"/>
    <n v="226886469"/>
    <d v="2019-08-03T15:01:27"/>
    <s v="06/12/2019"/>
    <x v="6"/>
    <n v="5"/>
    <x v="7"/>
    <s v="Yes"/>
    <s v="Yes"/>
    <s v="Yes"/>
    <s v="Yes"/>
    <s v="#3 is different question than on paper survey.  &quot;This activity (water testing) engaged all of the students.&quot;"/>
    <x v="12"/>
    <x v="0"/>
    <s v="Highly Effectively"/>
    <s v="Highly Effectively"/>
    <s v="Highly Effectively"/>
    <s v="Highly Effectively"/>
    <s v="Highly Effectively"/>
    <s v="Very Likely"/>
    <x v="32"/>
  </r>
  <r>
    <n v="10873847544"/>
    <n v="226886469"/>
    <d v="2019-07-21T15:36:15"/>
    <s v="04/25/2019"/>
    <x v="2"/>
    <n v="5"/>
    <x v="8"/>
    <s v="Yes"/>
    <s v="Yes"/>
    <s v="Yes"/>
    <s v="Yes"/>
    <m/>
    <x v="0"/>
    <x v="0"/>
    <s v="Highly Effectively"/>
    <s v="Highly Effectively"/>
    <s v="Highly Effectively"/>
    <s v="Highly Effectively"/>
    <s v="Highly Effectively"/>
    <s v="Very Likely"/>
    <x v="33"/>
  </r>
  <r>
    <n v="10872711473"/>
    <n v="226886469"/>
    <d v="2019-07-20T13:44:36"/>
    <s v="02/07/2019"/>
    <x v="7"/>
    <n v="5"/>
    <x v="0"/>
    <s v="Yes"/>
    <s v="Yes"/>
    <s v="Yes"/>
    <s v="Yes"/>
    <m/>
    <x v="13"/>
    <x v="1"/>
    <s v="Somewhat Effectively"/>
    <s v="Highly Effectively"/>
    <s v="Highly Effectively"/>
    <s v="Effectively"/>
    <s v="Highly Effectively"/>
    <s v="Very Likely"/>
    <x v="34"/>
  </r>
  <r>
    <n v="10872709633"/>
    <n v="226886469"/>
    <d v="2019-07-20T13:43:13"/>
    <s v="02/13/2019"/>
    <x v="7"/>
    <n v="5"/>
    <x v="0"/>
    <s v="Yes"/>
    <s v="Yes"/>
    <s v="Yes"/>
    <s v="Yes"/>
    <m/>
    <x v="0"/>
    <x v="0"/>
    <s v="Highly Effectively"/>
    <s v="Highly Effectively"/>
    <s v="Highly Effectively"/>
    <s v="Highly Effectively"/>
    <s v="Highly Effectively"/>
    <s v="Very Likely"/>
    <x v="35"/>
  </r>
  <r>
    <n v="10872692109"/>
    <n v="226886469"/>
    <d v="2019-07-20T13:23:42"/>
    <s v="05/21/2019"/>
    <x v="5"/>
    <n v="5"/>
    <x v="4"/>
    <s v="Yes"/>
    <s v="Yes"/>
    <s v="Yes"/>
    <s v="Yes"/>
    <m/>
    <x v="14"/>
    <x v="0"/>
    <s v="Highly Effectively"/>
    <s v="Highly Effectively"/>
    <s v="Highly Effectively"/>
    <s v="Highly Effectively"/>
    <s v="Highly Effectively"/>
    <s v="Very Likely"/>
    <x v="36"/>
  </r>
  <r>
    <n v="10574862041"/>
    <n v="226886469"/>
    <d v="2019-03-06T13:14:20"/>
    <d v="2019-01-03T00:00:00"/>
    <x v="9"/>
    <n v="5"/>
    <x v="0"/>
    <s v="Yes"/>
    <s v="Yes"/>
    <s v="Yes"/>
    <s v="Yes"/>
    <m/>
    <x v="0"/>
    <x v="0"/>
    <s v="Highly Effectively"/>
    <s v="Highly Effectively"/>
    <s v="Highly Effectively"/>
    <s v="Highly Effectively"/>
    <s v="Highly Effectively"/>
    <s v="Very Likely"/>
    <x v="37"/>
  </r>
  <r>
    <n v="11252282654"/>
    <n v="226886469"/>
    <d v="2020-01-02T16:35:19"/>
    <s v="11/22/2019"/>
    <x v="0"/>
    <n v="6"/>
    <x v="8"/>
    <s v="Yes"/>
    <s v="Yes"/>
    <s v="Yes"/>
    <s v="Yes"/>
    <m/>
    <x v="15"/>
    <x v="0"/>
    <s v="Effectively"/>
    <s v="Highly Effectively"/>
    <s v="Highly Effectively"/>
    <s v="Highly Effectively"/>
    <s v="Highly Effectively"/>
    <s v="Very Likely"/>
    <x v="38"/>
  </r>
  <r>
    <n v="11252272705"/>
    <n v="226886469"/>
    <d v="2020-01-02T16:28:25"/>
    <s v="12/06/2019"/>
    <x v="3"/>
    <n v="6"/>
    <x v="3"/>
    <s v="Yes"/>
    <s v="Yes"/>
    <s v="Yes"/>
    <s v="Yes"/>
    <m/>
    <x v="16"/>
    <x v="0"/>
    <s v="Highly Effectively"/>
    <s v="Highly Effectively"/>
    <s v="Highly Effectively"/>
    <s v="Highly Effectively"/>
    <s v="Highly Effectively"/>
    <s v="Very Likely"/>
    <x v="39"/>
  </r>
  <r>
    <n v="11145176346"/>
    <n v="226886469"/>
    <d v="2019-11-14T15:23:56"/>
    <s v="10/24/2019"/>
    <x v="4"/>
    <n v="6"/>
    <x v="3"/>
    <s v="Yes"/>
    <s v="Yes"/>
    <s v="Yes"/>
    <s v="Yes"/>
    <m/>
    <x v="0"/>
    <x v="0"/>
    <s v="Highly Effectively"/>
    <s v="Highly Effectively"/>
    <s v="Highly Effectively"/>
    <s v="Highly Effectively"/>
    <s v="Highly Effectively"/>
    <s v="Very Likely"/>
    <x v="40"/>
  </r>
  <r>
    <n v="11145174647"/>
    <n v="226886469"/>
    <d v="2019-11-14T15:22:37"/>
    <s v="10/25/2019"/>
    <x v="4"/>
    <n v="6"/>
    <x v="7"/>
    <s v="Yes"/>
    <s v="Yes"/>
    <s v="Yes"/>
    <s v="No"/>
    <m/>
    <x v="17"/>
    <x v="0"/>
    <s v="Highly Effectively"/>
    <s v="Highly Effectively"/>
    <s v="Highly Effectively"/>
    <s v="Highly Effectively"/>
    <s v="Highly Effectively"/>
    <s v="Very Likely"/>
    <x v="41"/>
  </r>
  <r>
    <n v="11138344857"/>
    <n v="226886469"/>
    <d v="2019-11-12T15:43:10"/>
    <s v="04/18/2019"/>
    <x v="2"/>
    <n v="6"/>
    <x v="3"/>
    <s v="Yes"/>
    <s v="Yes"/>
    <s v="Yes"/>
    <s v="Yes"/>
    <m/>
    <x v="0"/>
    <x v="0"/>
    <s v="Effectively"/>
    <s v="Highly Effectively"/>
    <s v="Highly Effectively"/>
    <s v="Effectively"/>
    <s v="Highly Effectively"/>
    <s v="Very Likely"/>
    <x v="2"/>
  </r>
  <r>
    <n v="11138327790"/>
    <n v="226886469"/>
    <d v="2019-11-12T15:37:56"/>
    <d v="2019-10-26T00:00:00"/>
    <x v="4"/>
    <n v="6"/>
    <x v="4"/>
    <s v="Yes"/>
    <s v="Yes"/>
    <s v="Yes"/>
    <s v="Yes"/>
    <m/>
    <x v="0"/>
    <x v="1"/>
    <s v="Effectively"/>
    <s v="Effectively"/>
    <s v="Highly Effectively"/>
    <s v="Effectively"/>
    <s v="Effectively"/>
    <s v="Likely"/>
    <x v="42"/>
  </r>
  <r>
    <n v="10902360421"/>
    <n v="226886469"/>
    <d v="2019-08-03T14:56:26"/>
    <s v="06/20/2019"/>
    <x v="6"/>
    <n v="6"/>
    <x v="3"/>
    <s v="Yes"/>
    <s v="Yes"/>
    <s v="Yes"/>
    <s v="Yes"/>
    <s v="#3 is different question than on paper survey."/>
    <x v="0"/>
    <x v="0"/>
    <s v="Highly Effectively"/>
    <s v="Highly Effectively"/>
    <s v="Highly Effectively"/>
    <s v="Highly Effectively"/>
    <s v="Highly Effectively"/>
    <s v="Likely"/>
    <x v="43"/>
  </r>
  <r>
    <n v="10902335571"/>
    <n v="226886469"/>
    <d v="2019-08-03T14:25:40"/>
    <s v="03/21/2019"/>
    <x v="1"/>
    <n v="6"/>
    <x v="0"/>
    <s v="Yes"/>
    <s v="Yes"/>
    <s v="Yes"/>
    <s v="Yes"/>
    <s v="#3 is a different question than on the paper survey."/>
    <x v="0"/>
    <x v="0"/>
    <s v="Highly Effectively"/>
    <s v="Highly Effectively"/>
    <s v="Highly Effectively"/>
    <s v="Highly Effectively"/>
    <s v="Highly Effectively"/>
    <s v="Very Likely"/>
    <x v="44"/>
  </r>
  <r>
    <n v="10873851508"/>
    <n v="226886469"/>
    <d v="2019-07-21T15:41:30"/>
    <s v="04/16/2019"/>
    <x v="2"/>
    <n v="6"/>
    <x v="8"/>
    <s v="Yes"/>
    <s v="Yes"/>
    <s v="Yes"/>
    <s v="Yes"/>
    <m/>
    <x v="0"/>
    <x v="0"/>
    <s v="Effectively"/>
    <s v="Highly Effectively"/>
    <s v="Effectively"/>
    <s v="Highly Effectively"/>
    <s v="Highly Effectively"/>
    <s v="Very Likely"/>
    <x v="2"/>
  </r>
  <r>
    <n v="10902359694"/>
    <n v="226886469"/>
    <d v="2019-08-03T14:53:58"/>
    <s v="06/21/2019"/>
    <x v="6"/>
    <n v="7"/>
    <x v="3"/>
    <s v="Yes"/>
    <s v="Yes"/>
    <s v="Yes"/>
    <s v="Yes"/>
    <s v="#3 is different question than on paper survey."/>
    <x v="0"/>
    <x v="0"/>
    <s v="Highly Effectively"/>
    <s v="Highly Effectively"/>
    <s v="Highly Effectively"/>
    <s v="Highly Effectively"/>
    <s v="Highly Effectively"/>
    <s v="Very Likely"/>
    <x v="45"/>
  </r>
  <r>
    <n v="10902357487"/>
    <n v="226886469"/>
    <d v="2019-08-03T14:51:55"/>
    <s v="06/21/2019"/>
    <x v="6"/>
    <n v="7"/>
    <x v="9"/>
    <s v="Yes"/>
    <s v="Yes"/>
    <s v="Yes"/>
    <s v="Yes"/>
    <s v="#3 is different question than on paper survey."/>
    <x v="0"/>
    <x v="0"/>
    <s v="Highly Effectively"/>
    <s v="Highly Effectively"/>
    <s v="Highly Effectively"/>
    <s v="Highly Effectively"/>
    <s v="Highly Effectively"/>
    <s v="Very Likely"/>
    <x v="46"/>
  </r>
  <r>
    <n v="10872697069"/>
    <n v="226886469"/>
    <d v="2019-07-20T13:31:31"/>
    <s v="05/14/2019"/>
    <x v="5"/>
    <n v="7"/>
    <x v="7"/>
    <s v="Yes"/>
    <s v="Yes"/>
    <s v="Yes"/>
    <s v="Yes"/>
    <m/>
    <x v="0"/>
    <x v="0"/>
    <s v="Highly Effectively"/>
    <s v="Effectively"/>
    <s v="Effectively"/>
    <s v="Highly Effectively"/>
    <s v="Effectively"/>
    <s v="Very Likely"/>
    <x v="47"/>
  </r>
  <r>
    <n v="11145158638"/>
    <n v="226886469"/>
    <d v="2019-11-14T15:18:15"/>
    <s v="11/12/2019"/>
    <x v="0"/>
    <n v="8"/>
    <x v="8"/>
    <s v="Yes"/>
    <s v="Yes"/>
    <s v="Yes"/>
    <s v="Yes"/>
    <m/>
    <x v="0"/>
    <x v="1"/>
    <s v="Effectively"/>
    <s v="Effectively"/>
    <s v="Effectively"/>
    <s v="Highly Effectively"/>
    <s v="Highly Effectively"/>
    <s v="Very Likely"/>
    <x v="2"/>
  </r>
  <r>
    <n v="11138341559"/>
    <n v="226886469"/>
    <d v="2019-11-12T15:42:04"/>
    <d v="2019-03-22T00:00:00"/>
    <x v="1"/>
    <n v="8"/>
    <x v="3"/>
    <s v="Yes"/>
    <s v="Yes"/>
    <s v="Yes"/>
    <s v="No"/>
    <m/>
    <x v="0"/>
    <x v="1"/>
    <s v="Ineffectively"/>
    <s v="Ineffectively"/>
    <s v="Effectively"/>
    <s v="Ineffectively"/>
    <s v="Effectively"/>
    <s v="Very Likely"/>
    <x v="48"/>
  </r>
  <r>
    <n v="10902333430"/>
    <n v="226886469"/>
    <d v="2019-08-03T14:23:22"/>
    <s v="03/26/2019"/>
    <x v="1"/>
    <n v="8"/>
    <x v="8"/>
    <s v="Yes"/>
    <s v="Yes"/>
    <s v="Yes"/>
    <s v="Yes"/>
    <s v="#3 is a different question than on the paper survey."/>
    <x v="0"/>
    <x v="0"/>
    <s v="Highly Effectively"/>
    <s v="Highly Effectively"/>
    <s v="Highly Effectively"/>
    <s v="Highly Effectively"/>
    <s v="Highly Effectively"/>
    <s v="Very Likely"/>
    <x v="2"/>
  </r>
  <r>
    <n v="10902331867"/>
    <n v="226886469"/>
    <d v="2019-08-03T14:18:03"/>
    <s v="03/26/2019"/>
    <x v="1"/>
    <n v="8"/>
    <x v="8"/>
    <s v="Yes"/>
    <s v="Yes"/>
    <s v="Yes"/>
    <s v="Yes"/>
    <s v="#3 is different question than paper survey."/>
    <x v="0"/>
    <x v="0"/>
    <s v="Highly Effectively"/>
    <s v="Highly Effectively"/>
    <s v="Highly Effectively"/>
    <s v="Highly Effectively"/>
    <s v="Highly Effectively"/>
    <s v="Very Likely"/>
    <x v="2"/>
  </r>
  <r>
    <n v="10872718331"/>
    <n v="226886469"/>
    <d v="2019-07-20T13:53:15"/>
    <s v="01/08/2019"/>
    <x v="9"/>
    <n v="8"/>
    <x v="8"/>
    <s v="Yes"/>
    <s v="Yes"/>
    <s v="Yes"/>
    <s v="Yes"/>
    <m/>
    <x v="0"/>
    <x v="0"/>
    <s v="Highly Effectively"/>
    <s v="Highly Effectively"/>
    <s v="Highly Effectively"/>
    <s v="Highly Effectively"/>
    <s v="Highly Effectively"/>
    <s v="Very Likely"/>
    <x v="49"/>
  </r>
  <r>
    <n v="10872716336"/>
    <n v="226886469"/>
    <d v="2019-07-20T13:50:56"/>
    <s v="01/09/2019"/>
    <x v="9"/>
    <n v="8"/>
    <x v="8"/>
    <s v="Yes"/>
    <s v="Yes"/>
    <s v="Yes"/>
    <s v="Yes"/>
    <m/>
    <x v="0"/>
    <x v="0"/>
    <s v="Highly Effectively"/>
    <s v="Highly Effectively"/>
    <s v="Highly Effectively"/>
    <s v="Highly Effectively"/>
    <s v="Highly Effectively"/>
    <s v="Very Likely"/>
    <x v="50"/>
  </r>
  <r>
    <n v="10872712589"/>
    <n v="226886469"/>
    <d v="2019-07-20T13:46:39"/>
    <s v="01/25/2019"/>
    <x v="9"/>
    <n v="8"/>
    <x v="8"/>
    <s v="Yes"/>
    <s v="Yes"/>
    <s v="Yes"/>
    <s v="Yes"/>
    <m/>
    <x v="0"/>
    <x v="0"/>
    <s v="Highly Effectively"/>
    <s v="Highly Effectively"/>
    <s v="Highly Effectively"/>
    <s v="Highly Effectively"/>
    <s v="Highly Effectively"/>
    <s v="Very Likely"/>
    <x v="51"/>
  </r>
  <r>
    <n v="10872702174"/>
    <n v="226886469"/>
    <d v="2019-07-20T13:35:33"/>
    <s v="05/03/2019"/>
    <x v="5"/>
    <n v="8"/>
    <x v="8"/>
    <s v="Yes"/>
    <s v="Yes"/>
    <s v="Yes"/>
    <s v="Yes"/>
    <m/>
    <x v="18"/>
    <x v="0"/>
    <s v="Effectively"/>
    <s v="Effectively"/>
    <s v="Highly Effectively"/>
    <s v="Highly Effectively"/>
    <s v="Highly Effectively"/>
    <s v="Very Likely"/>
    <x v="52"/>
  </r>
  <r>
    <n v="10574868863"/>
    <n v="226886469"/>
    <d v="2019-03-06T13:29:17"/>
    <d v="2019-01-08T00:00:00"/>
    <x v="9"/>
    <n v="8"/>
    <x v="8"/>
    <s v="Yes"/>
    <s v="Yes"/>
    <s v="Yes"/>
    <s v="Yes"/>
    <m/>
    <x v="0"/>
    <x v="0"/>
    <s v="Highly Effectively"/>
    <s v="Highly Effectively"/>
    <s v="Highly Effectively"/>
    <s v="Highly Effectively"/>
    <s v="Highly Effectively"/>
    <s v="Very Likely"/>
    <x v="49"/>
  </r>
  <r>
    <n v="10872687820"/>
    <n v="226886469"/>
    <d v="2019-07-20T13:21:34"/>
    <s v="05/08/2019"/>
    <x v="5"/>
    <n v="9"/>
    <x v="4"/>
    <s v="Yes"/>
    <s v="Yes"/>
    <s v="Yes"/>
    <s v="Yes"/>
    <m/>
    <x v="0"/>
    <x v="0"/>
    <s v="Highly Effectively"/>
    <s v="Highly Effectively"/>
    <s v="Highly Effectively"/>
    <s v="Highly Effectively"/>
    <s v="Highly Effectively"/>
    <s v="Very Likely"/>
    <x v="53"/>
  </r>
  <r>
    <n v="10902342925"/>
    <n v="226886469"/>
    <d v="2019-08-03T14:33:16"/>
    <s v="03/19/2019"/>
    <x v="1"/>
    <n v="10"/>
    <x v="8"/>
    <s v="Yes"/>
    <s v="Yes"/>
    <s v="Yes"/>
    <s v="Yes"/>
    <s v="#3 is different question than on the paper survey."/>
    <x v="0"/>
    <x v="0"/>
    <s v="Highly Effectively"/>
    <s v="Highly Effectively"/>
    <s v="Highly Effectively"/>
    <s v="Highly Effectively"/>
    <s v="Highly Effectively"/>
    <s v="Likely"/>
    <x v="54"/>
  </r>
  <r>
    <n v="10893181666"/>
    <n v="226886469"/>
    <d v="2019-07-30T14:47:02"/>
    <s v="07/25/2019"/>
    <x v="10"/>
    <n v="10"/>
    <x v="5"/>
    <s v="Yes"/>
    <s v="Yes"/>
    <s v="Yes"/>
    <s v="Yes"/>
    <m/>
    <x v="19"/>
    <x v="0"/>
    <s v="Highly Effectively"/>
    <s v="Highly Effectively"/>
    <s v="Highly Effectively"/>
    <s v="Highly Effectively"/>
    <s v="Highly Effectively"/>
    <s v="Very Likely"/>
    <x v="55"/>
  </r>
  <r>
    <n v="10873853759"/>
    <n v="226886469"/>
    <d v="2019-07-21T15:43:58"/>
    <s v="04/10/2019"/>
    <x v="2"/>
    <s v="1,2"/>
    <x v="1"/>
    <s v="Yes"/>
    <s v="Yes"/>
    <s v="Yes"/>
    <s v="Yes"/>
    <m/>
    <x v="0"/>
    <x v="1"/>
    <s v="Highly Effectively"/>
    <s v="Effectively"/>
    <s v="Highly Effectively"/>
    <s v="Effectively"/>
    <s v="Effectively"/>
    <s v="Very Likely"/>
    <x v="56"/>
  </r>
  <r>
    <n v="10873855634"/>
    <n v="226886469"/>
    <d v="2019-07-21T15:46:50"/>
    <s v="04/05/2019"/>
    <x v="2"/>
    <s v="1,2,3"/>
    <x v="3"/>
    <s v="Yes"/>
    <s v="Yes"/>
    <s v="Yes"/>
    <s v="Yes"/>
    <m/>
    <x v="0"/>
    <x v="0"/>
    <s v="Highly Effectively"/>
    <s v="Highly Effectively"/>
    <s v="Highly Effectively"/>
    <s v="Highly Effectively"/>
    <s v="Highly Effectively"/>
    <s v="Very Likely"/>
    <x v="57"/>
  </r>
  <r>
    <n v="11252276375"/>
    <n v="226886469"/>
    <d v="2020-01-02T16:31:31"/>
    <s v="12/04/2019"/>
    <x v="3"/>
    <s v="2,3"/>
    <x v="0"/>
    <s v="Yes"/>
    <s v="Yes"/>
    <s v="Yes"/>
    <s v="Yes"/>
    <m/>
    <x v="0"/>
    <x v="0"/>
    <s v="Effectively"/>
    <s v="Highly Effectively"/>
    <s v="Highly Effectively"/>
    <s v="Highly Effectively"/>
    <s v="Highly Effectively"/>
    <s v="Likely"/>
    <x v="58"/>
  </r>
  <r>
    <n v="10902385213"/>
    <n v="226886469"/>
    <d v="2019-08-03T15:25:58"/>
    <s v="03/28/2019"/>
    <x v="1"/>
    <s v="2,3"/>
    <x v="2"/>
    <s v="Yes"/>
    <s v="Yes"/>
    <s v="Yes"/>
    <s v="Yes"/>
    <s v="#3 is different question than on paper survey."/>
    <x v="0"/>
    <x v="0"/>
    <s v="Highly Effectively"/>
    <s v="Effectively"/>
    <s v="Highly Effectively"/>
    <s v="Effectively"/>
    <s v="Highly Effectively"/>
    <s v="Very Likely"/>
    <x v="2"/>
  </r>
  <r>
    <n v="10873847991"/>
    <n v="226886469"/>
    <d v="2019-07-21T15:36:52"/>
    <s v="04/25/2019"/>
    <x v="2"/>
    <s v="2,3,4,5"/>
    <x v="8"/>
    <s v="Yes"/>
    <s v="Yes"/>
    <s v="Yes"/>
    <s v="Yes"/>
    <m/>
    <x v="0"/>
    <x v="0"/>
    <s v="Highly Effectively"/>
    <s v="Highly Effectively"/>
    <s v="Highly Effectively"/>
    <s v="Highly Effectively"/>
    <s v="Highly Effectively"/>
    <s v="Very Likely"/>
    <x v="59"/>
  </r>
  <r>
    <n v="11138319810"/>
    <n v="226886469"/>
    <d v="2019-11-12T15:35:18"/>
    <s v="07/11/2019"/>
    <x v="10"/>
    <s v="3,4,5"/>
    <x v="5"/>
    <s v="Yes"/>
    <s v="Yes"/>
    <s v="Yes"/>
    <s v="Yes"/>
    <m/>
    <x v="0"/>
    <x v="0"/>
    <s v="Effectively"/>
    <s v="Effectively"/>
    <s v="Highly Effectively"/>
    <s v="Effectively"/>
    <s v="Effectively"/>
    <s v="Very Likely"/>
    <x v="60"/>
  </r>
  <r>
    <n v="11138317132"/>
    <n v="226886469"/>
    <d v="2019-11-12T15:33:45"/>
    <s v="07/03/2019"/>
    <x v="10"/>
    <s v="3,4,5"/>
    <x v="4"/>
    <s v="Yes"/>
    <s v="Yes"/>
    <s v="Yes"/>
    <s v="Yes"/>
    <m/>
    <x v="0"/>
    <x v="0"/>
    <s v="Highly Effectively"/>
    <s v="Highly Effectively"/>
    <s v="Highly Effectively"/>
    <s v="Highly Effectively"/>
    <s v="Highly Effectively"/>
    <s v="Very Likely"/>
    <x v="61"/>
  </r>
  <r>
    <n v="10902350751"/>
    <n v="226886469"/>
    <d v="2019-08-03T14:43:27"/>
    <s v="03/07/2019"/>
    <x v="1"/>
    <s v="6,7,8"/>
    <x v="8"/>
    <s v="Yes"/>
    <s v="Yes"/>
    <s v="No"/>
    <s v="Yes"/>
    <m/>
    <x v="0"/>
    <x v="1"/>
    <s v="Effectively"/>
    <s v="Effectively"/>
    <s v="Effectively"/>
    <s v="Highly Effectively"/>
    <s v="Effectively"/>
    <s v="Very Likely"/>
    <x v="62"/>
  </r>
  <r>
    <n v="10902353321"/>
    <n v="226886469"/>
    <d v="2019-08-03T14:45:56"/>
    <s v="02/22/2019"/>
    <x v="7"/>
    <s v="6,7,8,9,10,11"/>
    <x v="3"/>
    <s v="Yes"/>
    <s v="Yes"/>
    <s v="Yes"/>
    <s v="Yes"/>
    <s v="#3 is different question than on paper survey.  &quot;We'll spend the afternoon building model bridges -- the model bridge w/boxes was really helpful to set that up.&quot;"/>
    <x v="20"/>
    <x v="0"/>
    <s v="Highly Effectively"/>
    <s v="Effectively"/>
    <s v="Highly Effectively"/>
    <s v="Highly Effectively"/>
    <s v="Highly Effectively"/>
    <s v="Very Likely"/>
    <x v="63"/>
  </r>
  <r>
    <n v="10902354693"/>
    <n v="226886469"/>
    <d v="2019-08-03T14:48:44"/>
    <s v="07/16/2019"/>
    <x v="10"/>
    <s v="6,8,9"/>
    <x v="8"/>
    <s v="Yes"/>
    <s v="Yes"/>
    <s v="Yes"/>
    <s v="Yes"/>
    <s v="#3 is different question than on paper survey."/>
    <x v="0"/>
    <x v="1"/>
    <s v="Effectively"/>
    <s v="Somewhat Effectively"/>
    <s v="Somewhat Effectively"/>
    <s v="Effectively"/>
    <s v="Effectively"/>
    <s v="No Opinion"/>
    <x v="2"/>
  </r>
  <r>
    <n v="11252284820"/>
    <n v="226886469"/>
    <d v="2020-01-02T16:37:36"/>
    <s v="11/21/2019"/>
    <x v="0"/>
    <s v="K"/>
    <x v="0"/>
    <s v="Yes"/>
    <s v="Yes"/>
    <s v="Yes"/>
    <s v="Yes"/>
    <m/>
    <x v="0"/>
    <x v="1"/>
    <s v="Effectively"/>
    <s v="Highly Effectively"/>
    <s v="Highly Effectively"/>
    <s v="Highly Effectively"/>
    <s v="Highly Effectively"/>
    <s v="Very Likely"/>
    <x v="64"/>
  </r>
  <r>
    <n v="11252274586"/>
    <n v="226886469"/>
    <d v="2020-01-02T16:29:57"/>
    <s v="12/12/2019"/>
    <x v="3"/>
    <s v="K"/>
    <x v="6"/>
    <s v="Yes"/>
    <s v="Yes"/>
    <s v="Yes"/>
    <s v="Yes"/>
    <m/>
    <x v="0"/>
    <x v="0"/>
    <s v="Highly Effectively"/>
    <s v="Highly Effectively"/>
    <s v="Highly Effectively"/>
    <s v="Highly Effectively"/>
    <s v="Highly Effectively"/>
    <s v="Very Likely"/>
    <x v="65"/>
  </r>
  <r>
    <n v="11145178963"/>
    <n v="226886469"/>
    <d v="2019-11-14T15:24:29"/>
    <s v="10/18/2019"/>
    <x v="4"/>
    <s v="K"/>
    <x v="1"/>
    <s v="Yes"/>
    <s v="Yes"/>
    <s v="Yes"/>
    <s v="Yes"/>
    <m/>
    <x v="0"/>
    <x v="0"/>
    <s v="Highly Effectively"/>
    <s v="Highly Effectively"/>
    <s v="Highly Effectively"/>
    <s v="Highly Effectively"/>
    <s v="Highly Effectively"/>
    <s v="Very Likely"/>
    <x v="2"/>
  </r>
  <r>
    <n v="11145163098"/>
    <n v="226886469"/>
    <d v="2019-11-14T15:19:09"/>
    <s v="11/08/2019"/>
    <x v="0"/>
    <s v="K"/>
    <x v="6"/>
    <s v="Yes"/>
    <s v="Yes"/>
    <s v="Yes"/>
    <s v="Yes"/>
    <m/>
    <x v="0"/>
    <x v="1"/>
    <s v="Effectively"/>
    <s v="Effectively"/>
    <s v="Effectively"/>
    <s v="Effectively"/>
    <s v="Effectively"/>
    <s v="Very Likely"/>
    <x v="66"/>
  </r>
  <r>
    <n v="11145157406"/>
    <n v="226886469"/>
    <d v="2019-11-14T15:16:35"/>
    <s v="11/13/2019"/>
    <x v="0"/>
    <s v="K"/>
    <x v="1"/>
    <s v="Yes"/>
    <s v="Yes"/>
    <s v="Yes"/>
    <s v="Yes"/>
    <m/>
    <x v="0"/>
    <x v="0"/>
    <s v="Highly Effectively"/>
    <s v="Effectively"/>
    <s v="Highly Effectively"/>
    <s v="Highly Effectively"/>
    <s v="Effectively"/>
    <s v="Very Likely"/>
    <x v="59"/>
  </r>
  <r>
    <n v="11138348541"/>
    <n v="226886469"/>
    <d v="2019-11-12T15:43:58"/>
    <d v="2019-04-30T00:00:00"/>
    <x v="2"/>
    <s v="K"/>
    <x v="1"/>
    <s v="Yes"/>
    <s v="Yes"/>
    <s v="Yes"/>
    <s v="Yes"/>
    <m/>
    <x v="0"/>
    <x v="1"/>
    <s v="Ineffectively"/>
    <s v="Ineffectively"/>
    <s v="Effectively"/>
    <s v="Somewhat Effectively"/>
    <s v="Somewhat Effectively"/>
    <s v="No Opinion"/>
    <x v="67"/>
  </r>
  <r>
    <n v="11138337839"/>
    <n v="226886469"/>
    <d v="2019-11-12T15:40:04"/>
    <d v="2019-03-13T00:00:00"/>
    <x v="1"/>
    <s v="K"/>
    <x v="1"/>
    <s v="Yes"/>
    <s v="Yes"/>
    <s v="Yes"/>
    <s v="Yes"/>
    <m/>
    <x v="21"/>
    <x v="2"/>
    <s v="Effectively"/>
    <s v="Ineffectively"/>
    <s v="Effectively"/>
    <s v="Somewhat Effectively"/>
    <s v="Somewhat Effectively"/>
    <s v="Likely"/>
    <x v="68"/>
  </r>
  <r>
    <n v="11138325500"/>
    <n v="226886469"/>
    <d v="2019-11-12T15:37:26"/>
    <s v="05/30/2019"/>
    <x v="5"/>
    <s v="K"/>
    <x v="5"/>
    <s v="Yes"/>
    <s v="Yes"/>
    <s v="Yes"/>
    <s v="Yes"/>
    <m/>
    <x v="0"/>
    <x v="0"/>
    <s v="Highly Effectively"/>
    <s v="Highly Effectively"/>
    <s v="Highly Effectively"/>
    <s v="Highly Effectively"/>
    <s v="Highly Effectively"/>
    <s v="Very Likely"/>
    <x v="69"/>
  </r>
  <r>
    <n v="10902383019"/>
    <n v="226886469"/>
    <d v="2019-08-03T15:23:09"/>
    <s v="04/02/2019"/>
    <x v="2"/>
    <s v="K"/>
    <x v="1"/>
    <s v="Yes"/>
    <s v="Yes"/>
    <s v="Yes"/>
    <s v="Yes"/>
    <s v="#3 is different question than on paper survey."/>
    <x v="0"/>
    <x v="1"/>
    <s v="Effectively"/>
    <s v="Effectively"/>
    <s v="Effectively"/>
    <s v="Effectively"/>
    <s v="Effectively"/>
    <s v="Very Likely"/>
    <x v="2"/>
  </r>
  <r>
    <n v="10902381971"/>
    <n v="226886469"/>
    <d v="2019-08-03T15:20:04"/>
    <s v="04/02/2019"/>
    <x v="2"/>
    <s v="K"/>
    <x v="1"/>
    <s v="Yes"/>
    <s v="Yes"/>
    <s v="Yes"/>
    <s v="Yes"/>
    <s v="#3 is different question than on paper survey."/>
    <x v="0"/>
    <x v="1"/>
    <s v="Highly Effectively"/>
    <s v="Highly Effectively"/>
    <s v="Highly Effectively"/>
    <s v="Highly Effectively"/>
    <s v="Highly Effectively"/>
    <s v="Very Likely"/>
    <x v="70"/>
  </r>
  <r>
    <n v="10902367936"/>
    <n v="226886469"/>
    <d v="2019-08-03T15:04:43"/>
    <s v="06/07/2019"/>
    <x v="6"/>
    <s v="K"/>
    <x v="1"/>
    <s v="Yes"/>
    <s v="Yes"/>
    <s v="Yes"/>
    <s v="Yes"/>
    <s v="#3 is different question than on paper survey."/>
    <x v="0"/>
    <x v="0"/>
    <s v="Highly Effectively"/>
    <s v="Highly Effectively"/>
    <s v="Highly Effectively"/>
    <s v="Highly Effectively"/>
    <s v="Highly Effectively"/>
    <s v="Very Likely"/>
    <x v="71"/>
  </r>
  <r>
    <n v="10902366443"/>
    <n v="226886469"/>
    <d v="2019-08-03T15:03:39"/>
    <s v="06/07/2019"/>
    <x v="6"/>
    <s v="K"/>
    <x v="1"/>
    <s v="Yes"/>
    <s v="Yes"/>
    <s v="Yes"/>
    <s v="Yes"/>
    <s v="#3 is different question than on paper survey."/>
    <x v="0"/>
    <x v="1"/>
    <s v="Effectively"/>
    <s v="Effectively"/>
    <s v="Highly Effectively"/>
    <s v="Effectively"/>
    <s v="Highly Effectively"/>
    <s v="Very Likely"/>
    <x v="2"/>
  </r>
  <r>
    <n v="10902363664"/>
    <n v="226886469"/>
    <d v="2019-08-03T14:59:49"/>
    <s v="06/12/2019"/>
    <x v="6"/>
    <s v="K"/>
    <x v="7"/>
    <s v="Yes"/>
    <s v="Yes"/>
    <s v="Yes"/>
    <s v="Yes"/>
    <s v="#3 is different question than on paper survey."/>
    <x v="0"/>
    <x v="0"/>
    <s v="Highly Effectively"/>
    <s v="Highly Effectively"/>
    <s v="Highly Effectively"/>
    <s v="Highly Effectively"/>
    <s v="Highly Effectively"/>
    <s v="Very Likely"/>
    <x v="72"/>
  </r>
  <r>
    <n v="10902355940"/>
    <n v="226886469"/>
    <d v="2019-08-03T14:50:27"/>
    <s v="07/09/2019"/>
    <x v="10"/>
    <s v="K"/>
    <x v="7"/>
    <s v="Yes"/>
    <s v="Yes"/>
    <s v="Yes"/>
    <s v="Yes"/>
    <s v="#3 is different question than on paper survey."/>
    <x v="0"/>
    <x v="0"/>
    <s v="Highly Effectively"/>
    <s v="Highly Effectively"/>
    <s v="Highly Effectively"/>
    <s v="Highly Effectively"/>
    <s v="Highly Effectively"/>
    <s v="Likely"/>
    <x v="73"/>
  </r>
  <r>
    <n v="10902344905"/>
    <n v="226886469"/>
    <d v="2019-08-03T14:36:24"/>
    <s v="03/12/2019"/>
    <x v="1"/>
    <s v="K"/>
    <x v="6"/>
    <s v="Yes"/>
    <s v="Yes"/>
    <s v="Yes"/>
    <s v="Yes"/>
    <s v="#3 is different question than on paper survey."/>
    <x v="0"/>
    <x v="0"/>
    <s v="Highly Effectively"/>
    <s v="Highly Effectively"/>
    <s v="Highly Effectively"/>
    <s v="Highly Effectively"/>
    <s v="Highly Effectively"/>
    <s v="Very Likely"/>
    <x v="74"/>
  </r>
  <r>
    <n v="10873856077"/>
    <n v="226886469"/>
    <d v="2019-07-21T15:47:31"/>
    <s v="04/04/2019"/>
    <x v="2"/>
    <s v="K"/>
    <x v="0"/>
    <s v="Yes"/>
    <s v="Yes"/>
    <s v="Yes"/>
    <s v="Yes"/>
    <m/>
    <x v="0"/>
    <x v="0"/>
    <s v="Effectively"/>
    <s v="Highly Effectively"/>
    <s v="Highly Effectively"/>
    <s v="Effectively"/>
    <s v="Effectively"/>
    <s v="Very Likely"/>
    <x v="2"/>
  </r>
  <r>
    <n v="10873852509"/>
    <n v="226886469"/>
    <d v="2019-07-21T15:42:37"/>
    <s v="04/12/2019"/>
    <x v="2"/>
    <s v="K"/>
    <x v="1"/>
    <s v="Yes"/>
    <s v="Yes"/>
    <s v="Yes"/>
    <s v="Yes"/>
    <m/>
    <x v="0"/>
    <x v="1"/>
    <s v="Effectively"/>
    <s v="Effectively"/>
    <s v="Highly Effectively"/>
    <s v="Effectively"/>
    <s v="Effectively"/>
    <s v="Very Likely"/>
    <x v="75"/>
  </r>
  <r>
    <n v="10872717411"/>
    <n v="226886469"/>
    <d v="2019-07-20T13:51:58"/>
    <s v="01/03/2019"/>
    <x v="9"/>
    <s v="K"/>
    <x v="0"/>
    <s v="Yes"/>
    <s v="Yes"/>
    <s v="Yes"/>
    <s v="Yes"/>
    <m/>
    <x v="0"/>
    <x v="0"/>
    <s v="Highly Effectively"/>
    <s v="Highly Effectively"/>
    <s v="Highly Effectively"/>
    <s v="Highly Effectively"/>
    <s v="Highly Effectively"/>
    <s v="Very Likely"/>
    <x v="37"/>
  </r>
  <r>
    <n v="10872715418"/>
    <n v="226886469"/>
    <d v="2019-07-20T13:49:48"/>
    <s v="01/16/2019"/>
    <x v="9"/>
    <s v="K"/>
    <x v="0"/>
    <s v="Yes"/>
    <s v="Yes"/>
    <s v="Yes"/>
    <s v="Yes"/>
    <m/>
    <x v="0"/>
    <x v="1"/>
    <s v="Effectively"/>
    <s v="Highly Effectively"/>
    <s v="Highly Effectively"/>
    <s v="Effectively"/>
    <s v="Highly Effectively"/>
    <s v="Very Likely"/>
    <x v="76"/>
  </r>
  <r>
    <n v="10872703720"/>
    <n v="226886469"/>
    <d v="2019-07-20T13:36:55"/>
    <s v="05/02/2019"/>
    <x v="5"/>
    <s v="K"/>
    <x v="0"/>
    <s v="Yes"/>
    <s v="Yes"/>
    <s v="Yes"/>
    <s v="Yes"/>
    <m/>
    <x v="22"/>
    <x v="0"/>
    <s v="Highly Effectively"/>
    <s v="Highly Effectively"/>
    <s v="Highly Effectively"/>
    <s v="Highly Effectively"/>
    <s v="Highly Effectively"/>
    <m/>
    <x v="77"/>
  </r>
  <r>
    <n v="11138330738"/>
    <n v="226886469"/>
    <d v="2019-11-12T15:38:40"/>
    <s v="05/30/2019"/>
    <x v="5"/>
    <s v="k,1,2"/>
    <x v="5"/>
    <s v="Yes"/>
    <s v="Yes"/>
    <s v="Yes"/>
    <s v="Yes"/>
    <m/>
    <x v="0"/>
    <x v="0"/>
    <s v="Highly Effectively"/>
    <s v="Highly Effectively"/>
    <s v="Highly Effectively"/>
    <s v="Highly Effectively"/>
    <s v="Highly Effectively"/>
    <s v="Very Likely"/>
    <x v="78"/>
  </r>
  <r>
    <n v="10873849191"/>
    <n v="226886469"/>
    <d v="2019-07-21T15:37:25"/>
    <s v="04/24/2019"/>
    <x v="2"/>
    <s v="k,1,2"/>
    <x v="2"/>
    <s v="Yes"/>
    <s v="Yes"/>
    <s v="Yes"/>
    <s v="Yes"/>
    <m/>
    <x v="0"/>
    <x v="0"/>
    <s v="Highly Effectively"/>
    <s v="Highly Effectively"/>
    <s v="Highly Effectively"/>
    <s v="Highly Effectively"/>
    <s v="Highly Effectively"/>
    <s v="Very Likely"/>
    <x v="79"/>
  </r>
  <r>
    <n v="11252275465"/>
    <n v="226886469"/>
    <d v="2020-01-02T16:30:52"/>
    <s v="12/14/2019"/>
    <x v="3"/>
    <s v="k,1,2,3"/>
    <x v="0"/>
    <s v="Yes"/>
    <s v="Yes"/>
    <s v="Yes"/>
    <s v="Yes"/>
    <m/>
    <x v="0"/>
    <x v="0"/>
    <s v="Highly Effectively"/>
    <s v="Effectively"/>
    <s v="Highly Effectively"/>
    <s v="Highly Effectively"/>
    <s v="Highly Effectively"/>
    <s v="Very Likely"/>
    <x v="80"/>
  </r>
  <r>
    <n v="10872706401"/>
    <n v="226886469"/>
    <d v="2019-07-20T13:39:29"/>
    <s v="04/03/2019"/>
    <x v="2"/>
    <s v="Pre-K"/>
    <x v="1"/>
    <s v="Yes"/>
    <s v="Yes"/>
    <s v="Yes"/>
    <s v="Yes"/>
    <m/>
    <x v="0"/>
    <x v="0"/>
    <s v="Highly Effectively"/>
    <s v="Highly Effectively"/>
    <s v="Highly Effectively"/>
    <s v="Highly Effectively"/>
    <s v="Highly Effectively"/>
    <s v="Very Likel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6:C160" firstHeaderRow="1" firstDataRow="1" firstDataCol="3"/>
  <pivotFields count="21">
    <pivotField showAll="0"/>
    <pivotField showAll="0"/>
    <pivotField numFmtId="164" showAll="0"/>
    <pivotField showAll="0"/>
    <pivotField showAll="0" defaultSubtotal="0"/>
    <pivotField showAll="0"/>
    <pivotField axis="axisRow" compact="0" subtotalTop="0" showAll="0" defaultSubtotal="0">
      <items count="10">
        <item x="0"/>
        <item x="3"/>
        <item x="2"/>
        <item x="7"/>
        <item x="5"/>
        <item x="8"/>
        <item x="4"/>
        <item x="6"/>
        <item x="1"/>
        <item x="9"/>
      </items>
    </pivotField>
    <pivotField showAll="0"/>
    <pivotField showAll="0"/>
    <pivotField showAll="0"/>
    <pivotField showAll="0"/>
    <pivotField showAll="0" defaultSubtotal="0"/>
    <pivotField axis="axisRow" outline="0" showAll="0" defaultSubtotal="0">
      <items count="23">
        <item x="6"/>
        <item x="1"/>
        <item x="18"/>
        <item x="14"/>
        <item x="22"/>
        <item x="4"/>
        <item x="8"/>
        <item x="13"/>
        <item x="17"/>
        <item x="21"/>
        <item x="3"/>
        <item x="7"/>
        <item x="16"/>
        <item x="5"/>
        <item x="19"/>
        <item x="12"/>
        <item x="10"/>
        <item x="9"/>
        <item x="2"/>
        <item x="15"/>
        <item x="20"/>
        <item x="11"/>
        <item x="0"/>
      </items>
    </pivotField>
    <pivotField showAll="0"/>
    <pivotField showAll="0"/>
    <pivotField showAll="0"/>
    <pivotField showAll="0"/>
    <pivotField showAll="0"/>
    <pivotField showAll="0"/>
    <pivotField showAll="0"/>
    <pivotField axis="axisRow" outline="0" showAll="0" defaultSubtotal="0">
      <items count="81">
        <item x="10"/>
        <item x="50"/>
        <item x="33"/>
        <item x="72"/>
        <item x="9"/>
        <item x="0"/>
        <item x="80"/>
        <item x="15"/>
        <item x="38"/>
        <item x="6"/>
        <item x="12"/>
        <item x="7"/>
        <item x="60"/>
        <item x="42"/>
        <item x="51"/>
        <item x="26"/>
        <item x="43"/>
        <item x="36"/>
        <item x="37"/>
        <item x="59"/>
        <item x="31"/>
        <item x="76"/>
        <item x="70"/>
        <item x="23"/>
        <item x="28"/>
        <item x="57"/>
        <item x="62"/>
        <item x="79"/>
        <item x="32"/>
        <item x="5"/>
        <item x="77"/>
        <item x="35"/>
        <item x="4"/>
        <item x="75"/>
        <item x="73"/>
        <item x="39"/>
        <item x="22"/>
        <item x="67"/>
        <item x="48"/>
        <item x="41"/>
        <item x="13"/>
        <item x="17"/>
        <item x="44"/>
        <item x="69"/>
        <item x="14"/>
        <item x="27"/>
        <item x="30"/>
        <item x="16"/>
        <item x="58"/>
        <item x="61"/>
        <item x="74"/>
        <item x="11"/>
        <item x="21"/>
        <item x="56"/>
        <item x="1"/>
        <item x="45"/>
        <item x="68"/>
        <item x="25"/>
        <item x="55"/>
        <item x="8"/>
        <item x="29"/>
        <item x="49"/>
        <item x="3"/>
        <item x="66"/>
        <item x="65"/>
        <item x="24"/>
        <item x="52"/>
        <item x="18"/>
        <item x="78"/>
        <item x="46"/>
        <item x="53"/>
        <item x="54"/>
        <item x="19"/>
        <item x="64"/>
        <item x="71"/>
        <item x="34"/>
        <item x="63"/>
        <item x="20"/>
        <item x="40"/>
        <item x="47"/>
        <item x="2"/>
      </items>
    </pivotField>
  </pivotFields>
  <rowFields count="3">
    <field x="6"/>
    <field x="12"/>
    <field x="20"/>
  </rowFields>
  <rowItems count="104">
    <i>
      <x/>
    </i>
    <i r="1">
      <x v="4"/>
      <x v="30"/>
    </i>
    <i r="1">
      <x v="7"/>
      <x v="75"/>
    </i>
    <i r="1">
      <x v="17"/>
      <x v="65"/>
    </i>
    <i r="1">
      <x v="22"/>
      <x v="5"/>
    </i>
    <i r="2">
      <x v="6"/>
    </i>
    <i r="2">
      <x v="18"/>
    </i>
    <i r="2">
      <x v="21"/>
    </i>
    <i r="2">
      <x v="31"/>
    </i>
    <i r="2">
      <x v="40"/>
    </i>
    <i r="2">
      <x v="41"/>
    </i>
    <i r="2">
      <x v="42"/>
    </i>
    <i r="2">
      <x v="48"/>
    </i>
    <i r="2">
      <x v="62"/>
    </i>
    <i r="2">
      <x v="72"/>
    </i>
    <i r="2">
      <x v="73"/>
    </i>
    <i r="2">
      <x v="80"/>
    </i>
    <i>
      <x v="1"/>
    </i>
    <i r="1">
      <x v="6"/>
      <x v="77"/>
    </i>
    <i r="1">
      <x v="12"/>
      <x v="35"/>
    </i>
    <i r="1">
      <x v="13"/>
      <x v="80"/>
    </i>
    <i r="1">
      <x v="20"/>
      <x v="76"/>
    </i>
    <i r="1">
      <x v="21"/>
      <x v="46"/>
    </i>
    <i r="1">
      <x v="22"/>
      <x v="4"/>
    </i>
    <i r="2">
      <x v="7"/>
    </i>
    <i r="2">
      <x v="9"/>
    </i>
    <i r="2">
      <x v="15"/>
    </i>
    <i r="2">
      <x v="16"/>
    </i>
    <i r="2">
      <x v="20"/>
    </i>
    <i r="2">
      <x v="23"/>
    </i>
    <i r="2">
      <x v="25"/>
    </i>
    <i r="2">
      <x v="29"/>
    </i>
    <i r="2">
      <x v="36"/>
    </i>
    <i r="2">
      <x v="38"/>
    </i>
    <i r="2">
      <x v="44"/>
    </i>
    <i r="2">
      <x v="47"/>
    </i>
    <i r="2">
      <x v="52"/>
    </i>
    <i r="2">
      <x v="55"/>
    </i>
    <i r="2">
      <x v="60"/>
    </i>
    <i r="2">
      <x v="78"/>
    </i>
    <i r="2">
      <x v="80"/>
    </i>
    <i>
      <x v="2"/>
    </i>
    <i r="1">
      <x v="1"/>
      <x v="80"/>
    </i>
    <i r="1">
      <x v="18"/>
      <x v="80"/>
    </i>
    <i r="1">
      <x v="22"/>
      <x v="11"/>
    </i>
    <i r="2">
      <x v="27"/>
    </i>
    <i r="2">
      <x v="32"/>
    </i>
    <i r="2">
      <x v="51"/>
    </i>
    <i r="2">
      <x v="59"/>
    </i>
    <i r="2">
      <x v="80"/>
    </i>
    <i>
      <x v="3"/>
    </i>
    <i r="1">
      <x v="8"/>
      <x v="39"/>
    </i>
    <i r="1">
      <x v="15"/>
      <x v="28"/>
    </i>
    <i r="1">
      <x v="16"/>
      <x v="57"/>
    </i>
    <i r="1">
      <x v="22"/>
      <x v="3"/>
    </i>
    <i r="2">
      <x v="34"/>
    </i>
    <i r="2">
      <x v="79"/>
    </i>
    <i r="2">
      <x v="80"/>
    </i>
    <i>
      <x v="4"/>
    </i>
    <i r="1">
      <x v="14"/>
      <x v="58"/>
    </i>
    <i r="1">
      <x v="22"/>
      <x v="12"/>
    </i>
    <i r="2">
      <x v="43"/>
    </i>
    <i r="2">
      <x v="68"/>
    </i>
    <i r="2">
      <x v="80"/>
    </i>
    <i>
      <x v="5"/>
    </i>
    <i r="1">
      <x v="2"/>
      <x v="66"/>
    </i>
    <i r="1">
      <x v="19"/>
      <x v="8"/>
    </i>
    <i r="1">
      <x v="22"/>
      <x v="1"/>
    </i>
    <i r="2">
      <x v="2"/>
    </i>
    <i r="2">
      <x v="14"/>
    </i>
    <i r="2">
      <x v="19"/>
    </i>
    <i r="2">
      <x v="26"/>
    </i>
    <i r="2">
      <x v="45"/>
    </i>
    <i r="2">
      <x v="61"/>
    </i>
    <i r="2">
      <x v="71"/>
    </i>
    <i r="2">
      <x v="80"/>
    </i>
    <i>
      <x v="6"/>
    </i>
    <i r="1">
      <x v="3"/>
      <x v="17"/>
    </i>
    <i r="1">
      <x v="5"/>
      <x v="10"/>
    </i>
    <i r="1">
      <x v="10"/>
      <x/>
    </i>
    <i r="1">
      <x v="22"/>
      <x v="13"/>
    </i>
    <i r="2">
      <x v="24"/>
    </i>
    <i r="2">
      <x v="49"/>
    </i>
    <i r="2">
      <x v="70"/>
    </i>
    <i r="2">
      <x v="80"/>
    </i>
    <i>
      <x v="7"/>
    </i>
    <i r="1">
      <x/>
      <x v="67"/>
    </i>
    <i r="1">
      <x v="22"/>
      <x v="50"/>
    </i>
    <i r="2">
      <x v="63"/>
    </i>
    <i r="2">
      <x v="64"/>
    </i>
    <i>
      <x v="8"/>
    </i>
    <i r="1">
      <x v="9"/>
      <x v="56"/>
    </i>
    <i r="1">
      <x v="11"/>
      <x v="47"/>
    </i>
    <i r="1">
      <x v="22"/>
      <x v="19"/>
    </i>
    <i r="2">
      <x v="22"/>
    </i>
    <i r="2">
      <x v="33"/>
    </i>
    <i r="2">
      <x v="37"/>
    </i>
    <i r="2">
      <x v="53"/>
    </i>
    <i r="2">
      <x v="54"/>
    </i>
    <i r="2">
      <x v="74"/>
    </i>
    <i r="2">
      <x v="80"/>
    </i>
    <i>
      <x v="9"/>
    </i>
    <i r="1">
      <x v="22"/>
      <x v="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U117" totalsRowShown="0" headerRowDxfId="6" headerRowBorderDxfId="5" tableBorderDxfId="4">
  <autoFilter ref="A1:U117"/>
  <sortState ref="A2:U117">
    <sortCondition ref="D1:D117"/>
  </sortState>
  <tableColumns count="21">
    <tableColumn id="1" name="Respondent ID"/>
    <tableColumn id="2" name="Collector ID"/>
    <tableColumn id="3" name="Start Date" dataDxfId="3"/>
    <tableColumn id="4" name="Date" dataDxfId="2"/>
    <tableColumn id="21" name="Month" dataDxfId="1">
      <calculatedColumnFormula>MONTH(Table1[[#This Row],[Date]])</calculatedColumnFormula>
    </tableColumn>
    <tableColumn id="5" name="Grade" dataDxfId="0"/>
    <tableColumn id="6" name="Program:"/>
    <tableColumn id="7" name="Provided opportunities for participants to learn new material."/>
    <tableColumn id="8" name="Addressed NY common core standards through interactive activities."/>
    <tableColumn id="9" name="Provided a learning opportunity not available in the classroom."/>
    <tableColumn id="10" name="Aligned to your classroom learning objectives."/>
    <tableColumn id="20" name="Paper v online discrepancy"/>
    <tableColumn id="11" name="Additional Comments"/>
    <tableColumn id="12" name="How effectively did we communicate class content?"/>
    <tableColumn id="13" name="How effectively did we communicate learning objectives?"/>
    <tableColumn id="14" name="How effectively did we engage all learners?"/>
    <tableColumn id="15" name="How effectively did we utilize the time available?"/>
    <tableColumn id="16" name="How effectively did we answer questions?"/>
    <tableColumn id="17" name="How effectively did we manage the classroom?"/>
    <tableColumn id="18" name="What is the likelihood that your organization will participate in Brooklyn Bridge Park Conservancy's education program in the future?"/>
    <tableColumn id="19" name="Comments and sugges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zoomScale="70" zoomScaleNormal="70" workbookViewId="0">
      <selection activeCell="A4" sqref="A4:A9"/>
    </sheetView>
  </sheetViews>
  <sheetFormatPr defaultRowHeight="15" x14ac:dyDescent="0.25"/>
  <cols>
    <col min="1" max="1" width="44" customWidth="1"/>
    <col min="2" max="2" width="60" customWidth="1"/>
    <col min="3" max="3" width="90" customWidth="1"/>
    <col min="4" max="6" width="13.7109375" customWidth="1"/>
  </cols>
  <sheetData>
    <row r="3" spans="1:5" ht="30" x14ac:dyDescent="0.25">
      <c r="A3" s="5"/>
      <c r="B3" s="11" t="s">
        <v>39</v>
      </c>
      <c r="C3" s="11" t="s">
        <v>49</v>
      </c>
      <c r="D3" s="11" t="s">
        <v>115</v>
      </c>
      <c r="E3" s="12" t="s">
        <v>127</v>
      </c>
    </row>
    <row r="4" spans="1:5" x14ac:dyDescent="0.25">
      <c r="A4" s="7" t="s">
        <v>294</v>
      </c>
      <c r="B4" s="13">
        <f>COUNTIF('All Data'!$M:$M,Summary!B$3)/116</f>
        <v>0</v>
      </c>
      <c r="C4" s="13">
        <f>COUNTIF('All Data'!$M:$M,Summary!C$3)/116</f>
        <v>0</v>
      </c>
      <c r="D4" s="13">
        <f>COUNTIF('All Data'!$M:$M,Summary!D$3)/116</f>
        <v>0</v>
      </c>
      <c r="E4" s="8">
        <f>COUNTIF('All Data'!$M:$M,Summary!E$3)/116</f>
        <v>0</v>
      </c>
    </row>
    <row r="5" spans="1:5" x14ac:dyDescent="0.25">
      <c r="A5" s="7" t="s">
        <v>295</v>
      </c>
      <c r="B5" s="13">
        <f>COUNTIF('All Data'!$N:$N,Summary!B$3)/116</f>
        <v>0.81896551724137934</v>
      </c>
      <c r="C5" s="13">
        <f>COUNTIF('All Data'!$N:$N,Summary!C$3)/116</f>
        <v>0.17241379310344829</v>
      </c>
      <c r="D5" s="13">
        <f>COUNTIF('All Data'!$N:$N,Summary!D$3)/116</f>
        <v>8.6206896551724137E-3</v>
      </c>
      <c r="E5" s="8">
        <f>COUNTIF('All Data'!$N:$N,Summary!E$3)/116</f>
        <v>0</v>
      </c>
    </row>
    <row r="6" spans="1:5" x14ac:dyDescent="0.25">
      <c r="A6" s="7" t="s">
        <v>296</v>
      </c>
      <c r="B6" s="13">
        <f>COUNTIF('All Data'!$O:$O, Summary!B$3)/116</f>
        <v>0.75</v>
      </c>
      <c r="C6" s="13">
        <f>COUNTIF('All Data'!$O:$O, Summary!C$3)/116</f>
        <v>0.22413793103448276</v>
      </c>
      <c r="D6" s="13">
        <f>COUNTIF('All Data'!$O:$O, Summary!D$3)/116</f>
        <v>8.6206896551724137E-3</v>
      </c>
      <c r="E6" s="8">
        <f>COUNTIF('All Data'!$O:$O, Summary!E$3)/116</f>
        <v>1.7241379310344827E-2</v>
      </c>
    </row>
    <row r="7" spans="1:5" x14ac:dyDescent="0.25">
      <c r="A7" s="7" t="s">
        <v>297</v>
      </c>
      <c r="B7" s="13">
        <f>COUNTIF('All Data'!$P:$P,Summary!B$3)/116</f>
        <v>0.75</v>
      </c>
      <c r="C7" s="13">
        <f>COUNTIF('All Data'!$P:$P,Summary!C$3)/116</f>
        <v>0.19827586206896552</v>
      </c>
      <c r="D7" s="13">
        <f>COUNTIF('All Data'!$P:$P,Summary!D$3)/116</f>
        <v>2.5862068965517241E-2</v>
      </c>
      <c r="E7" s="8">
        <f>COUNTIF('All Data'!$P:$P,Summary!E$3)/116</f>
        <v>2.5862068965517241E-2</v>
      </c>
    </row>
    <row r="8" spans="1:5" x14ac:dyDescent="0.25">
      <c r="A8" s="7" t="s">
        <v>298</v>
      </c>
      <c r="B8" s="14">
        <f>COUNTIF('All Data'!$Q:$Q,Summary!B$3)/116</f>
        <v>0.85344827586206895</v>
      </c>
      <c r="C8" s="14">
        <f>COUNTIF('All Data'!$Q:$Q,Summary!C$3)/116</f>
        <v>0.13793103448275862</v>
      </c>
      <c r="D8" s="14">
        <f>COUNTIF('All Data'!$Q:$Q,Summary!D$3)/116</f>
        <v>8.6206896551724137E-3</v>
      </c>
      <c r="E8" s="10">
        <f>COUNTIF('All Data'!$Q:$Q,Summary!E$3)/116</f>
        <v>0</v>
      </c>
    </row>
    <row r="9" spans="1:5" x14ac:dyDescent="0.25">
      <c r="A9" s="9" t="s">
        <v>299</v>
      </c>
      <c r="B9" s="14">
        <f>COUNTIF('All Data'!$R:$R,Summary!B$3)/116</f>
        <v>0.78448275862068961</v>
      </c>
      <c r="C9" s="14">
        <f>COUNTIF('All Data'!$R:$R,Summary!C$3)/116</f>
        <v>0.18103448275862069</v>
      </c>
      <c r="D9" s="14">
        <f>COUNTIF('All Data'!$R:$R,Summary!D$3)/116</f>
        <v>2.5862068965517241E-2</v>
      </c>
      <c r="E9" s="10">
        <f>COUNTIF('All Data'!$R:$R,Summary!E$3)/116</f>
        <v>8.6206896551724137E-3</v>
      </c>
    </row>
    <row r="12" spans="1:5" x14ac:dyDescent="0.25">
      <c r="A12" s="5" t="s">
        <v>291</v>
      </c>
      <c r="B12" s="6">
        <f>COUNTIF('All Data'!G:G,"Yes")/116</f>
        <v>0</v>
      </c>
    </row>
    <row r="13" spans="1:5" x14ac:dyDescent="0.25">
      <c r="A13" s="7" t="s">
        <v>289</v>
      </c>
      <c r="B13" s="8">
        <f>COUNTIF('All Data'!H:H,"Yes")/116</f>
        <v>1</v>
      </c>
    </row>
    <row r="14" spans="1:5" x14ac:dyDescent="0.25">
      <c r="A14" s="7" t="s">
        <v>290</v>
      </c>
      <c r="B14" s="8">
        <f>COUNTIF('All Data'!I:I,"Yes")/116</f>
        <v>0.98275862068965514</v>
      </c>
    </row>
    <row r="15" spans="1:5" x14ac:dyDescent="0.25">
      <c r="A15" s="9" t="s">
        <v>292</v>
      </c>
      <c r="B15" s="10">
        <f>COUNTIF('All Data'!J:J,"Yes")/116</f>
        <v>0.99137931034482762</v>
      </c>
    </row>
    <row r="18" spans="1:6" x14ac:dyDescent="0.25">
      <c r="A18" s="5"/>
      <c r="B18" s="15" t="s">
        <v>43</v>
      </c>
      <c r="C18" s="15" t="s">
        <v>40</v>
      </c>
      <c r="D18" s="15" t="s">
        <v>119</v>
      </c>
      <c r="E18" s="15" t="s">
        <v>301</v>
      </c>
      <c r="F18" s="16" t="s">
        <v>122</v>
      </c>
    </row>
    <row r="19" spans="1:6" ht="30" x14ac:dyDescent="0.25">
      <c r="A19" s="17" t="s">
        <v>14</v>
      </c>
      <c r="B19" s="14">
        <f>COUNTIF('All Data'!$S:$S,B18)/116</f>
        <v>0</v>
      </c>
      <c r="C19" s="14">
        <f>COUNTIF('All Data'!$S:$S,Summary!C18)/116</f>
        <v>0</v>
      </c>
      <c r="D19" s="14">
        <f>COUNTIF('All Data'!$S:$S,Summary!D18)/116</f>
        <v>0</v>
      </c>
      <c r="E19" s="14">
        <f>COUNTIF('All Data'!$S:$S,Summary!E18)/116</f>
        <v>0</v>
      </c>
      <c r="F19" s="10">
        <f>COUNTIF('All Data'!$S:$S,Summary!F18)/116</f>
        <v>0</v>
      </c>
    </row>
    <row r="22" spans="1:6" x14ac:dyDescent="0.25">
      <c r="B22" s="5" t="s">
        <v>288</v>
      </c>
      <c r="C22" s="16" t="s">
        <v>315</v>
      </c>
    </row>
    <row r="23" spans="1:6" x14ac:dyDescent="0.25">
      <c r="B23" s="20" t="s">
        <v>302</v>
      </c>
      <c r="C23" s="8">
        <f>COUNTIF('All Data'!E:E,"*"&amp;B23&amp;"*")/116</f>
        <v>0</v>
      </c>
    </row>
    <row r="24" spans="1:6" x14ac:dyDescent="0.25">
      <c r="B24" s="20" t="s">
        <v>48</v>
      </c>
      <c r="C24" s="8">
        <f>COUNTIF('All Data'!E:E,"*"&amp;B24&amp;"*")/116</f>
        <v>0</v>
      </c>
    </row>
    <row r="25" spans="1:6" x14ac:dyDescent="0.25">
      <c r="B25" s="20">
        <v>1</v>
      </c>
      <c r="C25" s="8">
        <f>(COUNTIF('All Data'!E:E,B25)+COUNTIF('All Data'!E:E,"*"&amp;B25&amp;"*"))/116</f>
        <v>6.8965517241379309E-2</v>
      </c>
    </row>
    <row r="26" spans="1:6" x14ac:dyDescent="0.25">
      <c r="B26" s="20">
        <v>2</v>
      </c>
      <c r="C26" s="8">
        <f>(COUNTIF('All Data'!E:E,B26)+COUNTIF('All Data'!E:E,"*"&amp;B26&amp;"*"))/116</f>
        <v>3.4482758620689655E-2</v>
      </c>
    </row>
    <row r="27" spans="1:6" x14ac:dyDescent="0.25">
      <c r="B27" s="20">
        <v>3</v>
      </c>
      <c r="C27" s="8">
        <f>(COUNTIF('All Data'!E:E,B27)+COUNTIF('All Data'!E:E,"*"&amp;B27&amp;"*"))/116</f>
        <v>0.1206896551724138</v>
      </c>
    </row>
    <row r="28" spans="1:6" x14ac:dyDescent="0.25">
      <c r="B28" s="20">
        <v>4</v>
      </c>
      <c r="C28" s="8">
        <f>(COUNTIF('All Data'!E:E,B28)+COUNTIF('All Data'!E:E,"*"&amp;B28&amp;"*"))/116</f>
        <v>0.16379310344827586</v>
      </c>
    </row>
    <row r="29" spans="1:6" x14ac:dyDescent="0.25">
      <c r="B29" s="20">
        <v>5</v>
      </c>
      <c r="C29" s="8">
        <f>(COUNTIF('All Data'!E:E,B29)+COUNTIF('All Data'!E:E,"*"&amp;B29&amp;"*"))/116</f>
        <v>0.17241379310344829</v>
      </c>
    </row>
    <row r="30" spans="1:6" x14ac:dyDescent="0.25">
      <c r="B30" s="20">
        <v>6</v>
      </c>
      <c r="C30" s="8">
        <f>(COUNTIF('All Data'!E:E,B30)+COUNTIF('All Data'!E:E,"*"&amp;B30&amp;"*"))/116</f>
        <v>8.6206896551724144E-2</v>
      </c>
    </row>
    <row r="31" spans="1:6" x14ac:dyDescent="0.25">
      <c r="B31" s="20">
        <v>7</v>
      </c>
      <c r="C31" s="8">
        <f>(COUNTIF('All Data'!E:E,B31)+COUNTIF('All Data'!E:E,"*"&amp;B31&amp;"*"))/116</f>
        <v>4.3103448275862072E-2</v>
      </c>
    </row>
    <row r="32" spans="1:6" x14ac:dyDescent="0.25">
      <c r="B32" s="20">
        <v>8</v>
      </c>
      <c r="C32" s="8">
        <f>(COUNTIF('All Data'!E:E,B32)+COUNTIF('All Data'!E:E,"*"&amp;B32&amp;"*"))/116</f>
        <v>0</v>
      </c>
    </row>
    <row r="33" spans="1:3" x14ac:dyDescent="0.25">
      <c r="B33" s="20">
        <v>9</v>
      </c>
      <c r="C33" s="8">
        <f>(COUNTIF('All Data'!E:E,B33)+COUNTIF('All Data'!E:E,"*"&amp;B33&amp;"*"))/116</f>
        <v>8.6206896551724137E-3</v>
      </c>
    </row>
    <row r="34" spans="1:3" x14ac:dyDescent="0.25">
      <c r="B34" s="20">
        <v>10</v>
      </c>
      <c r="C34" s="8">
        <f>(COUNTIF('All Data'!E:E,B34)+COUNTIF('All Data'!E:E,"*"&amp;B34&amp;"*"))/116</f>
        <v>7.7586206896551727E-2</v>
      </c>
    </row>
    <row r="35" spans="1:3" x14ac:dyDescent="0.25">
      <c r="B35" s="20">
        <v>11</v>
      </c>
      <c r="C35" s="8">
        <f>(COUNTIF('All Data'!E:E,B35)+COUNTIF('All Data'!E:E,"*"&amp;B35&amp;"*"))/116</f>
        <v>0.14655172413793102</v>
      </c>
    </row>
    <row r="36" spans="1:3" x14ac:dyDescent="0.25">
      <c r="B36" s="20">
        <v>12</v>
      </c>
      <c r="C36" s="8">
        <f>(COUNTIF('All Data'!E:E,B36)+COUNTIF('All Data'!E:E,"*"&amp;B36&amp;"*"))/116</f>
        <v>7.7586206896551727E-2</v>
      </c>
    </row>
    <row r="37" spans="1:3" x14ac:dyDescent="0.25">
      <c r="B37" s="21" t="s">
        <v>303</v>
      </c>
      <c r="C37" s="10">
        <f>COUNTIF('All Data'!E:E,"*"&amp;B37&amp;"*")/116</f>
        <v>0</v>
      </c>
    </row>
    <row r="40" spans="1:3" x14ac:dyDescent="0.25">
      <c r="A40" s="5" t="s">
        <v>304</v>
      </c>
      <c r="C40" s="16" t="s">
        <v>305</v>
      </c>
    </row>
    <row r="41" spans="1:3" x14ac:dyDescent="0.25">
      <c r="A41" s="7" t="s">
        <v>45</v>
      </c>
      <c r="B41" t="s">
        <v>306</v>
      </c>
      <c r="C41" s="8">
        <f>COUNTIF('All Data'!F:F,A41)/116</f>
        <v>0</v>
      </c>
    </row>
    <row r="42" spans="1:3" x14ac:dyDescent="0.25">
      <c r="A42" s="7" t="s">
        <v>91</v>
      </c>
      <c r="B42" t="s">
        <v>307</v>
      </c>
      <c r="C42" s="8">
        <f>COUNTIF('All Data'!F:F,A42)/116</f>
        <v>0</v>
      </c>
    </row>
    <row r="43" spans="1:3" x14ac:dyDescent="0.25">
      <c r="A43" s="7" t="s">
        <v>36</v>
      </c>
      <c r="B43" t="s">
        <v>308</v>
      </c>
      <c r="C43" s="8">
        <f>COUNTIF('All Data'!F:F,A43)/116</f>
        <v>0</v>
      </c>
    </row>
    <row r="44" spans="1:3" x14ac:dyDescent="0.25">
      <c r="A44" s="7" t="s">
        <v>42</v>
      </c>
      <c r="B44" t="s">
        <v>309</v>
      </c>
      <c r="C44" s="8">
        <f>COUNTIF('All Data'!F:F,A44)/116</f>
        <v>0</v>
      </c>
    </row>
    <row r="45" spans="1:3" x14ac:dyDescent="0.25">
      <c r="A45" s="7" t="s">
        <v>114</v>
      </c>
      <c r="B45" t="s">
        <v>310</v>
      </c>
      <c r="C45" s="8">
        <f>COUNTIF('All Data'!F:F,A45)/116</f>
        <v>0</v>
      </c>
    </row>
    <row r="46" spans="1:3" x14ac:dyDescent="0.25">
      <c r="A46" s="7" t="s">
        <v>136</v>
      </c>
      <c r="B46" t="s">
        <v>311</v>
      </c>
      <c r="C46" s="8">
        <f>COUNTIF('All Data'!F:F,A46)/116</f>
        <v>0</v>
      </c>
    </row>
    <row r="47" spans="1:3" x14ac:dyDescent="0.25">
      <c r="A47" s="7" t="s">
        <v>70</v>
      </c>
      <c r="B47" t="s">
        <v>312</v>
      </c>
      <c r="C47" s="8">
        <f>COUNTIF('All Data'!F:F,A47)/116</f>
        <v>0</v>
      </c>
    </row>
    <row r="48" spans="1:3" x14ac:dyDescent="0.25">
      <c r="A48" s="7" t="s">
        <v>95</v>
      </c>
      <c r="B48" t="s">
        <v>313</v>
      </c>
      <c r="C48" s="8">
        <f>COUNTIF('All Data'!F:F,A48)/116</f>
        <v>0</v>
      </c>
    </row>
    <row r="49" spans="1:3" x14ac:dyDescent="0.25">
      <c r="A49" s="9" t="s">
        <v>53</v>
      </c>
      <c r="B49" t="s">
        <v>314</v>
      </c>
      <c r="C49" s="10">
        <f>COUNTIF('All Data'!F:F,A49)/116</f>
        <v>0</v>
      </c>
    </row>
    <row r="56" spans="1:3" x14ac:dyDescent="0.25">
      <c r="A56" s="22" t="s">
        <v>316</v>
      </c>
      <c r="B56" s="22" t="s">
        <v>293</v>
      </c>
      <c r="C56" s="22" t="s">
        <v>300</v>
      </c>
    </row>
    <row r="57" spans="1:3" x14ac:dyDescent="0.25">
      <c r="A57" s="23" t="s">
        <v>45</v>
      </c>
    </row>
    <row r="58" spans="1:3" x14ac:dyDescent="0.25">
      <c r="B58" s="23" t="s">
        <v>262</v>
      </c>
      <c r="C58" s="23" t="s">
        <v>263</v>
      </c>
    </row>
    <row r="59" spans="1:3" x14ac:dyDescent="0.25">
      <c r="B59" s="23" t="s">
        <v>251</v>
      </c>
      <c r="C59" s="23" t="s">
        <v>252</v>
      </c>
    </row>
    <row r="60" spans="1:3" x14ac:dyDescent="0.25">
      <c r="B60" s="23" t="s">
        <v>246</v>
      </c>
      <c r="C60" s="23" t="s">
        <v>247</v>
      </c>
    </row>
    <row r="61" spans="1:3" x14ac:dyDescent="0.25">
      <c r="B61" s="23" t="s">
        <v>317</v>
      </c>
      <c r="C61" s="23" t="s">
        <v>51</v>
      </c>
    </row>
    <row r="62" spans="1:3" x14ac:dyDescent="0.25">
      <c r="C62" s="23" t="s">
        <v>68</v>
      </c>
    </row>
    <row r="63" spans="1:3" x14ac:dyDescent="0.25">
      <c r="C63" s="23" t="s">
        <v>240</v>
      </c>
    </row>
    <row r="64" spans="1:3" x14ac:dyDescent="0.25">
      <c r="C64" s="23" t="s">
        <v>244</v>
      </c>
    </row>
    <row r="65" spans="1:3" x14ac:dyDescent="0.25">
      <c r="C65" s="23" t="s">
        <v>254</v>
      </c>
    </row>
    <row r="66" spans="1:3" x14ac:dyDescent="0.25">
      <c r="C66" s="23" t="s">
        <v>155</v>
      </c>
    </row>
    <row r="67" spans="1:3" x14ac:dyDescent="0.25">
      <c r="C67" s="23" t="s">
        <v>83</v>
      </c>
    </row>
    <row r="68" spans="1:3" x14ac:dyDescent="0.25">
      <c r="C68" s="23" t="s">
        <v>207</v>
      </c>
    </row>
    <row r="69" spans="1:3" x14ac:dyDescent="0.25">
      <c r="C69" s="23" t="s">
        <v>65</v>
      </c>
    </row>
    <row r="70" spans="1:3" x14ac:dyDescent="0.25">
      <c r="C70" s="23" t="s">
        <v>236</v>
      </c>
    </row>
    <row r="71" spans="1:3" x14ac:dyDescent="0.25">
      <c r="C71" s="23" t="s">
        <v>46</v>
      </c>
    </row>
    <row r="72" spans="1:3" x14ac:dyDescent="0.25">
      <c r="C72" s="23" t="s">
        <v>50</v>
      </c>
    </row>
    <row r="73" spans="1:3" x14ac:dyDescent="0.25">
      <c r="C73" s="23" t="s">
        <v>317</v>
      </c>
    </row>
    <row r="74" spans="1:3" x14ac:dyDescent="0.25">
      <c r="A74" s="23" t="s">
        <v>42</v>
      </c>
    </row>
    <row r="75" spans="1:3" x14ac:dyDescent="0.25">
      <c r="B75" s="23" t="s">
        <v>59</v>
      </c>
      <c r="C75" s="23" t="s">
        <v>60</v>
      </c>
    </row>
    <row r="76" spans="1:3" x14ac:dyDescent="0.25">
      <c r="B76" s="23" t="s">
        <v>74</v>
      </c>
      <c r="C76" s="23" t="s">
        <v>75</v>
      </c>
    </row>
    <row r="77" spans="1:3" x14ac:dyDescent="0.25">
      <c r="B77" s="23" t="s">
        <v>219</v>
      </c>
      <c r="C77" s="23" t="s">
        <v>317</v>
      </c>
    </row>
    <row r="78" spans="1:3" x14ac:dyDescent="0.25">
      <c r="B78" s="23" t="s">
        <v>323</v>
      </c>
      <c r="C78" s="23" t="s">
        <v>190</v>
      </c>
    </row>
    <row r="79" spans="1:3" x14ac:dyDescent="0.25">
      <c r="B79" s="23" t="s">
        <v>321</v>
      </c>
      <c r="C79" s="23" t="s">
        <v>167</v>
      </c>
    </row>
    <row r="80" spans="1:3" x14ac:dyDescent="0.25">
      <c r="B80" s="23" t="s">
        <v>317</v>
      </c>
      <c r="C80" s="23" t="s">
        <v>102</v>
      </c>
    </row>
    <row r="81" spans="3:3" x14ac:dyDescent="0.25">
      <c r="C81" s="23" t="s">
        <v>256</v>
      </c>
    </row>
    <row r="82" spans="3:3" x14ac:dyDescent="0.25">
      <c r="C82" s="23" t="s">
        <v>78</v>
      </c>
    </row>
    <row r="83" spans="3:3" x14ac:dyDescent="0.25">
      <c r="C83" s="23" t="s">
        <v>273</v>
      </c>
    </row>
    <row r="84" spans="3:3" x14ac:dyDescent="0.25">
      <c r="C84" s="23" t="s">
        <v>179</v>
      </c>
    </row>
    <row r="85" spans="3:3" x14ac:dyDescent="0.25">
      <c r="C85" s="23" t="s">
        <v>169</v>
      </c>
    </row>
    <row r="86" spans="3:3" x14ac:dyDescent="0.25">
      <c r="C86" s="23" t="s">
        <v>220</v>
      </c>
    </row>
    <row r="87" spans="3:3" x14ac:dyDescent="0.25">
      <c r="C87" s="23" t="s">
        <v>217</v>
      </c>
    </row>
    <row r="88" spans="3:3" x14ac:dyDescent="0.25">
      <c r="C88" s="23" t="s">
        <v>62</v>
      </c>
    </row>
    <row r="89" spans="3:3" x14ac:dyDescent="0.25">
      <c r="C89" s="23" t="s">
        <v>125</v>
      </c>
    </row>
    <row r="90" spans="3:3" x14ac:dyDescent="0.25">
      <c r="C90" s="23" t="s">
        <v>131</v>
      </c>
    </row>
    <row r="91" spans="3:3" x14ac:dyDescent="0.25">
      <c r="C91" s="23" t="s">
        <v>203</v>
      </c>
    </row>
    <row r="92" spans="3:3" x14ac:dyDescent="0.25">
      <c r="C92" s="23" t="s">
        <v>196</v>
      </c>
    </row>
    <row r="93" spans="3:3" x14ac:dyDescent="0.25">
      <c r="C93" s="23" t="s">
        <v>80</v>
      </c>
    </row>
    <row r="94" spans="3:3" x14ac:dyDescent="0.25">
      <c r="C94" s="23" t="s">
        <v>181</v>
      </c>
    </row>
    <row r="95" spans="3:3" x14ac:dyDescent="0.25">
      <c r="C95" s="23" t="s">
        <v>164</v>
      </c>
    </row>
    <row r="96" spans="3:3" x14ac:dyDescent="0.25">
      <c r="C96" s="23" t="s">
        <v>93</v>
      </c>
    </row>
    <row r="97" spans="1:3" x14ac:dyDescent="0.25">
      <c r="C97" s="23" t="s">
        <v>317</v>
      </c>
    </row>
    <row r="98" spans="1:3" x14ac:dyDescent="0.25">
      <c r="A98" s="23" t="s">
        <v>36</v>
      </c>
    </row>
    <row r="99" spans="1:3" x14ac:dyDescent="0.25">
      <c r="B99" s="23" t="s">
        <v>38</v>
      </c>
      <c r="C99" s="23" t="s">
        <v>317</v>
      </c>
    </row>
    <row r="100" spans="1:3" x14ac:dyDescent="0.25">
      <c r="B100" s="23" t="s">
        <v>89</v>
      </c>
      <c r="C100" s="23" t="s">
        <v>317</v>
      </c>
    </row>
    <row r="101" spans="1:3" x14ac:dyDescent="0.25">
      <c r="B101" s="23" t="s">
        <v>317</v>
      </c>
      <c r="C101" s="23" t="s">
        <v>85</v>
      </c>
    </row>
    <row r="102" spans="1:3" x14ac:dyDescent="0.25">
      <c r="C102" s="23" t="s">
        <v>231</v>
      </c>
    </row>
    <row r="103" spans="1:3" x14ac:dyDescent="0.25">
      <c r="C103" s="23" t="s">
        <v>57</v>
      </c>
    </row>
    <row r="104" spans="1:3" x14ac:dyDescent="0.25">
      <c r="C104" s="23" t="s">
        <v>123</v>
      </c>
    </row>
    <row r="105" spans="1:3" x14ac:dyDescent="0.25">
      <c r="C105" s="23" t="s">
        <v>87</v>
      </c>
    </row>
    <row r="106" spans="1:3" x14ac:dyDescent="0.25">
      <c r="C106" s="23" t="s">
        <v>317</v>
      </c>
    </row>
    <row r="107" spans="1:3" x14ac:dyDescent="0.25">
      <c r="A107" s="23" t="s">
        <v>95</v>
      </c>
    </row>
    <row r="108" spans="1:3" x14ac:dyDescent="0.25">
      <c r="B108" s="23" t="s">
        <v>97</v>
      </c>
      <c r="C108" s="23" t="s">
        <v>98</v>
      </c>
    </row>
    <row r="109" spans="1:3" x14ac:dyDescent="0.25">
      <c r="B109" s="23" t="s">
        <v>322</v>
      </c>
      <c r="C109" s="23" t="s">
        <v>176</v>
      </c>
    </row>
    <row r="110" spans="1:3" x14ac:dyDescent="0.25">
      <c r="B110" s="23" t="s">
        <v>268</v>
      </c>
      <c r="C110" s="23" t="s">
        <v>269</v>
      </c>
    </row>
    <row r="111" spans="1:3" x14ac:dyDescent="0.25">
      <c r="B111" s="23" t="s">
        <v>317</v>
      </c>
      <c r="C111" s="23" t="s">
        <v>177</v>
      </c>
    </row>
    <row r="112" spans="1:3" x14ac:dyDescent="0.25">
      <c r="C112" s="23" t="s">
        <v>184</v>
      </c>
    </row>
    <row r="113" spans="1:3" x14ac:dyDescent="0.25">
      <c r="C113" s="23" t="s">
        <v>271</v>
      </c>
    </row>
    <row r="114" spans="1:3" x14ac:dyDescent="0.25">
      <c r="C114" s="23" t="s">
        <v>317</v>
      </c>
    </row>
    <row r="115" spans="1:3" x14ac:dyDescent="0.25">
      <c r="A115" s="23" t="s">
        <v>136</v>
      </c>
    </row>
    <row r="116" spans="1:3" x14ac:dyDescent="0.25">
      <c r="B116" s="23" t="s">
        <v>212</v>
      </c>
      <c r="C116" s="23" t="s">
        <v>213</v>
      </c>
    </row>
    <row r="117" spans="1:3" x14ac:dyDescent="0.25">
      <c r="B117" s="23" t="s">
        <v>317</v>
      </c>
      <c r="C117" s="23" t="s">
        <v>149</v>
      </c>
    </row>
    <row r="118" spans="1:3" x14ac:dyDescent="0.25">
      <c r="C118" s="23" t="s">
        <v>142</v>
      </c>
    </row>
    <row r="119" spans="1:3" x14ac:dyDescent="0.25">
      <c r="C119" s="23" t="s">
        <v>139</v>
      </c>
    </row>
    <row r="120" spans="1:3" x14ac:dyDescent="0.25">
      <c r="C120" s="23" t="s">
        <v>317</v>
      </c>
    </row>
    <row r="121" spans="1:3" x14ac:dyDescent="0.25">
      <c r="A121" s="23" t="s">
        <v>53</v>
      </c>
    </row>
    <row r="122" spans="1:3" x14ac:dyDescent="0.25">
      <c r="B122" s="23" t="s">
        <v>265</v>
      </c>
      <c r="C122" s="23" t="s">
        <v>266</v>
      </c>
    </row>
    <row r="123" spans="1:3" x14ac:dyDescent="0.25">
      <c r="B123" s="23" t="s">
        <v>54</v>
      </c>
      <c r="C123" s="23" t="s">
        <v>55</v>
      </c>
    </row>
    <row r="124" spans="1:3" x14ac:dyDescent="0.25">
      <c r="B124" s="23" t="s">
        <v>317</v>
      </c>
      <c r="C124" s="23" t="s">
        <v>242</v>
      </c>
    </row>
    <row r="125" spans="1:3" x14ac:dyDescent="0.25">
      <c r="C125" s="23" t="s">
        <v>234</v>
      </c>
    </row>
    <row r="126" spans="1:3" x14ac:dyDescent="0.25">
      <c r="C126" s="23" t="s">
        <v>249</v>
      </c>
    </row>
    <row r="127" spans="1:3" x14ac:dyDescent="0.25">
      <c r="C127" s="23" t="s">
        <v>111</v>
      </c>
    </row>
    <row r="128" spans="1:3" x14ac:dyDescent="0.25">
      <c r="C128" s="23" t="s">
        <v>193</v>
      </c>
    </row>
    <row r="129" spans="1:3" x14ac:dyDescent="0.25">
      <c r="C129" s="23" t="s">
        <v>109</v>
      </c>
    </row>
    <row r="130" spans="1:3" x14ac:dyDescent="0.25">
      <c r="C130" s="23" t="s">
        <v>238</v>
      </c>
    </row>
    <row r="131" spans="1:3" x14ac:dyDescent="0.25">
      <c r="C131" s="23" t="s">
        <v>201</v>
      </c>
    </row>
    <row r="132" spans="1:3" x14ac:dyDescent="0.25">
      <c r="C132" s="23" t="s">
        <v>317</v>
      </c>
    </row>
    <row r="133" spans="1:3" x14ac:dyDescent="0.25">
      <c r="A133" s="23" t="s">
        <v>114</v>
      </c>
    </row>
    <row r="134" spans="1:3" x14ac:dyDescent="0.25">
      <c r="B134" s="23" t="s">
        <v>276</v>
      </c>
      <c r="C134" s="23" t="s">
        <v>277</v>
      </c>
    </row>
    <row r="135" spans="1:3" x14ac:dyDescent="0.25">
      <c r="B135" s="23" t="s">
        <v>145</v>
      </c>
      <c r="C135" s="23" t="s">
        <v>146</v>
      </c>
    </row>
    <row r="136" spans="1:3" x14ac:dyDescent="0.25">
      <c r="B136" s="23" t="s">
        <v>118</v>
      </c>
      <c r="C136" s="23" t="s">
        <v>120</v>
      </c>
    </row>
    <row r="137" spans="1:3" x14ac:dyDescent="0.25">
      <c r="B137" s="23" t="s">
        <v>317</v>
      </c>
      <c r="C137" s="23" t="s">
        <v>141</v>
      </c>
    </row>
    <row r="138" spans="1:3" x14ac:dyDescent="0.25">
      <c r="C138" s="23" t="s">
        <v>116</v>
      </c>
    </row>
    <row r="139" spans="1:3" x14ac:dyDescent="0.25">
      <c r="C139" s="23" t="s">
        <v>152</v>
      </c>
    </row>
    <row r="140" spans="1:3" x14ac:dyDescent="0.25">
      <c r="C140" s="23" t="s">
        <v>279</v>
      </c>
    </row>
    <row r="141" spans="1:3" x14ac:dyDescent="0.25">
      <c r="C141" s="23" t="s">
        <v>317</v>
      </c>
    </row>
    <row r="142" spans="1:3" x14ac:dyDescent="0.25">
      <c r="A142" s="23" t="s">
        <v>70</v>
      </c>
    </row>
    <row r="143" spans="1:3" x14ac:dyDescent="0.25">
      <c r="B143" s="23" t="s">
        <v>105</v>
      </c>
      <c r="C143" s="23" t="s">
        <v>106</v>
      </c>
    </row>
    <row r="144" spans="1:3" x14ac:dyDescent="0.25">
      <c r="B144" s="23" t="s">
        <v>317</v>
      </c>
      <c r="C144" s="23" t="s">
        <v>198</v>
      </c>
    </row>
    <row r="145" spans="1:3" x14ac:dyDescent="0.25">
      <c r="C145" s="23" t="s">
        <v>107</v>
      </c>
    </row>
    <row r="146" spans="1:3" x14ac:dyDescent="0.25">
      <c r="C146" s="23" t="s">
        <v>71</v>
      </c>
    </row>
    <row r="147" spans="1:3" x14ac:dyDescent="0.25">
      <c r="A147" s="23" t="s">
        <v>91</v>
      </c>
    </row>
    <row r="148" spans="1:3" x14ac:dyDescent="0.25">
      <c r="B148" s="23" t="s">
        <v>133</v>
      </c>
      <c r="C148" s="23" t="s">
        <v>134</v>
      </c>
    </row>
    <row r="149" spans="1:3" x14ac:dyDescent="0.25">
      <c r="B149" s="23" t="s">
        <v>320</v>
      </c>
      <c r="C149" s="23" t="s">
        <v>196</v>
      </c>
    </row>
    <row r="150" spans="1:3" x14ac:dyDescent="0.25">
      <c r="B150" s="23" t="s">
        <v>317</v>
      </c>
      <c r="C150" s="23" t="s">
        <v>111</v>
      </c>
    </row>
    <row r="151" spans="1:3" x14ac:dyDescent="0.25">
      <c r="C151" s="23" t="s">
        <v>162</v>
      </c>
    </row>
    <row r="152" spans="1:3" x14ac:dyDescent="0.25">
      <c r="C152" s="23" t="s">
        <v>226</v>
      </c>
    </row>
    <row r="153" spans="1:3" x14ac:dyDescent="0.25">
      <c r="C153" s="23" t="s">
        <v>128</v>
      </c>
    </row>
    <row r="154" spans="1:3" x14ac:dyDescent="0.25">
      <c r="C154" s="23" t="s">
        <v>223</v>
      </c>
    </row>
    <row r="155" spans="1:3" x14ac:dyDescent="0.25">
      <c r="C155" s="23" t="s">
        <v>160</v>
      </c>
    </row>
    <row r="156" spans="1:3" x14ac:dyDescent="0.25">
      <c r="C156" s="23" t="s">
        <v>173</v>
      </c>
    </row>
    <row r="157" spans="1:3" x14ac:dyDescent="0.25">
      <c r="C157" s="23" t="s">
        <v>317</v>
      </c>
    </row>
    <row r="158" spans="1:3" x14ac:dyDescent="0.25">
      <c r="A158" s="23" t="s">
        <v>317</v>
      </c>
    </row>
    <row r="159" spans="1:3" x14ac:dyDescent="0.25">
      <c r="B159" s="23" t="s">
        <v>317</v>
      </c>
      <c r="C159" s="23" t="s">
        <v>182</v>
      </c>
    </row>
    <row r="160" spans="1:3" x14ac:dyDescent="0.25">
      <c r="A160" s="23" t="s">
        <v>318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G10" sqref="G10"/>
    </sheetView>
  </sheetViews>
  <sheetFormatPr defaultRowHeight="15" x14ac:dyDescent="0.25"/>
  <cols>
    <col min="2" max="2" width="20.140625" customWidth="1"/>
    <col min="3" max="8" width="19.7109375" style="25" customWidth="1"/>
  </cols>
  <sheetData>
    <row r="1" spans="1:9" ht="45" x14ac:dyDescent="0.25">
      <c r="B1" s="28"/>
      <c r="C1" s="29" t="s">
        <v>294</v>
      </c>
      <c r="D1" s="29" t="s">
        <v>295</v>
      </c>
      <c r="E1" s="29" t="s">
        <v>296</v>
      </c>
      <c r="F1" s="29" t="s">
        <v>297</v>
      </c>
      <c r="G1" s="29" t="s">
        <v>298</v>
      </c>
      <c r="H1" s="29" t="s">
        <v>299</v>
      </c>
      <c r="I1" s="31" t="s">
        <v>337</v>
      </c>
    </row>
    <row r="2" spans="1:9" x14ac:dyDescent="0.25">
      <c r="A2">
        <v>1</v>
      </c>
      <c r="B2" s="28" t="s">
        <v>325</v>
      </c>
      <c r="C2" s="30">
        <f>COUNTIFS(Table1[Month],$A$2,Table1[How effectively did we communicate class content?],"Highly Effectively")/COUNTIF(Table1[Month],$A$2)</f>
        <v>0.875</v>
      </c>
      <c r="D2" s="30">
        <f>COUNTIFS(Table1[Month],$A2,Table1[How effectively did we communicate learning objectives?],"Highly Effectively")/COUNTIF(Table1[Month],$A2)</f>
        <v>0.875</v>
      </c>
      <c r="E2" s="30">
        <f>COUNTIFS(Table1[Month],$A2,Table1[How effectively did we engage all learners?],"Highly Effectively")/COUNTIF(Table1[Month],$A2)</f>
        <v>1</v>
      </c>
      <c r="F2" s="30">
        <f>COUNTIFS(Table1[Month],$A2,Table1[How effectively did we utilize the time available?],"Highly Effectively")/COUNTIF(Table1[Month],$A2)</f>
        <v>1</v>
      </c>
      <c r="G2" s="30">
        <f>COUNTIFS(Table1[Month],$A2,Table1[How effectively did we answer questions?],"Highly Effectively")/COUNTIF(Table1[Month],$A2)</f>
        <v>0.875</v>
      </c>
      <c r="H2" s="30">
        <f>COUNTIFS(Table1[Month],$A2,Table1[How effectively did we manage the classroom?],"Highly Effectively")/COUNTIF(Table1[Month],$A2)</f>
        <v>1</v>
      </c>
      <c r="I2">
        <f>COUNTIF(Table1[Month],Sheet1!A2)</f>
        <v>8</v>
      </c>
    </row>
    <row r="3" spans="1:9" x14ac:dyDescent="0.25">
      <c r="A3">
        <v>2</v>
      </c>
      <c r="B3" s="28" t="s">
        <v>326</v>
      </c>
      <c r="C3" s="30">
        <f>COUNTIFS(Table1[Month],A3,Table1[How effectively did we communicate class content?],"Highly Effectively")/COUNTIF(Table1[Month],A3)</f>
        <v>0.75</v>
      </c>
      <c r="D3" s="30">
        <f>COUNTIFS(Table1[Month],$A3,Table1[How effectively did we communicate learning objectives?],"Highly Effectively")/COUNTIF(Table1[Month],$A3)</f>
        <v>0.75</v>
      </c>
      <c r="E3" s="30">
        <f>COUNTIFS(Table1[Month],$A3,Table1[How effectively did we engage all learners?],"Highly Effectively")/COUNTIF(Table1[Month],$A3)</f>
        <v>0.75</v>
      </c>
      <c r="F3" s="30">
        <f>COUNTIFS(Table1[Month],$A3,Table1[How effectively did we utilize the time available?],"Highly Effectively")/COUNTIF(Table1[Month],$A3)</f>
        <v>1</v>
      </c>
      <c r="G3" s="30">
        <f>COUNTIFS(Table1[Month],$A3,Table1[How effectively did we answer questions?],"Highly Effectively")/COUNTIF(Table1[Month],$A3)</f>
        <v>0.5</v>
      </c>
      <c r="H3" s="30">
        <f>COUNTIFS(Table1[Month],$A3,Table1[How effectively did we manage the classroom?],"Highly Effectively")/COUNTIF(Table1[Month],$A3)</f>
        <v>1</v>
      </c>
      <c r="I3">
        <f>COUNTIF(Table1[Month],Sheet1!A3)</f>
        <v>4</v>
      </c>
    </row>
    <row r="4" spans="1:9" x14ac:dyDescent="0.25">
      <c r="A4">
        <v>3</v>
      </c>
      <c r="B4" s="28" t="s">
        <v>327</v>
      </c>
      <c r="C4" s="30">
        <f>COUNTIFS(Table1[Month],A4,Table1[How effectively did we communicate class content?],"Highly Effectively")/COUNTIF(Table1[Month],A4)</f>
        <v>0.7142857142857143</v>
      </c>
      <c r="D4" s="30">
        <f>COUNTIFS(Table1[Month],$A4,Table1[How effectively did we communicate learning objectives?],"Highly Effectively")/COUNTIF(Table1[Month],$A4)</f>
        <v>0.7857142857142857</v>
      </c>
      <c r="E4" s="30">
        <f>COUNTIFS(Table1[Month],$A4,Table1[How effectively did we engage all learners?],"Highly Effectively")/COUNTIF(Table1[Month],$A4)</f>
        <v>0.6428571428571429</v>
      </c>
      <c r="F4" s="30">
        <f>COUNTIFS(Table1[Month],$A4,Table1[How effectively did we utilize the time available?],"Highly Effectively")/COUNTIF(Table1[Month],$A4)</f>
        <v>0.7142857142857143</v>
      </c>
      <c r="G4" s="30">
        <f>COUNTIFS(Table1[Month],$A4,Table1[How effectively did we answer questions?],"Highly Effectively")/COUNTIF(Table1[Month],$A4)</f>
        <v>0.7142857142857143</v>
      </c>
      <c r="H4" s="30">
        <f>COUNTIFS(Table1[Month],$A4,Table1[How effectively did we manage the classroom?],"Highly Effectively")/COUNTIF(Table1[Month],$A4)</f>
        <v>0.7142857142857143</v>
      </c>
      <c r="I4">
        <f>COUNTIF(Table1[Month],Sheet1!A4)</f>
        <v>14</v>
      </c>
    </row>
    <row r="5" spans="1:9" x14ac:dyDescent="0.25">
      <c r="A5">
        <v>4</v>
      </c>
      <c r="B5" s="28" t="s">
        <v>328</v>
      </c>
      <c r="C5" s="30">
        <f>COUNTIFS(Table1[Month],A5,Table1[How effectively did we communicate class content?],"Highly Effectively")/COUNTIF(Table1[Month],A5)</f>
        <v>0.68421052631578949</v>
      </c>
      <c r="D5" s="30">
        <f>COUNTIFS(Table1[Month],$A5,Table1[How effectively did we communicate learning objectives?],"Highly Effectively")/COUNTIF(Table1[Month],$A5)</f>
        <v>0.57894736842105265</v>
      </c>
      <c r="E5" s="30">
        <f>COUNTIFS(Table1[Month],$A5,Table1[How effectively did we engage all learners?],"Highly Effectively")/COUNTIF(Table1[Month],$A5)</f>
        <v>0.68421052631578949</v>
      </c>
      <c r="F5" s="30">
        <f>COUNTIFS(Table1[Month],$A5,Table1[How effectively did we utilize the time available?],"Highly Effectively")/COUNTIF(Table1[Month],$A5)</f>
        <v>0.78947368421052633</v>
      </c>
      <c r="G5" s="30">
        <f>COUNTIFS(Table1[Month],$A5,Table1[How effectively did we answer questions?],"Highly Effectively")/COUNTIF(Table1[Month],$A5)</f>
        <v>0.63157894736842102</v>
      </c>
      <c r="H5" s="30">
        <f>COUNTIFS(Table1[Month],$A5,Table1[How effectively did we manage the classroom?],"Highly Effectively")/COUNTIF(Table1[Month],$A5)</f>
        <v>0.68421052631578949</v>
      </c>
      <c r="I5">
        <f>COUNTIF(Table1[Month],Sheet1!A5)</f>
        <v>19</v>
      </c>
    </row>
    <row r="6" spans="1:9" x14ac:dyDescent="0.25">
      <c r="A6">
        <v>5</v>
      </c>
      <c r="B6" s="28" t="s">
        <v>329</v>
      </c>
      <c r="C6" s="30">
        <f>COUNTIFS(Table1[Month],A6,Table1[How effectively did we communicate class content?],"Highly Effectively")/COUNTIF(Table1[Month],A6)</f>
        <v>0.95</v>
      </c>
      <c r="D6" s="30">
        <f>COUNTIFS(Table1[Month],$A6,Table1[How effectively did we communicate learning objectives?],"Highly Effectively")/COUNTIF(Table1[Month],$A6)</f>
        <v>0.85</v>
      </c>
      <c r="E6" s="30">
        <f>COUNTIFS(Table1[Month],$A6,Table1[How effectively did we engage all learners?],"Highly Effectively")/COUNTIF(Table1[Month],$A6)</f>
        <v>0.75</v>
      </c>
      <c r="F6" s="30">
        <f>COUNTIFS(Table1[Month],$A6,Table1[How effectively did we utilize the time available?],"Highly Effectively")/COUNTIF(Table1[Month],$A6)</f>
        <v>0.85</v>
      </c>
      <c r="G6" s="30">
        <f>COUNTIFS(Table1[Month],$A6,Table1[How effectively did we answer questions?],"Highly Effectively")/COUNTIF(Table1[Month],$A6)</f>
        <v>0.9</v>
      </c>
      <c r="H6" s="30">
        <f>COUNTIFS(Table1[Month],$A6,Table1[How effectively did we manage the classroom?],"Highly Effectively")/COUNTIF(Table1[Month],$A6)</f>
        <v>0.8</v>
      </c>
      <c r="I6">
        <f>COUNTIF(Table1[Month],Sheet1!A6)</f>
        <v>20</v>
      </c>
    </row>
    <row r="7" spans="1:9" x14ac:dyDescent="0.25">
      <c r="A7">
        <v>6</v>
      </c>
      <c r="B7" s="28" t="s">
        <v>330</v>
      </c>
      <c r="C7" s="30">
        <f>COUNTIFS(Table1[Month],A7,Table1[How effectively did we communicate class content?],"Highly Effectively")/COUNTIF(Table1[Month],A7)</f>
        <v>0.8</v>
      </c>
      <c r="D7" s="30">
        <f>COUNTIFS(Table1[Month],$A7,Table1[How effectively did we communicate learning objectives?],"Highly Effectively")/COUNTIF(Table1[Month],$A7)</f>
        <v>0.8</v>
      </c>
      <c r="E7" s="30">
        <f>COUNTIFS(Table1[Month],$A7,Table1[How effectively did we engage all learners?],"Highly Effectively")/COUNTIF(Table1[Month],$A7)</f>
        <v>0.7</v>
      </c>
      <c r="F7" s="30">
        <f>COUNTIFS(Table1[Month],$A7,Table1[How effectively did we utilize the time available?],"Highly Effectively")/COUNTIF(Table1[Month],$A7)</f>
        <v>0.9</v>
      </c>
      <c r="G7" s="30">
        <f>COUNTIFS(Table1[Month],$A7,Table1[How effectively did we answer questions?],"Highly Effectively")/COUNTIF(Table1[Month],$A7)</f>
        <v>0.8</v>
      </c>
      <c r="H7" s="30">
        <f>COUNTIFS(Table1[Month],$A7,Table1[How effectively did we manage the classroom?],"Highly Effectively")/COUNTIF(Table1[Month],$A7)</f>
        <v>0.9</v>
      </c>
      <c r="I7">
        <f>COUNTIF(Table1[Month],Sheet1!A7)</f>
        <v>10</v>
      </c>
    </row>
    <row r="8" spans="1:9" x14ac:dyDescent="0.25">
      <c r="A8">
        <v>7</v>
      </c>
      <c r="B8" s="28" t="s">
        <v>331</v>
      </c>
      <c r="C8" s="30">
        <f>COUNTIFS(Table1[Month],A8,Table1[How effectively did we communicate class content?],"Highly Effectively")/COUNTIF(Table1[Month],A8)</f>
        <v>0.8</v>
      </c>
      <c r="D8" s="30">
        <f>COUNTIFS(Table1[Month],$A8,Table1[How effectively did we communicate learning objectives?],"Highly Effectively")/COUNTIF(Table1[Month],$A8)</f>
        <v>0.6</v>
      </c>
      <c r="E8" s="30">
        <f>COUNTIFS(Table1[Month],$A8,Table1[How effectively did we engage all learners?],"Highly Effectively")/COUNTIF(Table1[Month],$A8)</f>
        <v>0.6</v>
      </c>
      <c r="F8" s="30">
        <f>COUNTIFS(Table1[Month],$A8,Table1[How effectively did we utilize the time available?],"Highly Effectively")/COUNTIF(Table1[Month],$A8)</f>
        <v>0.8</v>
      </c>
      <c r="G8" s="30">
        <f>COUNTIFS(Table1[Month],$A8,Table1[How effectively did we answer questions?],"Highly Effectively")/COUNTIF(Table1[Month],$A8)</f>
        <v>0.6</v>
      </c>
      <c r="H8" s="30">
        <f>COUNTIFS(Table1[Month],$A8,Table1[How effectively did we manage the classroom?],"Highly Effectively")/COUNTIF(Table1[Month],$A8)</f>
        <v>0.6</v>
      </c>
      <c r="I8">
        <f>COUNTIF(Table1[Month],Sheet1!A8)</f>
        <v>5</v>
      </c>
    </row>
    <row r="9" spans="1:9" x14ac:dyDescent="0.25">
      <c r="A9">
        <v>8</v>
      </c>
      <c r="B9" s="28" t="s">
        <v>332</v>
      </c>
      <c r="C9" s="30"/>
      <c r="D9" s="30"/>
      <c r="E9" s="30"/>
      <c r="F9" s="30"/>
      <c r="G9" s="30"/>
      <c r="H9" s="30"/>
      <c r="I9">
        <f>COUNTIF(Table1[Month],Sheet1!A9)</f>
        <v>0</v>
      </c>
    </row>
    <row r="10" spans="1:9" x14ac:dyDescent="0.25">
      <c r="A10">
        <v>9</v>
      </c>
      <c r="B10" s="28" t="s">
        <v>333</v>
      </c>
      <c r="C10" s="30">
        <f>COUNTIFS(Table1[Month],A10,Table1[How effectively did we communicate class content?],"Highly Effectively")/COUNTIF(Table1[Month],A10)</f>
        <v>1</v>
      </c>
      <c r="D10" s="30">
        <f>COUNTIFS(Table1[Month],$A10,Table1[How effectively did we communicate learning objectives?],"Highly Effectively")/COUNTIF(Table1[Month],$A10)</f>
        <v>1</v>
      </c>
      <c r="E10" s="30">
        <f>COUNTIFS(Table1[Month],$A10,Table1[How effectively did we engage all learners?],"Highly Effectively")/COUNTIF(Table1[Month],$A10)</f>
        <v>1</v>
      </c>
      <c r="F10" s="30">
        <f>COUNTIFS(Table1[Month],$A10,Table1[How effectively did we utilize the time available?],"Highly Effectively")/COUNTIF(Table1[Month],$A10)</f>
        <v>1</v>
      </c>
      <c r="G10" s="30">
        <f>COUNTIFS(Table1[Month],$A10,Table1[How effectively did we answer questions?],"Highly Effectively")/COUNTIF(Table1[Month],$A10)</f>
        <v>1</v>
      </c>
      <c r="H10" s="30">
        <f>COUNTIFS(Table1[Month],$A10,Table1[How effectively did we manage the classroom?],"Highly Effectively")/COUNTIF(Table1[Month],$A10)</f>
        <v>1</v>
      </c>
      <c r="I10">
        <f>COUNTIF(Table1[Month],Sheet1!A10)</f>
        <v>1</v>
      </c>
    </row>
    <row r="11" spans="1:9" x14ac:dyDescent="0.25">
      <c r="A11">
        <v>10</v>
      </c>
      <c r="B11" s="28" t="s">
        <v>334</v>
      </c>
      <c r="C11" s="30">
        <f>COUNTIFS(Table1[Month],A11,Table1[How effectively did we communicate class content?],"Highly Effectively")/COUNTIF(Table1[Month],A11)</f>
        <v>0.77777777777777779</v>
      </c>
      <c r="D11" s="30">
        <f>COUNTIFS(Table1[Month],$A11,Table1[How effectively did we communicate learning objectives?],"Highly Effectively")/COUNTIF(Table1[Month],$A11)</f>
        <v>0.77777777777777779</v>
      </c>
      <c r="E11" s="30">
        <f>COUNTIFS(Table1[Month],$A11,Table1[How effectively did we engage all learners?],"Highly Effectively")/COUNTIF(Table1[Month],$A11)</f>
        <v>0.88888888888888884</v>
      </c>
      <c r="F11" s="30">
        <f>COUNTIFS(Table1[Month],$A11,Table1[How effectively did we utilize the time available?],"Highly Effectively")/COUNTIF(Table1[Month],$A11)</f>
        <v>0.77777777777777779</v>
      </c>
      <c r="G11" s="30">
        <f>COUNTIFS(Table1[Month],$A11,Table1[How effectively did we answer questions?],"Highly Effectively")/COUNTIF(Table1[Month],$A11)</f>
        <v>0.66666666666666663</v>
      </c>
      <c r="H11" s="30">
        <f>COUNTIFS(Table1[Month],$A11,Table1[How effectively did we manage the classroom?],"Highly Effectively")/COUNTIF(Table1[Month],$A11)</f>
        <v>0.66666666666666663</v>
      </c>
      <c r="I11">
        <f>COUNTIF(Table1[Month],Sheet1!A11)</f>
        <v>9</v>
      </c>
    </row>
    <row r="12" spans="1:9" x14ac:dyDescent="0.25">
      <c r="A12">
        <v>11</v>
      </c>
      <c r="B12" s="28" t="s">
        <v>335</v>
      </c>
      <c r="C12" s="30">
        <f>COUNTIFS(Table1[Month],A12,Table1[How effectively did we communicate class content?],"Highly Effectively")/COUNTIF(Table1[Month],A12)</f>
        <v>0.82352941176470584</v>
      </c>
      <c r="D12" s="30">
        <f>COUNTIFS(Table1[Month],$A12,Table1[How effectively did we communicate learning objectives?],"Highly Effectively")/COUNTIF(Table1[Month],$A12)</f>
        <v>0.6470588235294118</v>
      </c>
      <c r="E12" s="30">
        <f>COUNTIFS(Table1[Month],$A12,Table1[How effectively did we engage all learners?],"Highly Effectively")/COUNTIF(Table1[Month],$A12)</f>
        <v>0.70588235294117652</v>
      </c>
      <c r="F12" s="30">
        <f>COUNTIFS(Table1[Month],$A12,Table1[How effectively did we utilize the time available?],"Highly Effectively")/COUNTIF(Table1[Month],$A12)</f>
        <v>0.88235294117647056</v>
      </c>
      <c r="G12" s="30">
        <f>COUNTIFS(Table1[Month],$A12,Table1[How effectively did we answer questions?],"Highly Effectively")/COUNTIF(Table1[Month],$A12)</f>
        <v>0.88235294117647056</v>
      </c>
      <c r="H12" s="30">
        <f>COUNTIFS(Table1[Month],$A12,Table1[How effectively did we manage the classroom?],"Highly Effectively")/COUNTIF(Table1[Month],$A12)</f>
        <v>0.88235294117647056</v>
      </c>
      <c r="I12">
        <f>COUNTIF(Table1[Month],Sheet1!A12)</f>
        <v>17</v>
      </c>
    </row>
    <row r="13" spans="1:9" x14ac:dyDescent="0.25">
      <c r="A13">
        <v>12</v>
      </c>
      <c r="B13" s="28" t="s">
        <v>336</v>
      </c>
      <c r="C13" s="30">
        <f>COUNTIFS(Table1[Month],A13,Table1[How effectively did we communicate class content?],"Highly Effectively")/COUNTIF(Table1[Month],A13)</f>
        <v>1</v>
      </c>
      <c r="D13" s="30">
        <f>COUNTIFS(Table1[Month],$A13,Table1[How effectively did we communicate learning objectives?],"Highly Effectively")/COUNTIF(Table1[Month],$A13)</f>
        <v>0.88888888888888884</v>
      </c>
      <c r="E13" s="30">
        <f>COUNTIFS(Table1[Month],$A13,Table1[How effectively did we engage all learners?],"Highly Effectively")/COUNTIF(Table1[Month],$A13)</f>
        <v>0.88888888888888884</v>
      </c>
      <c r="F13" s="30">
        <f>COUNTIFS(Table1[Month],$A13,Table1[How effectively did we utilize the time available?],"Highly Effectively")/COUNTIF(Table1[Month],$A13)</f>
        <v>1</v>
      </c>
      <c r="G13" s="30">
        <f>COUNTIFS(Table1[Month],$A13,Table1[How effectively did we answer questions?],"Highly Effectively")/COUNTIF(Table1[Month],$A13)</f>
        <v>1</v>
      </c>
      <c r="H13" s="30">
        <f>COUNTIFS(Table1[Month],$A13,Table1[How effectively did we manage the classroom?],"Highly Effectively")/COUNTIF(Table1[Month],$A13)</f>
        <v>0.88888888888888884</v>
      </c>
      <c r="I13">
        <f>COUNTIF(Table1[Month],Sheet1!A13)</f>
        <v>9</v>
      </c>
    </row>
    <row r="14" spans="1:9" x14ac:dyDescent="0.25">
      <c r="B14" s="26"/>
      <c r="C14" s="27"/>
      <c r="D14" s="27"/>
      <c r="E14" s="27"/>
      <c r="F14" s="27"/>
      <c r="G14" s="27"/>
      <c r="H14" s="27"/>
    </row>
    <row r="15" spans="1:9" x14ac:dyDescent="0.25">
      <c r="B15" s="26"/>
      <c r="C15" s="27"/>
      <c r="D15" s="27"/>
      <c r="E15" s="27"/>
      <c r="F15" s="27"/>
      <c r="G15" s="27"/>
      <c r="H15" s="27"/>
    </row>
    <row r="16" spans="1:9" x14ac:dyDescent="0.25">
      <c r="B16" s="26"/>
      <c r="C16" s="27"/>
      <c r="D16" s="27"/>
      <c r="E16" s="27"/>
      <c r="F16" s="27"/>
      <c r="G16" s="27"/>
      <c r="H16" s="27"/>
    </row>
  </sheetData>
  <conditionalFormatting sqref="C2:H13">
    <cfRule type="colorScale" priority="1">
      <colorScale>
        <cfvo type="min"/>
        <cfvo type="max"/>
        <color theme="4"/>
        <color theme="0"/>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tabSelected="1" topLeftCell="A96" zoomScale="80" zoomScaleNormal="80" workbookViewId="0">
      <selection activeCell="U116" sqref="U116:U117"/>
    </sheetView>
  </sheetViews>
  <sheetFormatPr defaultRowHeight="15" x14ac:dyDescent="0.25"/>
  <cols>
    <col min="1" max="1" width="18.28515625" customWidth="1"/>
    <col min="2" max="2" width="15.140625" customWidth="1"/>
    <col min="3" max="3" width="22" customWidth="1"/>
    <col min="4" max="4" width="24.28515625" customWidth="1"/>
    <col min="5" max="5" width="9.42578125" style="19" customWidth="1"/>
    <col min="6" max="6" width="12.28515625" customWidth="1"/>
    <col min="7" max="7" width="64.5703125" customWidth="1"/>
    <col min="8" max="8" width="72.5703125" customWidth="1"/>
    <col min="9" max="9" width="66.28515625" customWidth="1"/>
    <col min="10" max="10" width="49.7109375" customWidth="1"/>
    <col min="11" max="11" width="24.42578125" customWidth="1"/>
    <col min="12" max="12" width="55" customWidth="1"/>
    <col min="13" max="13" width="61" customWidth="1"/>
    <col min="14" max="14" width="47.140625" customWidth="1"/>
    <col min="15" max="15" width="52.140625" customWidth="1"/>
    <col min="16" max="16" width="45.5703125" customWidth="1"/>
    <col min="17" max="17" width="50.28515625" customWidth="1"/>
    <col min="18" max="18" width="73.42578125" customWidth="1"/>
    <col min="19" max="19" width="31.140625" customWidth="1"/>
  </cols>
  <sheetData>
    <row r="1" spans="1:21" s="2" customFormat="1" ht="14.25" x14ac:dyDescent="0.2">
      <c r="A1" s="4" t="s">
        <v>0</v>
      </c>
      <c r="B1" s="4" t="s">
        <v>1</v>
      </c>
      <c r="C1" s="4" t="s">
        <v>2</v>
      </c>
      <c r="D1" s="4" t="s">
        <v>9</v>
      </c>
      <c r="E1" s="4" t="s">
        <v>324</v>
      </c>
      <c r="F1" s="18" t="s">
        <v>288</v>
      </c>
      <c r="G1" s="4" t="s">
        <v>11</v>
      </c>
      <c r="H1" s="4" t="s">
        <v>291</v>
      </c>
      <c r="I1" s="4" t="s">
        <v>289</v>
      </c>
      <c r="J1" s="4" t="s">
        <v>290</v>
      </c>
      <c r="K1" s="4" t="s">
        <v>292</v>
      </c>
      <c r="L1" s="4" t="s">
        <v>319</v>
      </c>
      <c r="M1" s="4" t="s">
        <v>293</v>
      </c>
      <c r="N1" s="4" t="s">
        <v>294</v>
      </c>
      <c r="O1" s="4" t="s">
        <v>295</v>
      </c>
      <c r="P1" s="4" t="s">
        <v>296</v>
      </c>
      <c r="Q1" s="4" t="s">
        <v>297</v>
      </c>
      <c r="R1" s="4" t="s">
        <v>298</v>
      </c>
      <c r="S1" s="4" t="s">
        <v>299</v>
      </c>
      <c r="T1" s="4" t="s">
        <v>14</v>
      </c>
      <c r="U1" s="4" t="s">
        <v>300</v>
      </c>
    </row>
    <row r="2" spans="1:21" x14ac:dyDescent="0.25">
      <c r="A2">
        <v>10574862041</v>
      </c>
      <c r="B2">
        <v>226886469</v>
      </c>
      <c r="C2" s="1">
        <v>43530.551620370374</v>
      </c>
      <c r="D2" s="3">
        <v>43468</v>
      </c>
      <c r="E2" s="24">
        <f>MONTH(Table1[[#This Row],[Date]])</f>
        <v>1</v>
      </c>
      <c r="F2" s="19">
        <v>5</v>
      </c>
      <c r="G2" t="s">
        <v>45</v>
      </c>
      <c r="H2" t="s">
        <v>37</v>
      </c>
      <c r="I2" t="s">
        <v>37</v>
      </c>
      <c r="J2" t="s">
        <v>37</v>
      </c>
      <c r="K2" t="s">
        <v>37</v>
      </c>
      <c r="N2" t="s">
        <v>39</v>
      </c>
      <c r="O2" t="s">
        <v>39</v>
      </c>
      <c r="P2" t="s">
        <v>39</v>
      </c>
      <c r="Q2" t="s">
        <v>39</v>
      </c>
      <c r="R2" t="s">
        <v>39</v>
      </c>
      <c r="S2" t="s">
        <v>39</v>
      </c>
      <c r="T2" t="s">
        <v>43</v>
      </c>
      <c r="U2" t="s">
        <v>240</v>
      </c>
    </row>
    <row r="3" spans="1:21" x14ac:dyDescent="0.25">
      <c r="A3">
        <v>10872717411</v>
      </c>
      <c r="B3">
        <v>226886469</v>
      </c>
      <c r="C3" s="1">
        <v>43666.57775462963</v>
      </c>
      <c r="D3" s="3">
        <v>43468</v>
      </c>
      <c r="E3">
        <f>MONTH(Table1[[#This Row],[Date]])</f>
        <v>1</v>
      </c>
      <c r="F3" s="19" t="s">
        <v>48</v>
      </c>
      <c r="G3" t="s">
        <v>45</v>
      </c>
      <c r="H3" t="s">
        <v>37</v>
      </c>
      <c r="I3" t="s">
        <v>37</v>
      </c>
      <c r="J3" t="s">
        <v>37</v>
      </c>
      <c r="K3" t="s">
        <v>37</v>
      </c>
      <c r="N3" t="s">
        <v>39</v>
      </c>
      <c r="O3" t="s">
        <v>39</v>
      </c>
      <c r="P3" t="s">
        <v>39</v>
      </c>
      <c r="Q3" t="s">
        <v>39</v>
      </c>
      <c r="R3" t="s">
        <v>39</v>
      </c>
      <c r="S3" t="s">
        <v>39</v>
      </c>
      <c r="T3" t="s">
        <v>43</v>
      </c>
      <c r="U3" t="s">
        <v>240</v>
      </c>
    </row>
    <row r="4" spans="1:21" x14ac:dyDescent="0.25">
      <c r="A4">
        <v>10574868863</v>
      </c>
      <c r="B4">
        <v>226886469</v>
      </c>
      <c r="C4" s="1">
        <v>43530.562002314815</v>
      </c>
      <c r="D4" s="3">
        <v>43473</v>
      </c>
      <c r="E4" s="24">
        <f>MONTH(Table1[[#This Row],[Date]])</f>
        <v>1</v>
      </c>
      <c r="F4" s="19">
        <v>8</v>
      </c>
      <c r="G4" t="s">
        <v>53</v>
      </c>
      <c r="H4" t="s">
        <v>37</v>
      </c>
      <c r="I4" t="s">
        <v>37</v>
      </c>
      <c r="J4" t="s">
        <v>37</v>
      </c>
      <c r="K4" t="s">
        <v>37</v>
      </c>
      <c r="N4" t="s">
        <v>39</v>
      </c>
      <c r="O4" t="s">
        <v>39</v>
      </c>
      <c r="P4" t="s">
        <v>39</v>
      </c>
      <c r="Q4" t="s">
        <v>39</v>
      </c>
      <c r="R4" t="s">
        <v>39</v>
      </c>
      <c r="S4" t="s">
        <v>39</v>
      </c>
      <c r="T4" t="s">
        <v>43</v>
      </c>
      <c r="U4" t="s">
        <v>238</v>
      </c>
    </row>
    <row r="5" spans="1:21" x14ac:dyDescent="0.25">
      <c r="A5">
        <v>10872718331</v>
      </c>
      <c r="B5">
        <v>226886469</v>
      </c>
      <c r="C5" s="1">
        <v>43666.578645833331</v>
      </c>
      <c r="D5" s="3">
        <v>43473</v>
      </c>
      <c r="E5">
        <f>MONTH(Table1[[#This Row],[Date]])</f>
        <v>1</v>
      </c>
      <c r="F5" s="19">
        <v>8</v>
      </c>
      <c r="G5" t="s">
        <v>53</v>
      </c>
      <c r="H5" t="s">
        <v>37</v>
      </c>
      <c r="I5" t="s">
        <v>37</v>
      </c>
      <c r="J5" t="s">
        <v>37</v>
      </c>
      <c r="K5" t="s">
        <v>37</v>
      </c>
      <c r="N5" t="s">
        <v>39</v>
      </c>
      <c r="O5" t="s">
        <v>39</v>
      </c>
      <c r="P5" t="s">
        <v>39</v>
      </c>
      <c r="Q5" t="s">
        <v>39</v>
      </c>
      <c r="R5" t="s">
        <v>39</v>
      </c>
      <c r="S5" t="s">
        <v>39</v>
      </c>
      <c r="T5" t="s">
        <v>43</v>
      </c>
      <c r="U5" t="s">
        <v>238</v>
      </c>
    </row>
    <row r="6" spans="1:21" x14ac:dyDescent="0.25">
      <c r="A6">
        <v>10872716336</v>
      </c>
      <c r="B6">
        <v>226886469</v>
      </c>
      <c r="C6" s="1">
        <v>43666.577037037037</v>
      </c>
      <c r="D6" s="3">
        <v>43474</v>
      </c>
      <c r="E6">
        <f>MONTH(Table1[[#This Row],[Date]])</f>
        <v>1</v>
      </c>
      <c r="F6" s="19">
        <v>8</v>
      </c>
      <c r="G6" t="s">
        <v>53</v>
      </c>
      <c r="H6" t="s">
        <v>37</v>
      </c>
      <c r="I6" t="s">
        <v>37</v>
      </c>
      <c r="J6" t="s">
        <v>37</v>
      </c>
      <c r="K6" t="s">
        <v>37</v>
      </c>
      <c r="N6" t="s">
        <v>39</v>
      </c>
      <c r="O6" t="s">
        <v>39</v>
      </c>
      <c r="P6" t="s">
        <v>39</v>
      </c>
      <c r="Q6" t="s">
        <v>39</v>
      </c>
      <c r="R6" t="s">
        <v>39</v>
      </c>
      <c r="S6" t="s">
        <v>39</v>
      </c>
      <c r="T6" t="s">
        <v>43</v>
      </c>
      <c r="U6" t="s">
        <v>242</v>
      </c>
    </row>
    <row r="7" spans="1:21" x14ac:dyDescent="0.25">
      <c r="A7">
        <v>10872715418</v>
      </c>
      <c r="B7">
        <v>226886469</v>
      </c>
      <c r="C7" s="1">
        <v>43666.576249999998</v>
      </c>
      <c r="D7" s="3">
        <v>43481</v>
      </c>
      <c r="E7">
        <f>MONTH(Table1[[#This Row],[Date]])</f>
        <v>1</v>
      </c>
      <c r="F7" s="19" t="s">
        <v>48</v>
      </c>
      <c r="G7" t="s">
        <v>45</v>
      </c>
      <c r="H7" t="s">
        <v>37</v>
      </c>
      <c r="I7" t="s">
        <v>37</v>
      </c>
      <c r="J7" t="s">
        <v>37</v>
      </c>
      <c r="K7" t="s">
        <v>37</v>
      </c>
      <c r="N7" t="s">
        <v>49</v>
      </c>
      <c r="O7" t="s">
        <v>49</v>
      </c>
      <c r="P7" t="s">
        <v>39</v>
      </c>
      <c r="Q7" t="s">
        <v>39</v>
      </c>
      <c r="R7" t="s">
        <v>49</v>
      </c>
      <c r="S7" t="s">
        <v>39</v>
      </c>
      <c r="T7" t="s">
        <v>43</v>
      </c>
      <c r="U7" t="s">
        <v>244</v>
      </c>
    </row>
    <row r="8" spans="1:21" x14ac:dyDescent="0.25">
      <c r="A8">
        <v>10872714408</v>
      </c>
      <c r="B8">
        <v>226886469</v>
      </c>
      <c r="C8" s="1">
        <v>43666.574884259258</v>
      </c>
      <c r="D8" s="3">
        <v>43489</v>
      </c>
      <c r="E8">
        <f>MONTH(Table1[[#This Row],[Date]])</f>
        <v>1</v>
      </c>
      <c r="F8" s="19">
        <v>4</v>
      </c>
      <c r="G8" t="s">
        <v>45</v>
      </c>
      <c r="H8" t="s">
        <v>37</v>
      </c>
      <c r="I8" t="s">
        <v>37</v>
      </c>
      <c r="J8" t="s">
        <v>37</v>
      </c>
      <c r="K8" t="s">
        <v>37</v>
      </c>
      <c r="M8" t="s">
        <v>246</v>
      </c>
      <c r="N8" t="s">
        <v>39</v>
      </c>
      <c r="O8" t="s">
        <v>39</v>
      </c>
      <c r="P8" t="s">
        <v>39</v>
      </c>
      <c r="Q8" t="s">
        <v>39</v>
      </c>
      <c r="R8" t="s">
        <v>39</v>
      </c>
      <c r="S8" t="s">
        <v>39</v>
      </c>
      <c r="T8" t="s">
        <v>43</v>
      </c>
      <c r="U8" t="s">
        <v>247</v>
      </c>
    </row>
    <row r="9" spans="1:21" x14ac:dyDescent="0.25">
      <c r="A9">
        <v>10872712589</v>
      </c>
      <c r="B9">
        <v>226886469</v>
      </c>
      <c r="C9" s="1">
        <v>43666.574062500003</v>
      </c>
      <c r="D9" s="3">
        <v>43490</v>
      </c>
      <c r="E9">
        <f>MONTH(Table1[[#This Row],[Date]])</f>
        <v>1</v>
      </c>
      <c r="F9" s="19">
        <v>8</v>
      </c>
      <c r="G9" t="s">
        <v>53</v>
      </c>
      <c r="H9" t="s">
        <v>37</v>
      </c>
      <c r="I9" t="s">
        <v>37</v>
      </c>
      <c r="J9" t="s">
        <v>37</v>
      </c>
      <c r="K9" t="s">
        <v>37</v>
      </c>
      <c r="N9" t="s">
        <v>39</v>
      </c>
      <c r="O9" t="s">
        <v>39</v>
      </c>
      <c r="P9" t="s">
        <v>39</v>
      </c>
      <c r="Q9" t="s">
        <v>39</v>
      </c>
      <c r="R9" t="s">
        <v>39</v>
      </c>
      <c r="S9" t="s">
        <v>39</v>
      </c>
      <c r="T9" t="s">
        <v>43</v>
      </c>
      <c r="U9" t="s">
        <v>249</v>
      </c>
    </row>
    <row r="10" spans="1:21" x14ac:dyDescent="0.25">
      <c r="A10">
        <v>10872711473</v>
      </c>
      <c r="B10">
        <v>226886469</v>
      </c>
      <c r="C10" s="1">
        <v>43666.572638888887</v>
      </c>
      <c r="D10" s="3">
        <v>43503</v>
      </c>
      <c r="E10">
        <f>MONTH(Table1[[#This Row],[Date]])</f>
        <v>2</v>
      </c>
      <c r="F10" s="19">
        <v>5</v>
      </c>
      <c r="G10" t="s">
        <v>45</v>
      </c>
      <c r="H10" t="s">
        <v>37</v>
      </c>
      <c r="I10" t="s">
        <v>37</v>
      </c>
      <c r="J10" t="s">
        <v>37</v>
      </c>
      <c r="K10" t="s">
        <v>37</v>
      </c>
      <c r="M10" t="s">
        <v>251</v>
      </c>
      <c r="N10" t="s">
        <v>49</v>
      </c>
      <c r="O10" t="s">
        <v>115</v>
      </c>
      <c r="P10" t="s">
        <v>39</v>
      </c>
      <c r="Q10" t="s">
        <v>39</v>
      </c>
      <c r="R10" t="s">
        <v>49</v>
      </c>
      <c r="S10" t="s">
        <v>39</v>
      </c>
      <c r="T10" t="s">
        <v>43</v>
      </c>
      <c r="U10" t="s">
        <v>252</v>
      </c>
    </row>
    <row r="11" spans="1:21" x14ac:dyDescent="0.25">
      <c r="A11">
        <v>10872709633</v>
      </c>
      <c r="B11">
        <v>226886469</v>
      </c>
      <c r="C11" s="1">
        <v>43666.57167824074</v>
      </c>
      <c r="D11" s="3">
        <v>43509</v>
      </c>
      <c r="E11">
        <f>MONTH(Table1[[#This Row],[Date]])</f>
        <v>2</v>
      </c>
      <c r="F11" s="19">
        <v>5</v>
      </c>
      <c r="G11" t="s">
        <v>45</v>
      </c>
      <c r="H11" t="s">
        <v>37</v>
      </c>
      <c r="I11" t="s">
        <v>37</v>
      </c>
      <c r="J11" t="s">
        <v>37</v>
      </c>
      <c r="K11" t="s">
        <v>37</v>
      </c>
      <c r="N11" t="s">
        <v>39</v>
      </c>
      <c r="O11" t="s">
        <v>39</v>
      </c>
      <c r="P11" t="s">
        <v>39</v>
      </c>
      <c r="Q11" t="s">
        <v>39</v>
      </c>
      <c r="R11" t="s">
        <v>39</v>
      </c>
      <c r="S11" t="s">
        <v>39</v>
      </c>
      <c r="T11" t="s">
        <v>43</v>
      </c>
      <c r="U11" t="s">
        <v>254</v>
      </c>
    </row>
    <row r="12" spans="1:21" x14ac:dyDescent="0.25">
      <c r="A12">
        <v>10872708337</v>
      </c>
      <c r="B12">
        <v>226886469</v>
      </c>
      <c r="C12" s="1">
        <v>43666.570625</v>
      </c>
      <c r="D12" s="3">
        <v>43510</v>
      </c>
      <c r="E12">
        <f>MONTH(Table1[[#This Row],[Date]])</f>
        <v>2</v>
      </c>
      <c r="F12" s="19">
        <v>2</v>
      </c>
      <c r="G12" t="s">
        <v>42</v>
      </c>
      <c r="H12" t="s">
        <v>37</v>
      </c>
      <c r="I12" t="s">
        <v>37</v>
      </c>
      <c r="J12" t="s">
        <v>37</v>
      </c>
      <c r="K12" t="s">
        <v>37</v>
      </c>
      <c r="N12" t="s">
        <v>39</v>
      </c>
      <c r="O12" t="s">
        <v>39</v>
      </c>
      <c r="P12" t="s">
        <v>39</v>
      </c>
      <c r="Q12" t="s">
        <v>39</v>
      </c>
      <c r="R12" t="s">
        <v>49</v>
      </c>
      <c r="S12" t="s">
        <v>39</v>
      </c>
      <c r="T12" t="s">
        <v>43</v>
      </c>
      <c r="U12" t="s">
        <v>256</v>
      </c>
    </row>
    <row r="13" spans="1:21" x14ac:dyDescent="0.25">
      <c r="A13">
        <v>10902353321</v>
      </c>
      <c r="B13">
        <v>226886469</v>
      </c>
      <c r="C13" s="1">
        <v>43680.615231481483</v>
      </c>
      <c r="D13" s="3">
        <v>43518</v>
      </c>
      <c r="E13">
        <f>MONTH(Table1[[#This Row],[Date]])</f>
        <v>2</v>
      </c>
      <c r="F13" s="19" t="s">
        <v>286</v>
      </c>
      <c r="G13" t="s">
        <v>42</v>
      </c>
      <c r="H13" t="s">
        <v>37</v>
      </c>
      <c r="I13" t="s">
        <v>37</v>
      </c>
      <c r="J13" t="s">
        <v>37</v>
      </c>
      <c r="K13" t="s">
        <v>37</v>
      </c>
      <c r="L13" t="s">
        <v>189</v>
      </c>
      <c r="M13" t="s">
        <v>323</v>
      </c>
      <c r="N13" t="s">
        <v>39</v>
      </c>
      <c r="O13" t="s">
        <v>39</v>
      </c>
      <c r="P13" t="s">
        <v>49</v>
      </c>
      <c r="Q13" t="s">
        <v>39</v>
      </c>
      <c r="R13" t="s">
        <v>39</v>
      </c>
      <c r="S13" t="s">
        <v>39</v>
      </c>
      <c r="T13" t="s">
        <v>43</v>
      </c>
      <c r="U13" t="s">
        <v>190</v>
      </c>
    </row>
    <row r="14" spans="1:21" x14ac:dyDescent="0.25">
      <c r="A14">
        <v>10902350751</v>
      </c>
      <c r="B14">
        <v>226886469</v>
      </c>
      <c r="C14" s="1">
        <v>43680.613506944443</v>
      </c>
      <c r="D14" s="3">
        <v>43531</v>
      </c>
      <c r="E14">
        <f>MONTH(Table1[[#This Row],[Date]])</f>
        <v>3</v>
      </c>
      <c r="F14" s="19" t="s">
        <v>285</v>
      </c>
      <c r="G14" t="s">
        <v>53</v>
      </c>
      <c r="H14" t="s">
        <v>37</v>
      </c>
      <c r="I14" t="s">
        <v>37</v>
      </c>
      <c r="J14" t="s">
        <v>96</v>
      </c>
      <c r="K14" t="s">
        <v>37</v>
      </c>
      <c r="N14" t="s">
        <v>49</v>
      </c>
      <c r="O14" t="s">
        <v>49</v>
      </c>
      <c r="P14" t="s">
        <v>49</v>
      </c>
      <c r="Q14" t="s">
        <v>49</v>
      </c>
      <c r="R14" t="s">
        <v>39</v>
      </c>
      <c r="S14" t="s">
        <v>49</v>
      </c>
      <c r="T14" t="s">
        <v>43</v>
      </c>
      <c r="U14" t="s">
        <v>193</v>
      </c>
    </row>
    <row r="15" spans="1:21" x14ac:dyDescent="0.25">
      <c r="A15">
        <v>10902348864</v>
      </c>
      <c r="B15">
        <v>226886469</v>
      </c>
      <c r="C15" s="1">
        <v>43680.610231481478</v>
      </c>
      <c r="D15" s="3">
        <v>43532</v>
      </c>
      <c r="E15">
        <f>MONTH(Table1[[#This Row],[Date]])</f>
        <v>3</v>
      </c>
      <c r="F15" s="19">
        <v>3</v>
      </c>
      <c r="G15" t="s">
        <v>91</v>
      </c>
      <c r="H15" t="s">
        <v>37</v>
      </c>
      <c r="I15" t="s">
        <v>37</v>
      </c>
      <c r="J15" t="s">
        <v>37</v>
      </c>
      <c r="K15" t="s">
        <v>37</v>
      </c>
      <c r="L15" t="s">
        <v>195</v>
      </c>
      <c r="M15" t="s">
        <v>320</v>
      </c>
      <c r="N15" t="s">
        <v>39</v>
      </c>
      <c r="O15" t="s">
        <v>39</v>
      </c>
      <c r="P15" t="s">
        <v>39</v>
      </c>
      <c r="Q15" t="s">
        <v>39</v>
      </c>
      <c r="R15" t="s">
        <v>39</v>
      </c>
      <c r="S15" t="s">
        <v>39</v>
      </c>
      <c r="T15" t="s">
        <v>43</v>
      </c>
      <c r="U15" t="s">
        <v>196</v>
      </c>
    </row>
    <row r="16" spans="1:21" x14ac:dyDescent="0.25">
      <c r="A16">
        <v>10902344905</v>
      </c>
      <c r="B16">
        <v>226886469</v>
      </c>
      <c r="C16" s="1">
        <v>43680.608611111114</v>
      </c>
      <c r="D16" s="3">
        <v>43536</v>
      </c>
      <c r="E16">
        <f>MONTH(Table1[[#This Row],[Date]])</f>
        <v>3</v>
      </c>
      <c r="F16" s="19" t="s">
        <v>48</v>
      </c>
      <c r="G16" t="s">
        <v>70</v>
      </c>
      <c r="H16" t="s">
        <v>37</v>
      </c>
      <c r="I16" t="s">
        <v>37</v>
      </c>
      <c r="J16" t="s">
        <v>37</v>
      </c>
      <c r="K16" t="s">
        <v>37</v>
      </c>
      <c r="L16" t="s">
        <v>154</v>
      </c>
      <c r="N16" t="s">
        <v>39</v>
      </c>
      <c r="O16" t="s">
        <v>39</v>
      </c>
      <c r="P16" t="s">
        <v>39</v>
      </c>
      <c r="Q16" t="s">
        <v>39</v>
      </c>
      <c r="R16" t="s">
        <v>39</v>
      </c>
      <c r="S16" t="s">
        <v>39</v>
      </c>
      <c r="T16" t="s">
        <v>43</v>
      </c>
      <c r="U16" t="s">
        <v>198</v>
      </c>
    </row>
    <row r="17" spans="1:21" x14ac:dyDescent="0.25">
      <c r="A17">
        <v>11138337839</v>
      </c>
      <c r="B17">
        <v>226886469</v>
      </c>
      <c r="C17" s="1">
        <v>43781.652824074074</v>
      </c>
      <c r="D17" s="3">
        <v>43537</v>
      </c>
      <c r="E17">
        <f>MONTH(Table1[[#This Row],[Date]])</f>
        <v>3</v>
      </c>
      <c r="F17" s="19" t="s">
        <v>48</v>
      </c>
      <c r="G17" t="s">
        <v>91</v>
      </c>
      <c r="H17" t="s">
        <v>37</v>
      </c>
      <c r="I17" t="s">
        <v>37</v>
      </c>
      <c r="J17" t="s">
        <v>37</v>
      </c>
      <c r="K17" t="s">
        <v>37</v>
      </c>
      <c r="M17" t="s">
        <v>133</v>
      </c>
      <c r="N17" t="s">
        <v>115</v>
      </c>
      <c r="O17" t="s">
        <v>49</v>
      </c>
      <c r="P17" t="s">
        <v>127</v>
      </c>
      <c r="Q17" t="s">
        <v>49</v>
      </c>
      <c r="R17" t="s">
        <v>115</v>
      </c>
      <c r="S17" t="s">
        <v>115</v>
      </c>
      <c r="T17" t="s">
        <v>40</v>
      </c>
      <c r="U17" t="s">
        <v>134</v>
      </c>
    </row>
    <row r="18" spans="1:21" x14ac:dyDescent="0.25">
      <c r="A18">
        <v>10902342925</v>
      </c>
      <c r="B18">
        <v>226886469</v>
      </c>
      <c r="C18" s="1">
        <v>43680.606435185182</v>
      </c>
      <c r="D18" s="3">
        <v>43543</v>
      </c>
      <c r="E18">
        <f>MONTH(Table1[[#This Row],[Date]])</f>
        <v>3</v>
      </c>
      <c r="F18" s="19">
        <v>10</v>
      </c>
      <c r="G18" t="s">
        <v>53</v>
      </c>
      <c r="H18" t="s">
        <v>37</v>
      </c>
      <c r="I18" t="s">
        <v>37</v>
      </c>
      <c r="J18" t="s">
        <v>37</v>
      </c>
      <c r="K18" t="s">
        <v>37</v>
      </c>
      <c r="L18" t="s">
        <v>200</v>
      </c>
      <c r="N18" t="s">
        <v>39</v>
      </c>
      <c r="O18" t="s">
        <v>39</v>
      </c>
      <c r="P18" t="s">
        <v>39</v>
      </c>
      <c r="Q18" t="s">
        <v>39</v>
      </c>
      <c r="R18" t="s">
        <v>39</v>
      </c>
      <c r="S18" t="s">
        <v>39</v>
      </c>
      <c r="T18" t="s">
        <v>40</v>
      </c>
      <c r="U18" t="s">
        <v>201</v>
      </c>
    </row>
    <row r="19" spans="1:21" x14ac:dyDescent="0.25">
      <c r="A19">
        <v>10902338505</v>
      </c>
      <c r="B19">
        <v>226886469</v>
      </c>
      <c r="C19" s="1">
        <v>43680.602488425924</v>
      </c>
      <c r="D19" s="3">
        <v>43544</v>
      </c>
      <c r="E19">
        <f>MONTH(Table1[[#This Row],[Date]])</f>
        <v>3</v>
      </c>
      <c r="F19" s="19">
        <v>1</v>
      </c>
      <c r="G19" t="s">
        <v>91</v>
      </c>
      <c r="H19" t="s">
        <v>37</v>
      </c>
      <c r="I19" t="s">
        <v>37</v>
      </c>
      <c r="J19" t="s">
        <v>37</v>
      </c>
      <c r="K19" t="s">
        <v>37</v>
      </c>
      <c r="L19" t="s">
        <v>205</v>
      </c>
      <c r="N19" t="s">
        <v>49</v>
      </c>
      <c r="O19" t="s">
        <v>39</v>
      </c>
      <c r="P19" t="s">
        <v>49</v>
      </c>
      <c r="Q19" t="s">
        <v>49</v>
      </c>
      <c r="R19" t="s">
        <v>49</v>
      </c>
      <c r="S19" t="s">
        <v>49</v>
      </c>
      <c r="T19" t="s">
        <v>43</v>
      </c>
    </row>
    <row r="20" spans="1:21" x14ac:dyDescent="0.25">
      <c r="A20">
        <v>10902335571</v>
      </c>
      <c r="B20">
        <v>226886469</v>
      </c>
      <c r="C20" s="1">
        <v>43680.601157407407</v>
      </c>
      <c r="D20" s="3">
        <v>43545</v>
      </c>
      <c r="E20">
        <f>MONTH(Table1[[#This Row],[Date]])</f>
        <v>3</v>
      </c>
      <c r="F20" s="19">
        <v>6</v>
      </c>
      <c r="G20" t="s">
        <v>45</v>
      </c>
      <c r="H20" t="s">
        <v>37</v>
      </c>
      <c r="I20" t="s">
        <v>37</v>
      </c>
      <c r="J20" t="s">
        <v>37</v>
      </c>
      <c r="K20" t="s">
        <v>37</v>
      </c>
      <c r="L20" t="s">
        <v>205</v>
      </c>
      <c r="N20" t="s">
        <v>39</v>
      </c>
      <c r="O20" t="s">
        <v>39</v>
      </c>
      <c r="P20" t="s">
        <v>39</v>
      </c>
      <c r="Q20" t="s">
        <v>39</v>
      </c>
      <c r="R20" t="s">
        <v>39</v>
      </c>
      <c r="S20" t="s">
        <v>39</v>
      </c>
      <c r="T20" t="s">
        <v>43</v>
      </c>
      <c r="U20" t="s">
        <v>207</v>
      </c>
    </row>
    <row r="21" spans="1:21" x14ac:dyDescent="0.25">
      <c r="A21">
        <v>10902340404</v>
      </c>
      <c r="B21">
        <v>226886469</v>
      </c>
      <c r="C21" s="1">
        <v>43680.604837962965</v>
      </c>
      <c r="D21" s="3">
        <v>43546</v>
      </c>
      <c r="E21">
        <f>MONTH(Table1[[#This Row],[Date]])</f>
        <v>3</v>
      </c>
      <c r="F21" s="19">
        <v>2</v>
      </c>
      <c r="G21" t="s">
        <v>42</v>
      </c>
      <c r="H21" t="s">
        <v>37</v>
      </c>
      <c r="I21" t="s">
        <v>37</v>
      </c>
      <c r="J21" t="s">
        <v>37</v>
      </c>
      <c r="K21" t="s">
        <v>37</v>
      </c>
      <c r="L21" t="s">
        <v>154</v>
      </c>
      <c r="N21" t="s">
        <v>39</v>
      </c>
      <c r="O21" t="s">
        <v>39</v>
      </c>
      <c r="P21" t="s">
        <v>39</v>
      </c>
      <c r="Q21" t="s">
        <v>39</v>
      </c>
      <c r="R21" t="s">
        <v>39</v>
      </c>
      <c r="S21" t="s">
        <v>39</v>
      </c>
      <c r="T21" t="s">
        <v>43</v>
      </c>
      <c r="U21" t="s">
        <v>203</v>
      </c>
    </row>
    <row r="22" spans="1:21" x14ac:dyDescent="0.25">
      <c r="A22">
        <v>11138341559</v>
      </c>
      <c r="B22">
        <v>226886469</v>
      </c>
      <c r="C22" s="1">
        <v>43781.65421296296</v>
      </c>
      <c r="D22" s="3">
        <v>43546</v>
      </c>
      <c r="E22">
        <f>MONTH(Table1[[#This Row],[Date]])</f>
        <v>3</v>
      </c>
      <c r="F22" s="19">
        <v>8</v>
      </c>
      <c r="G22" t="s">
        <v>42</v>
      </c>
      <c r="H22" t="s">
        <v>37</v>
      </c>
      <c r="I22" t="s">
        <v>37</v>
      </c>
      <c r="J22" t="s">
        <v>37</v>
      </c>
      <c r="K22" t="s">
        <v>96</v>
      </c>
      <c r="N22" t="s">
        <v>49</v>
      </c>
      <c r="O22" t="s">
        <v>127</v>
      </c>
      <c r="P22" t="s">
        <v>127</v>
      </c>
      <c r="Q22" t="s">
        <v>49</v>
      </c>
      <c r="R22" t="s">
        <v>127</v>
      </c>
      <c r="S22" t="s">
        <v>49</v>
      </c>
      <c r="T22" t="s">
        <v>43</v>
      </c>
      <c r="U22" t="s">
        <v>131</v>
      </c>
    </row>
    <row r="23" spans="1:21" x14ac:dyDescent="0.25">
      <c r="A23">
        <v>10902331867</v>
      </c>
      <c r="B23">
        <v>226886469</v>
      </c>
      <c r="C23" s="1">
        <v>43680.595868055556</v>
      </c>
      <c r="D23" s="3">
        <v>43550</v>
      </c>
      <c r="E23">
        <f>MONTH(Table1[[#This Row],[Date]])</f>
        <v>3</v>
      </c>
      <c r="F23" s="19">
        <v>8</v>
      </c>
      <c r="G23" t="s">
        <v>53</v>
      </c>
      <c r="H23" t="s">
        <v>37</v>
      </c>
      <c r="I23" t="s">
        <v>37</v>
      </c>
      <c r="J23" t="s">
        <v>37</v>
      </c>
      <c r="K23" t="s">
        <v>37</v>
      </c>
      <c r="L23" t="s">
        <v>209</v>
      </c>
      <c r="N23" t="s">
        <v>39</v>
      </c>
      <c r="O23" t="s">
        <v>39</v>
      </c>
      <c r="P23" t="s">
        <v>39</v>
      </c>
      <c r="Q23" t="s">
        <v>39</v>
      </c>
      <c r="R23" t="s">
        <v>39</v>
      </c>
      <c r="S23" t="s">
        <v>39</v>
      </c>
      <c r="T23" t="s">
        <v>43</v>
      </c>
    </row>
    <row r="24" spans="1:21" x14ac:dyDescent="0.25">
      <c r="A24">
        <v>10902333430</v>
      </c>
      <c r="B24">
        <v>226886469</v>
      </c>
      <c r="C24" s="1">
        <v>43680.599560185183</v>
      </c>
      <c r="D24" s="3">
        <v>43550</v>
      </c>
      <c r="E24">
        <f>MONTH(Table1[[#This Row],[Date]])</f>
        <v>3</v>
      </c>
      <c r="F24" s="19">
        <v>8</v>
      </c>
      <c r="G24" t="s">
        <v>53</v>
      </c>
      <c r="H24" t="s">
        <v>37</v>
      </c>
      <c r="I24" t="s">
        <v>37</v>
      </c>
      <c r="J24" t="s">
        <v>37</v>
      </c>
      <c r="K24" t="s">
        <v>37</v>
      </c>
      <c r="L24" t="s">
        <v>205</v>
      </c>
      <c r="N24" t="s">
        <v>39</v>
      </c>
      <c r="O24" t="s">
        <v>39</v>
      </c>
      <c r="P24" t="s">
        <v>39</v>
      </c>
      <c r="Q24" t="s">
        <v>39</v>
      </c>
      <c r="R24" t="s">
        <v>39</v>
      </c>
      <c r="S24" t="s">
        <v>39</v>
      </c>
      <c r="T24" t="s">
        <v>43</v>
      </c>
    </row>
    <row r="25" spans="1:21" x14ac:dyDescent="0.25">
      <c r="A25">
        <v>10902386845</v>
      </c>
      <c r="B25">
        <v>226886469</v>
      </c>
      <c r="C25" s="1">
        <v>43680.643877314818</v>
      </c>
      <c r="D25" s="3">
        <v>43551</v>
      </c>
      <c r="E25">
        <f>MONTH(Table1[[#This Row],[Date]])</f>
        <v>3</v>
      </c>
      <c r="F25" s="19">
        <v>2</v>
      </c>
      <c r="G25" t="s">
        <v>45</v>
      </c>
      <c r="H25" t="s">
        <v>37</v>
      </c>
      <c r="I25" t="s">
        <v>37</v>
      </c>
      <c r="J25" t="s">
        <v>37</v>
      </c>
      <c r="K25" t="s">
        <v>37</v>
      </c>
      <c r="L25" t="s">
        <v>154</v>
      </c>
      <c r="N25" t="s">
        <v>39</v>
      </c>
      <c r="O25" t="s">
        <v>39</v>
      </c>
      <c r="P25" t="s">
        <v>39</v>
      </c>
      <c r="Q25" t="s">
        <v>39</v>
      </c>
      <c r="R25" t="s">
        <v>39</v>
      </c>
      <c r="S25" t="s">
        <v>39</v>
      </c>
      <c r="T25" t="s">
        <v>43</v>
      </c>
      <c r="U25" t="s">
        <v>155</v>
      </c>
    </row>
    <row r="26" spans="1:21" x14ac:dyDescent="0.25">
      <c r="A26">
        <v>10902385213</v>
      </c>
      <c r="B26">
        <v>226886469</v>
      </c>
      <c r="C26" s="1">
        <v>43680.64303240741</v>
      </c>
      <c r="D26" s="3">
        <v>43552</v>
      </c>
      <c r="E26">
        <f>MONTH(Table1[[#This Row],[Date]])</f>
        <v>3</v>
      </c>
      <c r="F26" s="19" t="s">
        <v>64</v>
      </c>
      <c r="G26" t="s">
        <v>36</v>
      </c>
      <c r="H26" t="s">
        <v>37</v>
      </c>
      <c r="I26" t="s">
        <v>37</v>
      </c>
      <c r="J26" t="s">
        <v>37</v>
      </c>
      <c r="K26" t="s">
        <v>37</v>
      </c>
      <c r="L26" t="s">
        <v>154</v>
      </c>
      <c r="N26" t="s">
        <v>39</v>
      </c>
      <c r="O26" t="s">
        <v>39</v>
      </c>
      <c r="P26" t="s">
        <v>49</v>
      </c>
      <c r="Q26" t="s">
        <v>39</v>
      </c>
      <c r="R26" t="s">
        <v>49</v>
      </c>
      <c r="S26" t="s">
        <v>39</v>
      </c>
      <c r="T26" t="s">
        <v>43</v>
      </c>
    </row>
    <row r="27" spans="1:21" x14ac:dyDescent="0.25">
      <c r="A27">
        <v>10902384243</v>
      </c>
      <c r="B27">
        <v>226886469</v>
      </c>
      <c r="C27" s="1">
        <v>43680.64199074074</v>
      </c>
      <c r="D27" s="3">
        <v>43553</v>
      </c>
      <c r="E27">
        <f>MONTH(Table1[[#This Row],[Date]])</f>
        <v>3</v>
      </c>
      <c r="F27" s="19">
        <v>1</v>
      </c>
      <c r="G27" t="s">
        <v>91</v>
      </c>
      <c r="H27" t="s">
        <v>37</v>
      </c>
      <c r="I27" t="s">
        <v>37</v>
      </c>
      <c r="J27" t="s">
        <v>37</v>
      </c>
      <c r="K27" t="s">
        <v>37</v>
      </c>
      <c r="L27" t="s">
        <v>159</v>
      </c>
      <c r="N27" t="s">
        <v>39</v>
      </c>
      <c r="O27" t="s">
        <v>39</v>
      </c>
      <c r="P27" t="s">
        <v>39</v>
      </c>
      <c r="Q27" t="s">
        <v>39</v>
      </c>
      <c r="R27" t="s">
        <v>39</v>
      </c>
      <c r="S27" t="s">
        <v>39</v>
      </c>
      <c r="T27" t="s">
        <v>43</v>
      </c>
      <c r="U27" t="s">
        <v>160</v>
      </c>
    </row>
    <row r="28" spans="1:21" x14ac:dyDescent="0.25">
      <c r="A28">
        <v>10902383019</v>
      </c>
      <c r="B28">
        <v>226886469</v>
      </c>
      <c r="C28" s="1">
        <v>43680.641076388885</v>
      </c>
      <c r="D28" s="3">
        <v>43557</v>
      </c>
      <c r="E28">
        <f>MONTH(Table1[[#This Row],[Date]])</f>
        <v>4</v>
      </c>
      <c r="F28" s="19" t="s">
        <v>48</v>
      </c>
      <c r="G28" t="s">
        <v>91</v>
      </c>
      <c r="H28" t="s">
        <v>37</v>
      </c>
      <c r="I28" t="s">
        <v>37</v>
      </c>
      <c r="J28" t="s">
        <v>37</v>
      </c>
      <c r="K28" t="s">
        <v>37</v>
      </c>
      <c r="L28" t="s">
        <v>154</v>
      </c>
      <c r="N28" t="s">
        <v>49</v>
      </c>
      <c r="O28" t="s">
        <v>49</v>
      </c>
      <c r="P28" t="s">
        <v>49</v>
      </c>
      <c r="Q28" t="s">
        <v>49</v>
      </c>
      <c r="R28" t="s">
        <v>49</v>
      </c>
      <c r="S28" t="s">
        <v>49</v>
      </c>
      <c r="T28" t="s">
        <v>43</v>
      </c>
    </row>
    <row r="29" spans="1:21" x14ac:dyDescent="0.25">
      <c r="A29">
        <v>10902381971</v>
      </c>
      <c r="B29">
        <v>226886469</v>
      </c>
      <c r="C29" s="1">
        <v>43680.638935185183</v>
      </c>
      <c r="D29" s="3">
        <v>43557</v>
      </c>
      <c r="E29">
        <f>MONTH(Table1[[#This Row],[Date]])</f>
        <v>4</v>
      </c>
      <c r="F29" s="19" t="s">
        <v>48</v>
      </c>
      <c r="G29" t="s">
        <v>91</v>
      </c>
      <c r="H29" t="s">
        <v>37</v>
      </c>
      <c r="I29" t="s">
        <v>37</v>
      </c>
      <c r="J29" t="s">
        <v>37</v>
      </c>
      <c r="K29" t="s">
        <v>37</v>
      </c>
      <c r="L29" t="s">
        <v>154</v>
      </c>
      <c r="N29" t="s">
        <v>49</v>
      </c>
      <c r="O29" t="s">
        <v>39</v>
      </c>
      <c r="P29" t="s">
        <v>39</v>
      </c>
      <c r="Q29" t="s">
        <v>39</v>
      </c>
      <c r="R29" t="s">
        <v>39</v>
      </c>
      <c r="S29" t="s">
        <v>39</v>
      </c>
      <c r="T29" t="s">
        <v>43</v>
      </c>
      <c r="U29" t="s">
        <v>162</v>
      </c>
    </row>
    <row r="30" spans="1:21" x14ac:dyDescent="0.25">
      <c r="A30">
        <v>10872706401</v>
      </c>
      <c r="B30">
        <v>226886469</v>
      </c>
      <c r="C30" s="1">
        <v>43666.569085648145</v>
      </c>
      <c r="D30" s="3">
        <v>43558</v>
      </c>
      <c r="E30">
        <f>MONTH(Table1[[#This Row],[Date]])</f>
        <v>4</v>
      </c>
      <c r="F30" s="19" t="s">
        <v>258</v>
      </c>
      <c r="G30" t="s">
        <v>91</v>
      </c>
      <c r="H30" t="s">
        <v>37</v>
      </c>
      <c r="I30" t="s">
        <v>37</v>
      </c>
      <c r="J30" t="s">
        <v>37</v>
      </c>
      <c r="K30" t="s">
        <v>37</v>
      </c>
      <c r="N30" t="s">
        <v>39</v>
      </c>
      <c r="O30" t="s">
        <v>39</v>
      </c>
      <c r="P30" t="s">
        <v>39</v>
      </c>
      <c r="Q30" t="s">
        <v>39</v>
      </c>
      <c r="R30" t="s">
        <v>39</v>
      </c>
      <c r="S30" t="s">
        <v>39</v>
      </c>
      <c r="T30" t="s">
        <v>43</v>
      </c>
    </row>
    <row r="31" spans="1:21" x14ac:dyDescent="0.25">
      <c r="A31">
        <v>10873856077</v>
      </c>
      <c r="B31">
        <v>226886469</v>
      </c>
      <c r="C31" s="1">
        <v>43667.657997685186</v>
      </c>
      <c r="D31" s="3">
        <v>43559</v>
      </c>
      <c r="E31">
        <f>MONTH(Table1[[#This Row],[Date]])</f>
        <v>4</v>
      </c>
      <c r="F31" s="19" t="s">
        <v>48</v>
      </c>
      <c r="G31" t="s">
        <v>45</v>
      </c>
      <c r="H31" t="s">
        <v>37</v>
      </c>
      <c r="I31" t="s">
        <v>37</v>
      </c>
      <c r="J31" t="s">
        <v>37</v>
      </c>
      <c r="K31" t="s">
        <v>37</v>
      </c>
      <c r="N31" t="s">
        <v>39</v>
      </c>
      <c r="O31" t="s">
        <v>49</v>
      </c>
      <c r="P31" t="s">
        <v>39</v>
      </c>
      <c r="Q31" t="s">
        <v>39</v>
      </c>
      <c r="R31" t="s">
        <v>49</v>
      </c>
      <c r="S31" t="s">
        <v>49</v>
      </c>
      <c r="T31" t="s">
        <v>43</v>
      </c>
    </row>
    <row r="32" spans="1:21" x14ac:dyDescent="0.25">
      <c r="A32">
        <v>10873855634</v>
      </c>
      <c r="B32">
        <v>226886469</v>
      </c>
      <c r="C32" s="1">
        <v>43667.657523148147</v>
      </c>
      <c r="D32" s="3">
        <v>43560</v>
      </c>
      <c r="E32">
        <f>MONTH(Table1[[#This Row],[Date]])</f>
        <v>4</v>
      </c>
      <c r="F32" s="19" t="s">
        <v>284</v>
      </c>
      <c r="G32" t="s">
        <v>42</v>
      </c>
      <c r="H32" t="s">
        <v>37</v>
      </c>
      <c r="I32" t="s">
        <v>37</v>
      </c>
      <c r="J32" t="s">
        <v>37</v>
      </c>
      <c r="K32" t="s">
        <v>37</v>
      </c>
      <c r="N32" t="s">
        <v>39</v>
      </c>
      <c r="O32" t="s">
        <v>39</v>
      </c>
      <c r="P32" t="s">
        <v>39</v>
      </c>
      <c r="Q32" t="s">
        <v>39</v>
      </c>
      <c r="R32" t="s">
        <v>39</v>
      </c>
      <c r="S32" t="s">
        <v>39</v>
      </c>
      <c r="T32" t="s">
        <v>43</v>
      </c>
      <c r="U32" t="s">
        <v>217</v>
      </c>
    </row>
    <row r="33" spans="1:21" x14ac:dyDescent="0.25">
      <c r="A33">
        <v>10873855090</v>
      </c>
      <c r="B33">
        <v>226886469</v>
      </c>
      <c r="C33" s="1">
        <v>43667.656747685185</v>
      </c>
      <c r="D33" s="3">
        <v>43564</v>
      </c>
      <c r="E33">
        <f>MONTH(Table1[[#This Row],[Date]])</f>
        <v>4</v>
      </c>
      <c r="F33" s="19">
        <v>2</v>
      </c>
      <c r="G33" t="s">
        <v>42</v>
      </c>
      <c r="H33" t="s">
        <v>37</v>
      </c>
      <c r="I33" t="s">
        <v>37</v>
      </c>
      <c r="J33" t="s">
        <v>37</v>
      </c>
      <c r="K33" t="s">
        <v>37</v>
      </c>
      <c r="M33" t="s">
        <v>219</v>
      </c>
      <c r="N33" t="s">
        <v>39</v>
      </c>
      <c r="O33" t="s">
        <v>39</v>
      </c>
      <c r="P33" t="s">
        <v>39</v>
      </c>
      <c r="Q33" t="s">
        <v>39</v>
      </c>
      <c r="R33" t="s">
        <v>39</v>
      </c>
      <c r="S33" t="s">
        <v>39</v>
      </c>
      <c r="T33" t="s">
        <v>43</v>
      </c>
    </row>
    <row r="34" spans="1:21" x14ac:dyDescent="0.25">
      <c r="A34">
        <v>10873854263</v>
      </c>
      <c r="B34">
        <v>226886469</v>
      </c>
      <c r="C34" s="1">
        <v>43667.656226851854</v>
      </c>
      <c r="D34" s="3">
        <v>43564</v>
      </c>
      <c r="E34">
        <f>MONTH(Table1[[#This Row],[Date]])</f>
        <v>4</v>
      </c>
      <c r="F34" s="19">
        <v>4</v>
      </c>
      <c r="G34" t="s">
        <v>42</v>
      </c>
      <c r="H34" t="s">
        <v>37</v>
      </c>
      <c r="I34" t="s">
        <v>37</v>
      </c>
      <c r="J34" t="s">
        <v>37</v>
      </c>
      <c r="K34" t="s">
        <v>37</v>
      </c>
      <c r="N34" t="s">
        <v>39</v>
      </c>
      <c r="O34" t="s">
        <v>39</v>
      </c>
      <c r="P34" t="s">
        <v>39</v>
      </c>
      <c r="Q34" t="s">
        <v>39</v>
      </c>
      <c r="R34" t="s">
        <v>39</v>
      </c>
      <c r="S34" t="s">
        <v>39</v>
      </c>
      <c r="T34" t="s">
        <v>43</v>
      </c>
      <c r="U34" t="s">
        <v>220</v>
      </c>
    </row>
    <row r="35" spans="1:21" x14ac:dyDescent="0.25">
      <c r="A35">
        <v>10873853759</v>
      </c>
      <c r="B35">
        <v>226886469</v>
      </c>
      <c r="C35" s="1">
        <v>43667.655532407407</v>
      </c>
      <c r="D35" s="3">
        <v>43565</v>
      </c>
      <c r="E35">
        <f>MONTH(Table1[[#This Row],[Date]])</f>
        <v>4</v>
      </c>
      <c r="F35" s="19" t="s">
        <v>283</v>
      </c>
      <c r="G35" t="s">
        <v>91</v>
      </c>
      <c r="H35" t="s">
        <v>37</v>
      </c>
      <c r="I35" t="s">
        <v>37</v>
      </c>
      <c r="J35" t="s">
        <v>37</v>
      </c>
      <c r="K35" t="s">
        <v>37</v>
      </c>
      <c r="N35" t="s">
        <v>49</v>
      </c>
      <c r="O35" t="s">
        <v>39</v>
      </c>
      <c r="P35" t="s">
        <v>49</v>
      </c>
      <c r="Q35" t="s">
        <v>39</v>
      </c>
      <c r="R35" t="s">
        <v>49</v>
      </c>
      <c r="S35" t="s">
        <v>49</v>
      </c>
      <c r="T35" t="s">
        <v>43</v>
      </c>
      <c r="U35" t="s">
        <v>223</v>
      </c>
    </row>
    <row r="36" spans="1:21" x14ac:dyDescent="0.25">
      <c r="A36">
        <v>10873852983</v>
      </c>
      <c r="B36">
        <v>226886469</v>
      </c>
      <c r="C36" s="1">
        <v>43667.655104166668</v>
      </c>
      <c r="D36" s="3">
        <v>43566</v>
      </c>
      <c r="E36">
        <f>MONTH(Table1[[#This Row],[Date]])</f>
        <v>4</v>
      </c>
      <c r="F36" s="19">
        <v>2</v>
      </c>
      <c r="G36" t="s">
        <v>36</v>
      </c>
      <c r="H36" t="s">
        <v>37</v>
      </c>
      <c r="I36" t="s">
        <v>37</v>
      </c>
      <c r="J36" t="s">
        <v>37</v>
      </c>
      <c r="K36" t="s">
        <v>37</v>
      </c>
      <c r="N36" t="s">
        <v>49</v>
      </c>
      <c r="O36" t="s">
        <v>49</v>
      </c>
      <c r="P36" t="s">
        <v>49</v>
      </c>
      <c r="Q36" t="s">
        <v>49</v>
      </c>
      <c r="R36" t="s">
        <v>49</v>
      </c>
      <c r="S36" t="s">
        <v>115</v>
      </c>
      <c r="T36" t="s">
        <v>43</v>
      </c>
    </row>
    <row r="37" spans="1:21" x14ac:dyDescent="0.25">
      <c r="A37">
        <v>10873852509</v>
      </c>
      <c r="B37">
        <v>226886469</v>
      </c>
      <c r="C37" s="1">
        <v>43667.654594907406</v>
      </c>
      <c r="D37" s="3">
        <v>43567</v>
      </c>
      <c r="E37">
        <f>MONTH(Table1[[#This Row],[Date]])</f>
        <v>4</v>
      </c>
      <c r="F37" s="19" t="s">
        <v>48</v>
      </c>
      <c r="G37" t="s">
        <v>91</v>
      </c>
      <c r="H37" t="s">
        <v>37</v>
      </c>
      <c r="I37" t="s">
        <v>37</v>
      </c>
      <c r="J37" t="s">
        <v>37</v>
      </c>
      <c r="K37" t="s">
        <v>37</v>
      </c>
      <c r="N37" t="s">
        <v>49</v>
      </c>
      <c r="O37" t="s">
        <v>49</v>
      </c>
      <c r="P37" t="s">
        <v>49</v>
      </c>
      <c r="Q37" t="s">
        <v>39</v>
      </c>
      <c r="R37" t="s">
        <v>49</v>
      </c>
      <c r="S37" t="s">
        <v>49</v>
      </c>
      <c r="T37" t="s">
        <v>43</v>
      </c>
      <c r="U37" t="s">
        <v>226</v>
      </c>
    </row>
    <row r="38" spans="1:21" x14ac:dyDescent="0.25">
      <c r="A38">
        <v>10873851508</v>
      </c>
      <c r="B38">
        <v>226886469</v>
      </c>
      <c r="C38" s="1">
        <v>43667.653819444444</v>
      </c>
      <c r="D38" s="3">
        <v>43571</v>
      </c>
      <c r="E38">
        <f>MONTH(Table1[[#This Row],[Date]])</f>
        <v>4</v>
      </c>
      <c r="F38" s="19">
        <v>6</v>
      </c>
      <c r="G38" t="s">
        <v>53</v>
      </c>
      <c r="H38" t="s">
        <v>37</v>
      </c>
      <c r="I38" t="s">
        <v>37</v>
      </c>
      <c r="J38" t="s">
        <v>37</v>
      </c>
      <c r="K38" t="s">
        <v>37</v>
      </c>
      <c r="N38" t="s">
        <v>39</v>
      </c>
      <c r="O38" t="s">
        <v>49</v>
      </c>
      <c r="P38" t="s">
        <v>39</v>
      </c>
      <c r="Q38" t="s">
        <v>49</v>
      </c>
      <c r="R38" t="s">
        <v>39</v>
      </c>
      <c r="S38" t="s">
        <v>39</v>
      </c>
      <c r="T38" t="s">
        <v>43</v>
      </c>
    </row>
    <row r="39" spans="1:21" x14ac:dyDescent="0.25">
      <c r="A39">
        <v>10873847113</v>
      </c>
      <c r="B39">
        <v>226886469</v>
      </c>
      <c r="C39" s="1">
        <v>43667.649375000001</v>
      </c>
      <c r="D39" s="3">
        <v>43572</v>
      </c>
      <c r="E39">
        <f>MONTH(Table1[[#This Row],[Date]])</f>
        <v>4</v>
      </c>
      <c r="F39" s="19">
        <v>1</v>
      </c>
      <c r="G39" t="s">
        <v>45</v>
      </c>
      <c r="H39" t="s">
        <v>37</v>
      </c>
      <c r="I39" t="s">
        <v>37</v>
      </c>
      <c r="J39" t="s">
        <v>37</v>
      </c>
      <c r="K39" t="s">
        <v>37</v>
      </c>
      <c r="N39" t="s">
        <v>39</v>
      </c>
      <c r="O39" t="s">
        <v>39</v>
      </c>
      <c r="P39" t="s">
        <v>39</v>
      </c>
      <c r="Q39" t="s">
        <v>39</v>
      </c>
      <c r="R39" t="s">
        <v>39</v>
      </c>
      <c r="S39" t="s">
        <v>39</v>
      </c>
      <c r="T39" t="s">
        <v>43</v>
      </c>
      <c r="U39" t="s">
        <v>236</v>
      </c>
    </row>
    <row r="40" spans="1:21" x14ac:dyDescent="0.25">
      <c r="A40">
        <v>10873851115</v>
      </c>
      <c r="B40">
        <v>226886469</v>
      </c>
      <c r="C40" s="1">
        <v>43667.653483796297</v>
      </c>
      <c r="D40" s="3">
        <v>43573</v>
      </c>
      <c r="E40">
        <f>MONTH(Table1[[#This Row],[Date]])</f>
        <v>4</v>
      </c>
      <c r="F40" s="19">
        <v>2</v>
      </c>
      <c r="G40" t="s">
        <v>42</v>
      </c>
      <c r="H40" t="s">
        <v>37</v>
      </c>
      <c r="I40" t="s">
        <v>37</v>
      </c>
      <c r="J40" t="s">
        <v>37</v>
      </c>
      <c r="K40" t="s">
        <v>37</v>
      </c>
      <c r="N40" t="s">
        <v>39</v>
      </c>
      <c r="O40" t="s">
        <v>39</v>
      </c>
      <c r="P40" t="s">
        <v>39</v>
      </c>
      <c r="Q40" t="s">
        <v>39</v>
      </c>
      <c r="R40" t="s">
        <v>39</v>
      </c>
      <c r="S40" t="s">
        <v>39</v>
      </c>
      <c r="T40" t="s">
        <v>43</v>
      </c>
    </row>
    <row r="41" spans="1:21" x14ac:dyDescent="0.25">
      <c r="A41">
        <v>11138344857</v>
      </c>
      <c r="B41">
        <v>226886469</v>
      </c>
      <c r="C41" s="1">
        <v>43781.654976851853</v>
      </c>
      <c r="D41" s="3">
        <v>43573</v>
      </c>
      <c r="E41">
        <f>MONTH(Table1[[#This Row],[Date]])</f>
        <v>4</v>
      </c>
      <c r="F41" s="19">
        <v>6</v>
      </c>
      <c r="G41" t="s">
        <v>42</v>
      </c>
      <c r="H41" t="s">
        <v>37</v>
      </c>
      <c r="I41" t="s">
        <v>37</v>
      </c>
      <c r="J41" t="s">
        <v>37</v>
      </c>
      <c r="K41" t="s">
        <v>37</v>
      </c>
      <c r="N41" t="s">
        <v>39</v>
      </c>
      <c r="O41" t="s">
        <v>49</v>
      </c>
      <c r="P41" t="s">
        <v>39</v>
      </c>
      <c r="Q41" t="s">
        <v>39</v>
      </c>
      <c r="R41" t="s">
        <v>49</v>
      </c>
      <c r="S41" t="s">
        <v>39</v>
      </c>
      <c r="T41" t="s">
        <v>43</v>
      </c>
    </row>
    <row r="42" spans="1:21" x14ac:dyDescent="0.25">
      <c r="A42">
        <v>10873850521</v>
      </c>
      <c r="B42">
        <v>226886469</v>
      </c>
      <c r="C42" s="1">
        <v>43667.652499999997</v>
      </c>
      <c r="D42" s="3">
        <v>43578</v>
      </c>
      <c r="E42">
        <f>MONTH(Table1[[#This Row],[Date]])</f>
        <v>4</v>
      </c>
      <c r="F42" s="19">
        <v>2</v>
      </c>
      <c r="G42" t="s">
        <v>42</v>
      </c>
      <c r="H42" t="s">
        <v>37</v>
      </c>
      <c r="I42" t="s">
        <v>37</v>
      </c>
      <c r="J42" t="s">
        <v>37</v>
      </c>
      <c r="K42" t="s">
        <v>37</v>
      </c>
      <c r="N42" t="s">
        <v>39</v>
      </c>
      <c r="O42" t="s">
        <v>49</v>
      </c>
      <c r="P42" t="s">
        <v>49</v>
      </c>
      <c r="Q42" t="s">
        <v>39</v>
      </c>
      <c r="R42" t="s">
        <v>39</v>
      </c>
      <c r="S42" t="s">
        <v>39</v>
      </c>
      <c r="T42" t="s">
        <v>43</v>
      </c>
    </row>
    <row r="43" spans="1:21" x14ac:dyDescent="0.25">
      <c r="A43">
        <v>10873849191</v>
      </c>
      <c r="B43">
        <v>226886469</v>
      </c>
      <c r="C43" s="1">
        <v>43667.650983796295</v>
      </c>
      <c r="D43" s="3">
        <v>43579</v>
      </c>
      <c r="E43">
        <f>MONTH(Table1[[#This Row],[Date]])</f>
        <v>4</v>
      </c>
      <c r="F43" s="19" t="s">
        <v>138</v>
      </c>
      <c r="G43" t="s">
        <v>36</v>
      </c>
      <c r="H43" t="s">
        <v>37</v>
      </c>
      <c r="I43" t="s">
        <v>37</v>
      </c>
      <c r="J43" t="s">
        <v>37</v>
      </c>
      <c r="K43" t="s">
        <v>37</v>
      </c>
      <c r="N43" t="s">
        <v>39</v>
      </c>
      <c r="O43" t="s">
        <v>39</v>
      </c>
      <c r="P43" t="s">
        <v>39</v>
      </c>
      <c r="Q43" t="s">
        <v>39</v>
      </c>
      <c r="R43" t="s">
        <v>39</v>
      </c>
      <c r="S43" t="s">
        <v>39</v>
      </c>
      <c r="T43" t="s">
        <v>43</v>
      </c>
      <c r="U43" t="s">
        <v>231</v>
      </c>
    </row>
    <row r="44" spans="1:21" x14ac:dyDescent="0.25">
      <c r="A44">
        <v>10873847544</v>
      </c>
      <c r="B44">
        <v>226886469</v>
      </c>
      <c r="C44" s="1">
        <v>43667.650173611109</v>
      </c>
      <c r="D44" s="3">
        <v>43580</v>
      </c>
      <c r="E44">
        <f>MONTH(Table1[[#This Row],[Date]])</f>
        <v>4</v>
      </c>
      <c r="F44" s="19">
        <v>5</v>
      </c>
      <c r="G44" t="s">
        <v>53</v>
      </c>
      <c r="H44" t="s">
        <v>37</v>
      </c>
      <c r="I44" t="s">
        <v>37</v>
      </c>
      <c r="J44" t="s">
        <v>37</v>
      </c>
      <c r="K44" t="s">
        <v>37</v>
      </c>
      <c r="N44" t="s">
        <v>39</v>
      </c>
      <c r="O44" t="s">
        <v>39</v>
      </c>
      <c r="P44" t="s">
        <v>39</v>
      </c>
      <c r="Q44" t="s">
        <v>39</v>
      </c>
      <c r="R44" t="s">
        <v>39</v>
      </c>
      <c r="S44" t="s">
        <v>39</v>
      </c>
      <c r="T44" t="s">
        <v>43</v>
      </c>
      <c r="U44" t="s">
        <v>234</v>
      </c>
    </row>
    <row r="45" spans="1:21" x14ac:dyDescent="0.25">
      <c r="A45">
        <v>10873847991</v>
      </c>
      <c r="B45">
        <v>226886469</v>
      </c>
      <c r="C45" s="1">
        <v>43667.650601851848</v>
      </c>
      <c r="D45" s="3">
        <v>43580</v>
      </c>
      <c r="E45">
        <f>MONTH(Table1[[#This Row],[Date]])</f>
        <v>4</v>
      </c>
      <c r="F45" s="19" t="s">
        <v>282</v>
      </c>
      <c r="G45" t="s">
        <v>53</v>
      </c>
      <c r="H45" t="s">
        <v>37</v>
      </c>
      <c r="I45" t="s">
        <v>37</v>
      </c>
      <c r="J45" t="s">
        <v>37</v>
      </c>
      <c r="K45" t="s">
        <v>37</v>
      </c>
      <c r="N45" t="s">
        <v>39</v>
      </c>
      <c r="O45" t="s">
        <v>39</v>
      </c>
      <c r="P45" t="s">
        <v>39</v>
      </c>
      <c r="Q45" t="s">
        <v>39</v>
      </c>
      <c r="R45" t="s">
        <v>39</v>
      </c>
      <c r="S45" t="s">
        <v>39</v>
      </c>
      <c r="T45" t="s">
        <v>43</v>
      </c>
      <c r="U45" t="s">
        <v>111</v>
      </c>
    </row>
    <row r="46" spans="1:21" x14ac:dyDescent="0.25">
      <c r="A46">
        <v>11138348541</v>
      </c>
      <c r="B46">
        <v>226886469</v>
      </c>
      <c r="C46" s="1">
        <v>43781.655532407407</v>
      </c>
      <c r="D46" s="3">
        <v>43585</v>
      </c>
      <c r="E46">
        <f>MONTH(Table1[[#This Row],[Date]])</f>
        <v>4</v>
      </c>
      <c r="F46" s="19" t="s">
        <v>48</v>
      </c>
      <c r="G46" t="s">
        <v>91</v>
      </c>
      <c r="H46" t="s">
        <v>37</v>
      </c>
      <c r="I46" t="s">
        <v>37</v>
      </c>
      <c r="J46" t="s">
        <v>37</v>
      </c>
      <c r="K46" t="s">
        <v>37</v>
      </c>
      <c r="N46" t="s">
        <v>49</v>
      </c>
      <c r="O46" t="s">
        <v>127</v>
      </c>
      <c r="P46" t="s">
        <v>127</v>
      </c>
      <c r="Q46" t="s">
        <v>49</v>
      </c>
      <c r="R46" t="s">
        <v>115</v>
      </c>
      <c r="S46" t="s">
        <v>115</v>
      </c>
      <c r="T46" t="s">
        <v>119</v>
      </c>
      <c r="U46" t="s">
        <v>128</v>
      </c>
    </row>
    <row r="47" spans="1:21" x14ac:dyDescent="0.25">
      <c r="A47">
        <v>10872704770</v>
      </c>
      <c r="B47">
        <v>226886469</v>
      </c>
      <c r="C47" s="1">
        <v>43666.568379629629</v>
      </c>
      <c r="D47" s="3">
        <v>43586</v>
      </c>
      <c r="E47">
        <f>MONTH(Table1[[#This Row],[Date]])</f>
        <v>5</v>
      </c>
      <c r="F47" s="19">
        <v>2</v>
      </c>
      <c r="G47" t="s">
        <v>42</v>
      </c>
      <c r="H47" t="s">
        <v>37</v>
      </c>
      <c r="I47" t="s">
        <v>37</v>
      </c>
      <c r="J47" t="s">
        <v>37</v>
      </c>
      <c r="K47" t="s">
        <v>37</v>
      </c>
      <c r="N47" t="s">
        <v>39</v>
      </c>
      <c r="O47" t="s">
        <v>39</v>
      </c>
      <c r="P47" t="s">
        <v>39</v>
      </c>
      <c r="Q47" t="s">
        <v>39</v>
      </c>
      <c r="R47" t="s">
        <v>39</v>
      </c>
      <c r="S47" t="s">
        <v>39</v>
      </c>
      <c r="T47" t="s">
        <v>43</v>
      </c>
      <c r="U47" t="s">
        <v>196</v>
      </c>
    </row>
    <row r="48" spans="1:21" x14ac:dyDescent="0.25">
      <c r="A48">
        <v>10872703720</v>
      </c>
      <c r="B48">
        <v>226886469</v>
      </c>
      <c r="C48" s="1">
        <v>43666.567303240743</v>
      </c>
      <c r="D48" s="3">
        <v>43587</v>
      </c>
      <c r="E48">
        <f>MONTH(Table1[[#This Row],[Date]])</f>
        <v>5</v>
      </c>
      <c r="F48" s="19" t="s">
        <v>48</v>
      </c>
      <c r="G48" t="s">
        <v>45</v>
      </c>
      <c r="H48" t="s">
        <v>37</v>
      </c>
      <c r="I48" t="s">
        <v>37</v>
      </c>
      <c r="J48" t="s">
        <v>37</v>
      </c>
      <c r="K48" t="s">
        <v>37</v>
      </c>
      <c r="M48" t="s">
        <v>262</v>
      </c>
      <c r="N48" t="s">
        <v>39</v>
      </c>
      <c r="O48" t="s">
        <v>39</v>
      </c>
      <c r="P48" t="s">
        <v>39</v>
      </c>
      <c r="Q48" t="s">
        <v>39</v>
      </c>
      <c r="R48" t="s">
        <v>39</v>
      </c>
      <c r="S48" t="s">
        <v>39</v>
      </c>
      <c r="U48" t="s">
        <v>263</v>
      </c>
    </row>
    <row r="49" spans="1:21" x14ac:dyDescent="0.25">
      <c r="A49">
        <v>10872702174</v>
      </c>
      <c r="B49">
        <v>226886469</v>
      </c>
      <c r="C49" s="1">
        <v>43666.566354166665</v>
      </c>
      <c r="D49" s="3">
        <v>43588</v>
      </c>
      <c r="E49">
        <f>MONTH(Table1[[#This Row],[Date]])</f>
        <v>5</v>
      </c>
      <c r="F49" s="19">
        <v>8</v>
      </c>
      <c r="G49" t="s">
        <v>53</v>
      </c>
      <c r="H49" t="s">
        <v>37</v>
      </c>
      <c r="I49" t="s">
        <v>37</v>
      </c>
      <c r="J49" t="s">
        <v>37</v>
      </c>
      <c r="K49" t="s">
        <v>37</v>
      </c>
      <c r="M49" t="s">
        <v>265</v>
      </c>
      <c r="N49" t="s">
        <v>39</v>
      </c>
      <c r="O49" t="s">
        <v>49</v>
      </c>
      <c r="P49" t="s">
        <v>49</v>
      </c>
      <c r="Q49" t="s">
        <v>39</v>
      </c>
      <c r="R49" t="s">
        <v>39</v>
      </c>
      <c r="S49" t="s">
        <v>39</v>
      </c>
      <c r="T49" t="s">
        <v>43</v>
      </c>
      <c r="U49" t="s">
        <v>266</v>
      </c>
    </row>
    <row r="50" spans="1:21" x14ac:dyDescent="0.25">
      <c r="A50">
        <v>10872693305</v>
      </c>
      <c r="B50">
        <v>226886469</v>
      </c>
      <c r="C50" s="1">
        <v>43666.560810185183</v>
      </c>
      <c r="D50" s="3">
        <v>43592</v>
      </c>
      <c r="E50">
        <f>MONTH(Table1[[#This Row],[Date]])</f>
        <v>5</v>
      </c>
      <c r="F50" s="19">
        <v>4</v>
      </c>
      <c r="G50" t="s">
        <v>114</v>
      </c>
      <c r="H50" t="s">
        <v>37</v>
      </c>
      <c r="I50" t="s">
        <v>37</v>
      </c>
      <c r="J50" t="s">
        <v>37</v>
      </c>
      <c r="K50" t="s">
        <v>37</v>
      </c>
      <c r="N50" t="s">
        <v>39</v>
      </c>
      <c r="O50" t="s">
        <v>39</v>
      </c>
      <c r="P50" t="s">
        <v>39</v>
      </c>
      <c r="Q50" t="s">
        <v>39</v>
      </c>
      <c r="R50" t="s">
        <v>39</v>
      </c>
      <c r="S50" t="s">
        <v>39</v>
      </c>
      <c r="T50" t="s">
        <v>43</v>
      </c>
    </row>
    <row r="51" spans="1:21" x14ac:dyDescent="0.25">
      <c r="A51">
        <v>10872687820</v>
      </c>
      <c r="B51">
        <v>226886469</v>
      </c>
      <c r="C51" s="1">
        <v>43666.556643518517</v>
      </c>
      <c r="D51" s="3">
        <v>43593</v>
      </c>
      <c r="E51">
        <f>MONTH(Table1[[#This Row],[Date]])</f>
        <v>5</v>
      </c>
      <c r="F51" s="19">
        <v>9</v>
      </c>
      <c r="G51" t="s">
        <v>114</v>
      </c>
      <c r="H51" t="s">
        <v>37</v>
      </c>
      <c r="I51" t="s">
        <v>37</v>
      </c>
      <c r="J51" t="s">
        <v>37</v>
      </c>
      <c r="K51" t="s">
        <v>37</v>
      </c>
      <c r="N51" t="s">
        <v>39</v>
      </c>
      <c r="O51" t="s">
        <v>39</v>
      </c>
      <c r="P51" t="s">
        <v>39</v>
      </c>
      <c r="Q51" t="s">
        <v>39</v>
      </c>
      <c r="R51" t="s">
        <v>39</v>
      </c>
      <c r="S51" t="s">
        <v>39</v>
      </c>
      <c r="T51" t="s">
        <v>43</v>
      </c>
      <c r="U51" t="s">
        <v>279</v>
      </c>
    </row>
    <row r="52" spans="1:21" x14ac:dyDescent="0.25">
      <c r="A52">
        <v>11138351298</v>
      </c>
      <c r="B52">
        <v>226886469</v>
      </c>
      <c r="C52" s="1">
        <v>43781.6565162037</v>
      </c>
      <c r="D52" s="3">
        <v>43594</v>
      </c>
      <c r="E52">
        <f>MONTH(Table1[[#This Row],[Date]])</f>
        <v>5</v>
      </c>
      <c r="F52" s="19">
        <v>4</v>
      </c>
      <c r="G52" t="s">
        <v>42</v>
      </c>
      <c r="H52" t="s">
        <v>37</v>
      </c>
      <c r="I52" t="s">
        <v>37</v>
      </c>
      <c r="J52" t="s">
        <v>37</v>
      </c>
      <c r="K52" t="s">
        <v>37</v>
      </c>
      <c r="N52" t="s">
        <v>39</v>
      </c>
      <c r="O52" t="s">
        <v>39</v>
      </c>
      <c r="P52" t="s">
        <v>39</v>
      </c>
      <c r="Q52" t="s">
        <v>39</v>
      </c>
      <c r="R52" t="s">
        <v>39</v>
      </c>
      <c r="S52" t="s">
        <v>39</v>
      </c>
      <c r="T52" t="s">
        <v>43</v>
      </c>
      <c r="U52" t="s">
        <v>125</v>
      </c>
    </row>
    <row r="53" spans="1:21" x14ac:dyDescent="0.25">
      <c r="A53">
        <v>10872700648</v>
      </c>
      <c r="B53">
        <v>226886469</v>
      </c>
      <c r="C53" s="1">
        <v>43666.565636574072</v>
      </c>
      <c r="D53" s="3">
        <v>43594</v>
      </c>
      <c r="E53">
        <f>MONTH(Table1[[#This Row],[Date]])</f>
        <v>5</v>
      </c>
      <c r="F53" s="19">
        <v>2</v>
      </c>
      <c r="G53" t="s">
        <v>42</v>
      </c>
      <c r="H53" t="s">
        <v>37</v>
      </c>
      <c r="I53" t="s">
        <v>37</v>
      </c>
      <c r="J53" t="s">
        <v>37</v>
      </c>
      <c r="K53" t="s">
        <v>37</v>
      </c>
      <c r="N53" t="s">
        <v>49</v>
      </c>
      <c r="O53" t="s">
        <v>49</v>
      </c>
      <c r="P53" t="s">
        <v>49</v>
      </c>
      <c r="Q53" t="s">
        <v>49</v>
      </c>
      <c r="R53" t="s">
        <v>49</v>
      </c>
      <c r="S53" t="s">
        <v>49</v>
      </c>
      <c r="T53" t="s">
        <v>119</v>
      </c>
    </row>
    <row r="54" spans="1:21" x14ac:dyDescent="0.25">
      <c r="A54">
        <v>10872699595</v>
      </c>
      <c r="B54">
        <v>226886469</v>
      </c>
      <c r="C54" s="1">
        <v>43666.56422453704</v>
      </c>
      <c r="D54" s="3">
        <v>43595</v>
      </c>
      <c r="E54">
        <f>MONTH(Table1[[#This Row],[Date]])</f>
        <v>5</v>
      </c>
      <c r="F54" s="19">
        <v>4</v>
      </c>
      <c r="G54" t="s">
        <v>95</v>
      </c>
      <c r="H54" t="s">
        <v>37</v>
      </c>
      <c r="I54" t="s">
        <v>37</v>
      </c>
      <c r="J54" t="s">
        <v>37</v>
      </c>
      <c r="K54" t="s">
        <v>37</v>
      </c>
      <c r="M54" t="s">
        <v>268</v>
      </c>
      <c r="N54" t="s">
        <v>39</v>
      </c>
      <c r="O54" t="s">
        <v>39</v>
      </c>
      <c r="P54" t="s">
        <v>39</v>
      </c>
      <c r="Q54" t="s">
        <v>39</v>
      </c>
      <c r="R54" t="s">
        <v>39</v>
      </c>
      <c r="S54" t="s">
        <v>39</v>
      </c>
      <c r="U54" t="s">
        <v>269</v>
      </c>
    </row>
    <row r="55" spans="1:21" x14ac:dyDescent="0.25">
      <c r="A55">
        <v>10872697069</v>
      </c>
      <c r="B55">
        <v>226886469</v>
      </c>
      <c r="C55" s="1">
        <v>43666.56355324074</v>
      </c>
      <c r="D55" s="3">
        <v>43599</v>
      </c>
      <c r="E55">
        <f>MONTH(Table1[[#This Row],[Date]])</f>
        <v>5</v>
      </c>
      <c r="F55" s="19">
        <v>7</v>
      </c>
      <c r="G55" t="s">
        <v>95</v>
      </c>
      <c r="H55" t="s">
        <v>37</v>
      </c>
      <c r="I55" t="s">
        <v>37</v>
      </c>
      <c r="J55" t="s">
        <v>37</v>
      </c>
      <c r="K55" t="s">
        <v>37</v>
      </c>
      <c r="N55" t="s">
        <v>39</v>
      </c>
      <c r="O55" t="s">
        <v>39</v>
      </c>
      <c r="P55" t="s">
        <v>49</v>
      </c>
      <c r="Q55" t="s">
        <v>49</v>
      </c>
      <c r="R55" t="s">
        <v>39</v>
      </c>
      <c r="S55" t="s">
        <v>49</v>
      </c>
      <c r="T55" t="s">
        <v>43</v>
      </c>
      <c r="U55" t="s">
        <v>271</v>
      </c>
    </row>
    <row r="56" spans="1:21" x14ac:dyDescent="0.25">
      <c r="A56">
        <v>10872695519</v>
      </c>
      <c r="B56">
        <v>226886469</v>
      </c>
      <c r="C56" s="1">
        <v>43666.562442129631</v>
      </c>
      <c r="D56" s="3">
        <v>43602</v>
      </c>
      <c r="E56">
        <f>MONTH(Table1[[#This Row],[Date]])</f>
        <v>5</v>
      </c>
      <c r="F56" s="19">
        <v>2</v>
      </c>
      <c r="G56" t="s">
        <v>42</v>
      </c>
      <c r="H56" t="s">
        <v>37</v>
      </c>
      <c r="I56" t="s">
        <v>37</v>
      </c>
      <c r="J56" t="s">
        <v>37</v>
      </c>
      <c r="K56" t="s">
        <v>37</v>
      </c>
      <c r="N56" t="s">
        <v>39</v>
      </c>
      <c r="O56" t="s">
        <v>39</v>
      </c>
      <c r="P56" t="s">
        <v>39</v>
      </c>
      <c r="Q56" t="s">
        <v>39</v>
      </c>
      <c r="R56" t="s">
        <v>39</v>
      </c>
      <c r="S56" t="s">
        <v>39</v>
      </c>
      <c r="T56" t="s">
        <v>43</v>
      </c>
    </row>
    <row r="57" spans="1:21" x14ac:dyDescent="0.25">
      <c r="A57">
        <v>10872694475</v>
      </c>
      <c r="B57">
        <v>226886469</v>
      </c>
      <c r="C57" s="1">
        <v>43666.561712962961</v>
      </c>
      <c r="D57" s="3">
        <v>43602</v>
      </c>
      <c r="E57">
        <f>MONTH(Table1[[#This Row],[Date]])</f>
        <v>5</v>
      </c>
      <c r="F57" s="19">
        <v>4</v>
      </c>
      <c r="G57" t="s">
        <v>42</v>
      </c>
      <c r="H57" t="s">
        <v>37</v>
      </c>
      <c r="I57" t="s">
        <v>37</v>
      </c>
      <c r="J57" t="s">
        <v>37</v>
      </c>
      <c r="K57" t="s">
        <v>37</v>
      </c>
      <c r="N57" t="s">
        <v>39</v>
      </c>
      <c r="O57" t="s">
        <v>39</v>
      </c>
      <c r="P57" t="s">
        <v>39</v>
      </c>
      <c r="Q57" t="s">
        <v>39</v>
      </c>
      <c r="R57" t="s">
        <v>39</v>
      </c>
      <c r="S57" t="s">
        <v>39</v>
      </c>
      <c r="T57" t="s">
        <v>43</v>
      </c>
      <c r="U57" t="s">
        <v>273</v>
      </c>
    </row>
    <row r="58" spans="1:21" x14ac:dyDescent="0.25">
      <c r="A58">
        <v>11138397687</v>
      </c>
      <c r="B58">
        <v>226886469</v>
      </c>
      <c r="C58" s="1">
        <v>43781.666493055556</v>
      </c>
      <c r="D58" s="3">
        <v>43606</v>
      </c>
      <c r="E58">
        <f>MONTH(Table1[[#This Row],[Date]])</f>
        <v>5</v>
      </c>
      <c r="F58" s="19">
        <v>5</v>
      </c>
      <c r="G58" t="s">
        <v>114</v>
      </c>
      <c r="H58" t="s">
        <v>37</v>
      </c>
      <c r="I58" t="s">
        <v>37</v>
      </c>
      <c r="J58" t="s">
        <v>37</v>
      </c>
      <c r="K58" t="s">
        <v>37</v>
      </c>
      <c r="N58" t="s">
        <v>39</v>
      </c>
      <c r="O58" t="s">
        <v>49</v>
      </c>
      <c r="P58" t="s">
        <v>115</v>
      </c>
      <c r="Q58" t="s">
        <v>39</v>
      </c>
      <c r="R58" t="s">
        <v>39</v>
      </c>
      <c r="S58" t="s">
        <v>115</v>
      </c>
      <c r="T58" t="s">
        <v>43</v>
      </c>
      <c r="U58" t="s">
        <v>116</v>
      </c>
    </row>
    <row r="59" spans="1:21" x14ac:dyDescent="0.25">
      <c r="A59">
        <v>10872692109</v>
      </c>
      <c r="B59">
        <v>226886469</v>
      </c>
      <c r="C59" s="1">
        <v>43666.558125000003</v>
      </c>
      <c r="D59" s="3">
        <v>43606</v>
      </c>
      <c r="E59">
        <f>MONTH(Table1[[#This Row],[Date]])</f>
        <v>5</v>
      </c>
      <c r="F59" s="19">
        <v>5</v>
      </c>
      <c r="G59" t="s">
        <v>114</v>
      </c>
      <c r="H59" t="s">
        <v>37</v>
      </c>
      <c r="I59" t="s">
        <v>37</v>
      </c>
      <c r="J59" t="s">
        <v>37</v>
      </c>
      <c r="K59" t="s">
        <v>37</v>
      </c>
      <c r="M59" t="s">
        <v>276</v>
      </c>
      <c r="N59" t="s">
        <v>39</v>
      </c>
      <c r="O59" t="s">
        <v>39</v>
      </c>
      <c r="P59" t="s">
        <v>39</v>
      </c>
      <c r="Q59" t="s">
        <v>39</v>
      </c>
      <c r="R59" t="s">
        <v>39</v>
      </c>
      <c r="S59" t="s">
        <v>39</v>
      </c>
      <c r="T59" t="s">
        <v>43</v>
      </c>
      <c r="U59" t="s">
        <v>277</v>
      </c>
    </row>
    <row r="60" spans="1:21" x14ac:dyDescent="0.25">
      <c r="A60">
        <v>11138394273</v>
      </c>
      <c r="B60">
        <v>226886469</v>
      </c>
      <c r="C60" s="1">
        <v>43781.657951388886</v>
      </c>
      <c r="D60" s="3">
        <v>43608</v>
      </c>
      <c r="E60">
        <f>MONTH(Table1[[#This Row],[Date]])</f>
        <v>5</v>
      </c>
      <c r="F60" s="19">
        <v>2</v>
      </c>
      <c r="G60" t="s">
        <v>114</v>
      </c>
      <c r="H60" t="s">
        <v>37</v>
      </c>
      <c r="I60" t="s">
        <v>37</v>
      </c>
      <c r="J60" t="s">
        <v>37</v>
      </c>
      <c r="K60" t="s">
        <v>37</v>
      </c>
      <c r="M60" t="s">
        <v>118</v>
      </c>
      <c r="N60" t="s">
        <v>39</v>
      </c>
      <c r="O60" t="s">
        <v>39</v>
      </c>
      <c r="P60" t="s">
        <v>115</v>
      </c>
      <c r="Q60" t="s">
        <v>49</v>
      </c>
      <c r="R60" t="s">
        <v>115</v>
      </c>
      <c r="S60" t="s">
        <v>115</v>
      </c>
      <c r="T60" t="s">
        <v>119</v>
      </c>
      <c r="U60" t="s">
        <v>120</v>
      </c>
    </row>
    <row r="61" spans="1:21" x14ac:dyDescent="0.25">
      <c r="A61">
        <v>11138355898</v>
      </c>
      <c r="B61">
        <v>226886469</v>
      </c>
      <c r="C61" s="1">
        <v>43781.657048611109</v>
      </c>
      <c r="D61" s="3">
        <v>43610</v>
      </c>
      <c r="E61">
        <f>MONTH(Table1[[#This Row],[Date]])</f>
        <v>5</v>
      </c>
      <c r="F61" s="19">
        <v>2</v>
      </c>
      <c r="G61" t="s">
        <v>36</v>
      </c>
      <c r="H61" t="s">
        <v>37</v>
      </c>
      <c r="I61" t="s">
        <v>37</v>
      </c>
      <c r="J61" t="s">
        <v>37</v>
      </c>
      <c r="K61" t="s">
        <v>37</v>
      </c>
      <c r="N61" t="s">
        <v>39</v>
      </c>
      <c r="O61" t="s">
        <v>39</v>
      </c>
      <c r="P61" t="s">
        <v>39</v>
      </c>
      <c r="Q61" t="s">
        <v>39</v>
      </c>
      <c r="R61" t="s">
        <v>39</v>
      </c>
      <c r="S61" t="s">
        <v>39</v>
      </c>
      <c r="T61" t="s">
        <v>122</v>
      </c>
      <c r="U61" t="s">
        <v>123</v>
      </c>
    </row>
    <row r="62" spans="1:21" x14ac:dyDescent="0.25">
      <c r="A62">
        <v>10902379367</v>
      </c>
      <c r="B62">
        <v>226886469</v>
      </c>
      <c r="C62" s="1">
        <v>43680.637800925928</v>
      </c>
      <c r="D62" s="3">
        <v>43614</v>
      </c>
      <c r="E62">
        <f>MONTH(Table1[[#This Row],[Date]])</f>
        <v>5</v>
      </c>
      <c r="F62" s="19">
        <v>5</v>
      </c>
      <c r="G62" t="s">
        <v>42</v>
      </c>
      <c r="H62" t="s">
        <v>37</v>
      </c>
      <c r="I62" t="s">
        <v>37</v>
      </c>
      <c r="J62" t="s">
        <v>37</v>
      </c>
      <c r="K62" t="s">
        <v>37</v>
      </c>
      <c r="L62" t="s">
        <v>154</v>
      </c>
      <c r="N62" t="s">
        <v>39</v>
      </c>
      <c r="O62" t="s">
        <v>39</v>
      </c>
      <c r="P62" t="s">
        <v>39</v>
      </c>
      <c r="Q62" t="s">
        <v>39</v>
      </c>
      <c r="R62" t="s">
        <v>39</v>
      </c>
      <c r="S62" t="s">
        <v>39</v>
      </c>
      <c r="T62" t="s">
        <v>43</v>
      </c>
      <c r="U62" t="s">
        <v>164</v>
      </c>
    </row>
    <row r="63" spans="1:21" x14ac:dyDescent="0.25">
      <c r="A63">
        <v>11138325500</v>
      </c>
      <c r="B63">
        <v>226886469</v>
      </c>
      <c r="C63" s="1">
        <v>43781.650995370372</v>
      </c>
      <c r="D63" s="3">
        <v>43615</v>
      </c>
      <c r="E63">
        <f>MONTH(Table1[[#This Row],[Date]])</f>
        <v>5</v>
      </c>
      <c r="F63" s="19" t="s">
        <v>48</v>
      </c>
      <c r="G63" t="s">
        <v>136</v>
      </c>
      <c r="H63" t="s">
        <v>37</v>
      </c>
      <c r="I63" t="s">
        <v>37</v>
      </c>
      <c r="J63" t="s">
        <v>37</v>
      </c>
      <c r="K63" t="s">
        <v>37</v>
      </c>
      <c r="N63" t="s">
        <v>39</v>
      </c>
      <c r="O63" t="s">
        <v>39</v>
      </c>
      <c r="P63" t="s">
        <v>39</v>
      </c>
      <c r="Q63" t="s">
        <v>39</v>
      </c>
      <c r="R63" t="s">
        <v>39</v>
      </c>
      <c r="S63" t="s">
        <v>39</v>
      </c>
      <c r="T63" t="s">
        <v>43</v>
      </c>
      <c r="U63" t="s">
        <v>142</v>
      </c>
    </row>
    <row r="64" spans="1:21" x14ac:dyDescent="0.25">
      <c r="A64">
        <v>11138330738</v>
      </c>
      <c r="B64">
        <v>226886469</v>
      </c>
      <c r="C64" s="1">
        <v>43781.65185185185</v>
      </c>
      <c r="D64" s="3">
        <v>43615</v>
      </c>
      <c r="E64">
        <f>MONTH(Table1[[#This Row],[Date]])</f>
        <v>5</v>
      </c>
      <c r="F64" s="19" t="s">
        <v>138</v>
      </c>
      <c r="G64" t="s">
        <v>136</v>
      </c>
      <c r="H64" t="s">
        <v>37</v>
      </c>
      <c r="I64" t="s">
        <v>37</v>
      </c>
      <c r="J64" t="s">
        <v>37</v>
      </c>
      <c r="K64" t="s">
        <v>37</v>
      </c>
      <c r="N64" t="s">
        <v>39</v>
      </c>
      <c r="O64" t="s">
        <v>39</v>
      </c>
      <c r="P64" t="s">
        <v>39</v>
      </c>
      <c r="Q64" t="s">
        <v>39</v>
      </c>
      <c r="R64" t="s">
        <v>39</v>
      </c>
      <c r="S64" t="s">
        <v>39</v>
      </c>
      <c r="T64" t="s">
        <v>43</v>
      </c>
      <c r="U64" t="s">
        <v>139</v>
      </c>
    </row>
    <row r="65" spans="1:21" x14ac:dyDescent="0.25">
      <c r="A65">
        <v>10902377985</v>
      </c>
      <c r="B65">
        <v>226886469</v>
      </c>
      <c r="C65" s="1">
        <v>43680.635949074072</v>
      </c>
      <c r="D65" s="3">
        <v>43616</v>
      </c>
      <c r="E65">
        <f>MONTH(Table1[[#This Row],[Date]])</f>
        <v>5</v>
      </c>
      <c r="F65" s="19">
        <v>5</v>
      </c>
      <c r="G65" t="s">
        <v>42</v>
      </c>
      <c r="H65" t="s">
        <v>37</v>
      </c>
      <c r="I65" t="s">
        <v>37</v>
      </c>
      <c r="J65" t="s">
        <v>37</v>
      </c>
      <c r="K65" t="s">
        <v>37</v>
      </c>
      <c r="L65" t="s">
        <v>166</v>
      </c>
      <c r="M65" t="s">
        <v>321</v>
      </c>
      <c r="N65" t="s">
        <v>39</v>
      </c>
      <c r="O65" t="s">
        <v>39</v>
      </c>
      <c r="P65" t="s">
        <v>39</v>
      </c>
      <c r="Q65" t="s">
        <v>39</v>
      </c>
      <c r="R65" t="s">
        <v>39</v>
      </c>
      <c r="S65" t="s">
        <v>39</v>
      </c>
      <c r="T65" t="s">
        <v>43</v>
      </c>
      <c r="U65" t="s">
        <v>167</v>
      </c>
    </row>
    <row r="66" spans="1:21" x14ac:dyDescent="0.25">
      <c r="A66">
        <v>10902375548</v>
      </c>
      <c r="B66">
        <v>226886469</v>
      </c>
      <c r="C66" s="1">
        <v>43680.630648148152</v>
      </c>
      <c r="D66" s="3">
        <v>43616</v>
      </c>
      <c r="E66">
        <f>MONTH(Table1[[#This Row],[Date]])</f>
        <v>5</v>
      </c>
      <c r="F66" s="19">
        <v>5</v>
      </c>
      <c r="G66" t="s">
        <v>42</v>
      </c>
      <c r="H66" t="s">
        <v>37</v>
      </c>
      <c r="I66" t="s">
        <v>96</v>
      </c>
      <c r="J66" t="s">
        <v>37</v>
      </c>
      <c r="K66" t="s">
        <v>37</v>
      </c>
      <c r="L66" t="s">
        <v>168</v>
      </c>
      <c r="N66" t="s">
        <v>39</v>
      </c>
      <c r="O66" t="s">
        <v>39</v>
      </c>
      <c r="P66" t="s">
        <v>39</v>
      </c>
      <c r="Q66" t="s">
        <v>39</v>
      </c>
      <c r="R66" t="s">
        <v>39</v>
      </c>
      <c r="S66" t="s">
        <v>39</v>
      </c>
      <c r="U66" t="s">
        <v>169</v>
      </c>
    </row>
    <row r="67" spans="1:21" x14ac:dyDescent="0.25">
      <c r="A67">
        <v>10902369423</v>
      </c>
      <c r="B67">
        <v>226886469</v>
      </c>
      <c r="C67" s="1">
        <v>43680.629502314812</v>
      </c>
      <c r="D67" s="3">
        <v>43620</v>
      </c>
      <c r="E67">
        <f>MONTH(Table1[[#This Row],[Date]])</f>
        <v>6</v>
      </c>
      <c r="F67" s="19">
        <v>3</v>
      </c>
      <c r="G67" t="s">
        <v>95</v>
      </c>
      <c r="H67" t="s">
        <v>37</v>
      </c>
      <c r="I67" t="s">
        <v>96</v>
      </c>
      <c r="J67" t="s">
        <v>37</v>
      </c>
      <c r="K67" t="s">
        <v>37</v>
      </c>
      <c r="L67" t="s">
        <v>171</v>
      </c>
      <c r="N67" t="s">
        <v>49</v>
      </c>
      <c r="O67" t="s">
        <v>39</v>
      </c>
      <c r="P67" t="s">
        <v>49</v>
      </c>
      <c r="Q67" t="s">
        <v>39</v>
      </c>
      <c r="R67" t="s">
        <v>39</v>
      </c>
      <c r="S67" t="s">
        <v>39</v>
      </c>
      <c r="T67" t="s">
        <v>43</v>
      </c>
    </row>
    <row r="68" spans="1:21" x14ac:dyDescent="0.25">
      <c r="A68">
        <v>10902367936</v>
      </c>
      <c r="B68">
        <v>226886469</v>
      </c>
      <c r="C68" s="1">
        <v>43680.628275462965</v>
      </c>
      <c r="D68" s="3">
        <v>43623</v>
      </c>
      <c r="E68">
        <f>MONTH(Table1[[#This Row],[Date]])</f>
        <v>6</v>
      </c>
      <c r="F68" s="19" t="s">
        <v>48</v>
      </c>
      <c r="G68" t="s">
        <v>91</v>
      </c>
      <c r="H68" t="s">
        <v>37</v>
      </c>
      <c r="I68" t="s">
        <v>37</v>
      </c>
      <c r="J68" t="s">
        <v>37</v>
      </c>
      <c r="K68" t="s">
        <v>37</v>
      </c>
      <c r="L68" t="s">
        <v>154</v>
      </c>
      <c r="N68" t="s">
        <v>39</v>
      </c>
      <c r="O68" t="s">
        <v>39</v>
      </c>
      <c r="P68" t="s">
        <v>39</v>
      </c>
      <c r="Q68" t="s">
        <v>39</v>
      </c>
      <c r="R68" t="s">
        <v>39</v>
      </c>
      <c r="S68" t="s">
        <v>39</v>
      </c>
      <c r="T68" t="s">
        <v>43</v>
      </c>
      <c r="U68" t="s">
        <v>173</v>
      </c>
    </row>
    <row r="69" spans="1:21" x14ac:dyDescent="0.25">
      <c r="A69">
        <v>10902366443</v>
      </c>
      <c r="B69">
        <v>226886469</v>
      </c>
      <c r="C69" s="1">
        <v>43680.627534722225</v>
      </c>
      <c r="D69" s="3">
        <v>43623</v>
      </c>
      <c r="E69">
        <f>MONTH(Table1[[#This Row],[Date]])</f>
        <v>6</v>
      </c>
      <c r="F69" s="19" t="s">
        <v>48</v>
      </c>
      <c r="G69" t="s">
        <v>91</v>
      </c>
      <c r="H69" t="s">
        <v>37</v>
      </c>
      <c r="I69" t="s">
        <v>37</v>
      </c>
      <c r="J69" t="s">
        <v>37</v>
      </c>
      <c r="K69" t="s">
        <v>37</v>
      </c>
      <c r="L69" t="s">
        <v>154</v>
      </c>
      <c r="N69" t="s">
        <v>49</v>
      </c>
      <c r="O69" t="s">
        <v>49</v>
      </c>
      <c r="P69" t="s">
        <v>49</v>
      </c>
      <c r="Q69" t="s">
        <v>39</v>
      </c>
      <c r="R69" t="s">
        <v>49</v>
      </c>
      <c r="S69" t="s">
        <v>39</v>
      </c>
      <c r="T69" t="s">
        <v>43</v>
      </c>
    </row>
    <row r="70" spans="1:21" x14ac:dyDescent="0.25">
      <c r="A70">
        <v>10902365559</v>
      </c>
      <c r="B70">
        <v>226886469</v>
      </c>
      <c r="C70" s="1">
        <v>43680.626006944447</v>
      </c>
      <c r="D70" s="3">
        <v>43628</v>
      </c>
      <c r="E70">
        <f>MONTH(Table1[[#This Row],[Date]])</f>
        <v>6</v>
      </c>
      <c r="F70" s="19">
        <v>5</v>
      </c>
      <c r="G70" t="s">
        <v>95</v>
      </c>
      <c r="H70" t="s">
        <v>37</v>
      </c>
      <c r="I70" t="s">
        <v>37</v>
      </c>
      <c r="J70" t="s">
        <v>37</v>
      </c>
      <c r="K70" t="s">
        <v>37</v>
      </c>
      <c r="L70" t="s">
        <v>175</v>
      </c>
      <c r="M70" t="s">
        <v>322</v>
      </c>
      <c r="N70" t="s">
        <v>39</v>
      </c>
      <c r="O70" t="s">
        <v>39</v>
      </c>
      <c r="P70" t="s">
        <v>39</v>
      </c>
      <c r="Q70" t="s">
        <v>39</v>
      </c>
      <c r="R70" t="s">
        <v>39</v>
      </c>
      <c r="S70" t="s">
        <v>39</v>
      </c>
      <c r="T70" t="s">
        <v>43</v>
      </c>
      <c r="U70" t="s">
        <v>176</v>
      </c>
    </row>
    <row r="71" spans="1:21" x14ac:dyDescent="0.25">
      <c r="A71">
        <v>10902363664</v>
      </c>
      <c r="B71">
        <v>226886469</v>
      </c>
      <c r="C71" s="1">
        <v>43680.624872685185</v>
      </c>
      <c r="D71" s="3">
        <v>43628</v>
      </c>
      <c r="E71">
        <f>MONTH(Table1[[#This Row],[Date]])</f>
        <v>6</v>
      </c>
      <c r="F71" s="19" t="s">
        <v>48</v>
      </c>
      <c r="G71" t="s">
        <v>95</v>
      </c>
      <c r="H71" t="s">
        <v>37</v>
      </c>
      <c r="I71" t="s">
        <v>37</v>
      </c>
      <c r="J71" t="s">
        <v>37</v>
      </c>
      <c r="K71" t="s">
        <v>37</v>
      </c>
      <c r="L71" t="s">
        <v>154</v>
      </c>
      <c r="N71" t="s">
        <v>39</v>
      </c>
      <c r="O71" t="s">
        <v>39</v>
      </c>
      <c r="P71" t="s">
        <v>39</v>
      </c>
      <c r="Q71" t="s">
        <v>39</v>
      </c>
      <c r="R71" t="s">
        <v>39</v>
      </c>
      <c r="S71" t="s">
        <v>39</v>
      </c>
      <c r="T71" t="s">
        <v>43</v>
      </c>
      <c r="U71" t="s">
        <v>177</v>
      </c>
    </row>
    <row r="72" spans="1:21" x14ac:dyDescent="0.25">
      <c r="A72">
        <v>11138322374</v>
      </c>
      <c r="B72">
        <v>226886469</v>
      </c>
      <c r="C72" s="1">
        <v>43781.650138888886</v>
      </c>
      <c r="D72" s="3">
        <v>43630</v>
      </c>
      <c r="E72">
        <f>MONTH(Table1[[#This Row],[Date]])</f>
        <v>6</v>
      </c>
      <c r="F72" s="19">
        <v>2</v>
      </c>
      <c r="G72" t="s">
        <v>114</v>
      </c>
      <c r="H72" t="s">
        <v>37</v>
      </c>
      <c r="I72" t="s">
        <v>37</v>
      </c>
      <c r="J72" t="s">
        <v>37</v>
      </c>
      <c r="K72" t="s">
        <v>37</v>
      </c>
      <c r="M72" t="s">
        <v>145</v>
      </c>
      <c r="N72" t="s">
        <v>39</v>
      </c>
      <c r="O72" t="s">
        <v>39</v>
      </c>
      <c r="P72" t="s">
        <v>39</v>
      </c>
      <c r="Q72" t="s">
        <v>39</v>
      </c>
      <c r="R72" t="s">
        <v>39</v>
      </c>
      <c r="S72" t="s">
        <v>39</v>
      </c>
      <c r="T72" t="s">
        <v>43</v>
      </c>
      <c r="U72" t="s">
        <v>146</v>
      </c>
    </row>
    <row r="73" spans="1:21" x14ac:dyDescent="0.25">
      <c r="A73">
        <v>11138311667</v>
      </c>
      <c r="B73">
        <v>226886469</v>
      </c>
      <c r="C73" s="1">
        <v>43781.647835648146</v>
      </c>
      <c r="D73" s="3">
        <v>43630</v>
      </c>
      <c r="E73">
        <f>MONTH(Table1[[#This Row],[Date]])</f>
        <v>6</v>
      </c>
      <c r="F73" s="19">
        <v>2</v>
      </c>
      <c r="G73" t="s">
        <v>114</v>
      </c>
      <c r="H73" t="s">
        <v>37</v>
      </c>
      <c r="I73" t="s">
        <v>37</v>
      </c>
      <c r="J73" t="s">
        <v>37</v>
      </c>
      <c r="K73" t="s">
        <v>37</v>
      </c>
      <c r="N73" t="s">
        <v>39</v>
      </c>
      <c r="O73" t="s">
        <v>49</v>
      </c>
      <c r="P73" t="s">
        <v>49</v>
      </c>
      <c r="Q73" t="s">
        <v>49</v>
      </c>
      <c r="R73" t="s">
        <v>49</v>
      </c>
      <c r="S73" t="s">
        <v>49</v>
      </c>
      <c r="T73" t="s">
        <v>43</v>
      </c>
    </row>
    <row r="74" spans="1:21" x14ac:dyDescent="0.25">
      <c r="A74">
        <v>10902360421</v>
      </c>
      <c r="B74">
        <v>226886469</v>
      </c>
      <c r="C74" s="1">
        <v>43680.622523148151</v>
      </c>
      <c r="D74" s="3">
        <v>43636</v>
      </c>
      <c r="E74">
        <f>MONTH(Table1[[#This Row],[Date]])</f>
        <v>6</v>
      </c>
      <c r="F74" s="19">
        <v>6</v>
      </c>
      <c r="G74" t="s">
        <v>42</v>
      </c>
      <c r="H74" t="s">
        <v>37</v>
      </c>
      <c r="I74" t="s">
        <v>37</v>
      </c>
      <c r="J74" t="s">
        <v>37</v>
      </c>
      <c r="K74" t="s">
        <v>37</v>
      </c>
      <c r="L74" t="s">
        <v>154</v>
      </c>
      <c r="N74" t="s">
        <v>39</v>
      </c>
      <c r="O74" t="s">
        <v>39</v>
      </c>
      <c r="P74" t="s">
        <v>39</v>
      </c>
      <c r="Q74" t="s">
        <v>39</v>
      </c>
      <c r="R74" t="s">
        <v>39</v>
      </c>
      <c r="S74" t="s">
        <v>39</v>
      </c>
      <c r="T74" t="s">
        <v>40</v>
      </c>
      <c r="U74" t="s">
        <v>179</v>
      </c>
    </row>
    <row r="75" spans="1:21" x14ac:dyDescent="0.25">
      <c r="A75">
        <v>10902359694</v>
      </c>
      <c r="B75">
        <v>226886469</v>
      </c>
      <c r="C75" s="1">
        <v>43680.620810185188</v>
      </c>
      <c r="D75" s="3">
        <v>43637</v>
      </c>
      <c r="E75">
        <f>MONTH(Table1[[#This Row],[Date]])</f>
        <v>6</v>
      </c>
      <c r="F75" s="19">
        <v>7</v>
      </c>
      <c r="G75" t="s">
        <v>42</v>
      </c>
      <c r="H75" t="s">
        <v>37</v>
      </c>
      <c r="I75" t="s">
        <v>37</v>
      </c>
      <c r="J75" t="s">
        <v>37</v>
      </c>
      <c r="K75" t="s">
        <v>37</v>
      </c>
      <c r="L75" t="s">
        <v>154</v>
      </c>
      <c r="N75" t="s">
        <v>39</v>
      </c>
      <c r="O75" t="s">
        <v>39</v>
      </c>
      <c r="P75" t="s">
        <v>39</v>
      </c>
      <c r="Q75" t="s">
        <v>39</v>
      </c>
      <c r="R75" t="s">
        <v>39</v>
      </c>
      <c r="S75" t="s">
        <v>39</v>
      </c>
      <c r="T75" t="s">
        <v>43</v>
      </c>
      <c r="U75" t="s">
        <v>181</v>
      </c>
    </row>
    <row r="76" spans="1:21" x14ac:dyDescent="0.25">
      <c r="A76">
        <v>10902357487</v>
      </c>
      <c r="B76">
        <v>226886469</v>
      </c>
      <c r="C76" s="1">
        <v>43680.619386574072</v>
      </c>
      <c r="D76" s="3">
        <v>43637</v>
      </c>
      <c r="E76">
        <f>MONTH(Table1[[#This Row],[Date]])</f>
        <v>6</v>
      </c>
      <c r="F76" s="19">
        <v>7</v>
      </c>
      <c r="H76" t="s">
        <v>37</v>
      </c>
      <c r="I76" t="s">
        <v>37</v>
      </c>
      <c r="J76" t="s">
        <v>37</v>
      </c>
      <c r="K76" t="s">
        <v>37</v>
      </c>
      <c r="L76" t="s">
        <v>154</v>
      </c>
      <c r="N76" t="s">
        <v>39</v>
      </c>
      <c r="O76" t="s">
        <v>39</v>
      </c>
      <c r="P76" t="s">
        <v>39</v>
      </c>
      <c r="Q76" t="s">
        <v>39</v>
      </c>
      <c r="R76" t="s">
        <v>39</v>
      </c>
      <c r="S76" t="s">
        <v>39</v>
      </c>
      <c r="T76" t="s">
        <v>43</v>
      </c>
      <c r="U76" t="s">
        <v>182</v>
      </c>
    </row>
    <row r="77" spans="1:21" x14ac:dyDescent="0.25">
      <c r="A77">
        <v>11138317132</v>
      </c>
      <c r="B77">
        <v>226886469</v>
      </c>
      <c r="C77" s="1">
        <v>43781.6484375</v>
      </c>
      <c r="D77" s="3">
        <v>43649</v>
      </c>
      <c r="E77">
        <f>MONTH(Table1[[#This Row],[Date]])</f>
        <v>7</v>
      </c>
      <c r="F77" s="19" t="s">
        <v>148</v>
      </c>
      <c r="G77" t="s">
        <v>114</v>
      </c>
      <c r="H77" t="s">
        <v>37</v>
      </c>
      <c r="I77" t="s">
        <v>37</v>
      </c>
      <c r="J77" t="s">
        <v>37</v>
      </c>
      <c r="K77" t="s">
        <v>37</v>
      </c>
      <c r="N77" t="s">
        <v>39</v>
      </c>
      <c r="O77" t="s">
        <v>39</v>
      </c>
      <c r="P77" t="s">
        <v>39</v>
      </c>
      <c r="Q77" t="s">
        <v>39</v>
      </c>
      <c r="R77" t="s">
        <v>39</v>
      </c>
      <c r="S77" t="s">
        <v>39</v>
      </c>
      <c r="T77" t="s">
        <v>43</v>
      </c>
      <c r="U77" t="s">
        <v>152</v>
      </c>
    </row>
    <row r="78" spans="1:21" x14ac:dyDescent="0.25">
      <c r="A78">
        <v>10902355940</v>
      </c>
      <c r="B78">
        <v>226886469</v>
      </c>
      <c r="C78" s="1">
        <v>43680.618368055555</v>
      </c>
      <c r="D78" s="3">
        <v>43655</v>
      </c>
      <c r="E78">
        <f>MONTH(Table1[[#This Row],[Date]])</f>
        <v>7</v>
      </c>
      <c r="F78" s="19" t="s">
        <v>48</v>
      </c>
      <c r="G78" t="s">
        <v>95</v>
      </c>
      <c r="H78" t="s">
        <v>37</v>
      </c>
      <c r="I78" t="s">
        <v>37</v>
      </c>
      <c r="J78" t="s">
        <v>37</v>
      </c>
      <c r="K78" t="s">
        <v>37</v>
      </c>
      <c r="L78" t="s">
        <v>154</v>
      </c>
      <c r="N78" t="s">
        <v>39</v>
      </c>
      <c r="O78" t="s">
        <v>39</v>
      </c>
      <c r="P78" t="s">
        <v>39</v>
      </c>
      <c r="Q78" t="s">
        <v>39</v>
      </c>
      <c r="R78" t="s">
        <v>39</v>
      </c>
      <c r="S78" t="s">
        <v>39</v>
      </c>
      <c r="T78" t="s">
        <v>40</v>
      </c>
      <c r="U78" t="s">
        <v>184</v>
      </c>
    </row>
    <row r="79" spans="1:21" x14ac:dyDescent="0.25">
      <c r="A79">
        <v>11138319810</v>
      </c>
      <c r="B79">
        <v>226886469</v>
      </c>
      <c r="C79" s="1">
        <v>43781.649513888886</v>
      </c>
      <c r="D79" s="3">
        <v>43657</v>
      </c>
      <c r="E79">
        <f>MONTH(Table1[[#This Row],[Date]])</f>
        <v>7</v>
      </c>
      <c r="F79" s="19" t="s">
        <v>148</v>
      </c>
      <c r="G79" t="s">
        <v>136</v>
      </c>
      <c r="H79" t="s">
        <v>37</v>
      </c>
      <c r="I79" t="s">
        <v>37</v>
      </c>
      <c r="J79" t="s">
        <v>37</v>
      </c>
      <c r="K79" t="s">
        <v>37</v>
      </c>
      <c r="N79" t="s">
        <v>39</v>
      </c>
      <c r="O79" t="s">
        <v>49</v>
      </c>
      <c r="P79" t="s">
        <v>49</v>
      </c>
      <c r="Q79" t="s">
        <v>39</v>
      </c>
      <c r="R79" t="s">
        <v>49</v>
      </c>
      <c r="S79" t="s">
        <v>49</v>
      </c>
      <c r="T79" t="s">
        <v>43</v>
      </c>
      <c r="U79" t="s">
        <v>149</v>
      </c>
    </row>
    <row r="80" spans="1:21" x14ac:dyDescent="0.25">
      <c r="A80">
        <v>10902354693</v>
      </c>
      <c r="B80">
        <v>226886469</v>
      </c>
      <c r="C80" s="1">
        <v>43680.617175925923</v>
      </c>
      <c r="D80" s="3">
        <v>43662</v>
      </c>
      <c r="E80">
        <f>MONTH(Table1[[#This Row],[Date]])</f>
        <v>7</v>
      </c>
      <c r="F80" s="19" t="s">
        <v>287</v>
      </c>
      <c r="G80" t="s">
        <v>53</v>
      </c>
      <c r="H80" t="s">
        <v>37</v>
      </c>
      <c r="I80" t="s">
        <v>37</v>
      </c>
      <c r="J80" t="s">
        <v>37</v>
      </c>
      <c r="K80" t="s">
        <v>37</v>
      </c>
      <c r="L80" t="s">
        <v>154</v>
      </c>
      <c r="N80" t="s">
        <v>49</v>
      </c>
      <c r="O80" t="s">
        <v>49</v>
      </c>
      <c r="P80" t="s">
        <v>115</v>
      </c>
      <c r="Q80" t="s">
        <v>115</v>
      </c>
      <c r="R80" t="s">
        <v>49</v>
      </c>
      <c r="S80" t="s">
        <v>49</v>
      </c>
      <c r="T80" t="s">
        <v>119</v>
      </c>
    </row>
    <row r="81" spans="1:21" x14ac:dyDescent="0.25">
      <c r="A81">
        <v>10893181666</v>
      </c>
      <c r="B81">
        <v>226886469</v>
      </c>
      <c r="C81" s="1">
        <v>43676.615995370368</v>
      </c>
      <c r="D81" s="3">
        <v>43671</v>
      </c>
      <c r="E81">
        <f>MONTH(Table1[[#This Row],[Date]])</f>
        <v>7</v>
      </c>
      <c r="F81" s="19">
        <v>10</v>
      </c>
      <c r="G81" t="s">
        <v>136</v>
      </c>
      <c r="H81" t="s">
        <v>37</v>
      </c>
      <c r="I81" t="s">
        <v>37</v>
      </c>
      <c r="J81" t="s">
        <v>37</v>
      </c>
      <c r="K81" t="s">
        <v>37</v>
      </c>
      <c r="M81" t="s">
        <v>212</v>
      </c>
      <c r="N81" t="s">
        <v>39</v>
      </c>
      <c r="O81" t="s">
        <v>39</v>
      </c>
      <c r="P81" t="s">
        <v>39</v>
      </c>
      <c r="Q81" t="s">
        <v>39</v>
      </c>
      <c r="R81" t="s">
        <v>39</v>
      </c>
      <c r="S81" t="s">
        <v>39</v>
      </c>
      <c r="T81" t="s">
        <v>43</v>
      </c>
      <c r="U81" t="s">
        <v>213</v>
      </c>
    </row>
    <row r="82" spans="1:21" x14ac:dyDescent="0.25">
      <c r="A82">
        <v>11138323785</v>
      </c>
      <c r="B82">
        <v>226886469</v>
      </c>
      <c r="C82" s="1">
        <v>43781.650694444441</v>
      </c>
      <c r="D82" s="3">
        <v>43735</v>
      </c>
      <c r="E82">
        <f>MONTH(Table1[[#This Row],[Date]])</f>
        <v>9</v>
      </c>
      <c r="F82" s="19">
        <v>4</v>
      </c>
      <c r="G82" t="s">
        <v>114</v>
      </c>
      <c r="H82" t="s">
        <v>37</v>
      </c>
      <c r="I82" t="s">
        <v>37</v>
      </c>
      <c r="J82" t="s">
        <v>37</v>
      </c>
      <c r="K82" t="s">
        <v>37</v>
      </c>
      <c r="N82" t="s">
        <v>39</v>
      </c>
      <c r="O82" t="s">
        <v>39</v>
      </c>
      <c r="P82" t="s">
        <v>39</v>
      </c>
      <c r="Q82" t="s">
        <v>39</v>
      </c>
      <c r="R82" t="s">
        <v>39</v>
      </c>
      <c r="S82" t="s">
        <v>39</v>
      </c>
      <c r="T82" t="s">
        <v>43</v>
      </c>
    </row>
    <row r="83" spans="1:21" x14ac:dyDescent="0.25">
      <c r="A83">
        <v>11138332183</v>
      </c>
      <c r="B83">
        <v>226886469</v>
      </c>
      <c r="C83" s="1">
        <v>43781.65247685185</v>
      </c>
      <c r="D83" s="3">
        <v>43746</v>
      </c>
      <c r="E83">
        <f>MONTH(Table1[[#This Row],[Date]])</f>
        <v>10</v>
      </c>
      <c r="F83" s="19">
        <v>2</v>
      </c>
      <c r="G83" t="s">
        <v>136</v>
      </c>
      <c r="H83" t="s">
        <v>37</v>
      </c>
      <c r="I83" t="s">
        <v>37</v>
      </c>
      <c r="J83" t="s">
        <v>37</v>
      </c>
      <c r="K83" t="s">
        <v>37</v>
      </c>
      <c r="N83" t="s">
        <v>49</v>
      </c>
      <c r="O83" t="s">
        <v>49</v>
      </c>
      <c r="P83" t="s">
        <v>39</v>
      </c>
      <c r="Q83" t="s">
        <v>49</v>
      </c>
      <c r="R83" t="s">
        <v>49</v>
      </c>
      <c r="S83" t="s">
        <v>49</v>
      </c>
      <c r="T83" t="s">
        <v>43</v>
      </c>
    </row>
    <row r="84" spans="1:21" x14ac:dyDescent="0.25">
      <c r="A84">
        <v>11145185942</v>
      </c>
      <c r="B84">
        <v>226886469</v>
      </c>
      <c r="C84" s="1">
        <v>43783.643587962964</v>
      </c>
      <c r="D84" s="3">
        <v>43748</v>
      </c>
      <c r="E84">
        <f>MONTH(Table1[[#This Row],[Date]])</f>
        <v>10</v>
      </c>
      <c r="F84" s="19">
        <v>3</v>
      </c>
      <c r="G84" t="s">
        <v>45</v>
      </c>
      <c r="H84" t="s">
        <v>37</v>
      </c>
      <c r="I84" t="s">
        <v>37</v>
      </c>
      <c r="J84" t="s">
        <v>37</v>
      </c>
      <c r="K84" t="s">
        <v>37</v>
      </c>
      <c r="N84" t="s">
        <v>39</v>
      </c>
      <c r="O84" t="s">
        <v>39</v>
      </c>
      <c r="P84" t="s">
        <v>39</v>
      </c>
      <c r="Q84" t="s">
        <v>39</v>
      </c>
      <c r="R84" t="s">
        <v>39</v>
      </c>
      <c r="S84" t="s">
        <v>39</v>
      </c>
      <c r="T84" t="s">
        <v>43</v>
      </c>
      <c r="U84" t="s">
        <v>83</v>
      </c>
    </row>
    <row r="85" spans="1:21" x14ac:dyDescent="0.25">
      <c r="A85">
        <v>11145183085</v>
      </c>
      <c r="B85">
        <v>226886469</v>
      </c>
      <c r="C85" s="1">
        <v>43783.643287037034</v>
      </c>
      <c r="D85" s="3">
        <v>43749</v>
      </c>
      <c r="E85">
        <f>MONTH(Table1[[#This Row],[Date]])</f>
        <v>10</v>
      </c>
      <c r="F85" s="19">
        <v>2</v>
      </c>
      <c r="G85" t="s">
        <v>36</v>
      </c>
      <c r="H85" t="s">
        <v>37</v>
      </c>
      <c r="I85" t="s">
        <v>37</v>
      </c>
      <c r="J85" t="s">
        <v>37</v>
      </c>
      <c r="K85" t="s">
        <v>37</v>
      </c>
      <c r="N85" t="s">
        <v>39</v>
      </c>
      <c r="O85" t="s">
        <v>39</v>
      </c>
      <c r="P85" t="s">
        <v>39</v>
      </c>
      <c r="Q85" t="s">
        <v>39</v>
      </c>
      <c r="R85" t="s">
        <v>39</v>
      </c>
      <c r="S85" t="s">
        <v>39</v>
      </c>
      <c r="T85" t="s">
        <v>43</v>
      </c>
      <c r="U85" t="s">
        <v>85</v>
      </c>
    </row>
    <row r="86" spans="1:21" x14ac:dyDescent="0.25">
      <c r="A86">
        <v>11145180497</v>
      </c>
      <c r="B86">
        <v>226886469</v>
      </c>
      <c r="C86" s="1">
        <v>43783.642592592594</v>
      </c>
      <c r="D86" s="3">
        <v>43753</v>
      </c>
      <c r="E86">
        <f>MONTH(Table1[[#This Row],[Date]])</f>
        <v>10</v>
      </c>
      <c r="F86" s="19">
        <v>2</v>
      </c>
      <c r="G86" t="s">
        <v>36</v>
      </c>
      <c r="H86" t="s">
        <v>37</v>
      </c>
      <c r="I86" t="s">
        <v>37</v>
      </c>
      <c r="J86" t="s">
        <v>37</v>
      </c>
      <c r="K86" t="s">
        <v>37</v>
      </c>
      <c r="M86" t="s">
        <v>89</v>
      </c>
      <c r="N86" t="s">
        <v>39</v>
      </c>
      <c r="O86" t="s">
        <v>39</v>
      </c>
      <c r="P86" t="s">
        <v>39</v>
      </c>
      <c r="Q86" t="s">
        <v>49</v>
      </c>
      <c r="R86" t="s">
        <v>49</v>
      </c>
      <c r="S86" t="s">
        <v>49</v>
      </c>
      <c r="T86" t="s">
        <v>43</v>
      </c>
    </row>
    <row r="87" spans="1:21" x14ac:dyDescent="0.25">
      <c r="A87">
        <v>11145178963</v>
      </c>
      <c r="B87">
        <v>226886469</v>
      </c>
      <c r="C87" s="1">
        <v>43783.642002314817</v>
      </c>
      <c r="D87" s="3">
        <v>43756</v>
      </c>
      <c r="E87">
        <f>MONTH(Table1[[#This Row],[Date]])</f>
        <v>10</v>
      </c>
      <c r="F87" s="19" t="s">
        <v>48</v>
      </c>
      <c r="G87" t="s">
        <v>91</v>
      </c>
      <c r="H87" t="s">
        <v>37</v>
      </c>
      <c r="I87" t="s">
        <v>37</v>
      </c>
      <c r="J87" t="s">
        <v>37</v>
      </c>
      <c r="K87" t="s">
        <v>37</v>
      </c>
      <c r="N87" t="s">
        <v>39</v>
      </c>
      <c r="O87" t="s">
        <v>39</v>
      </c>
      <c r="P87" t="s">
        <v>39</v>
      </c>
      <c r="Q87" t="s">
        <v>39</v>
      </c>
      <c r="R87" t="s">
        <v>39</v>
      </c>
      <c r="S87" t="s">
        <v>39</v>
      </c>
      <c r="T87" t="s">
        <v>43</v>
      </c>
    </row>
    <row r="88" spans="1:21" x14ac:dyDescent="0.25">
      <c r="A88">
        <v>11145176346</v>
      </c>
      <c r="B88">
        <v>226886469</v>
      </c>
      <c r="C88" s="1">
        <v>43783.64162037037</v>
      </c>
      <c r="D88" s="3">
        <v>43762</v>
      </c>
      <c r="E88">
        <f>MONTH(Table1[[#This Row],[Date]])</f>
        <v>10</v>
      </c>
      <c r="F88" s="19">
        <v>6</v>
      </c>
      <c r="G88" t="s">
        <v>42</v>
      </c>
      <c r="H88" t="s">
        <v>37</v>
      </c>
      <c r="I88" t="s">
        <v>37</v>
      </c>
      <c r="J88" t="s">
        <v>37</v>
      </c>
      <c r="K88" t="s">
        <v>37</v>
      </c>
      <c r="N88" t="s">
        <v>39</v>
      </c>
      <c r="O88" t="s">
        <v>39</v>
      </c>
      <c r="P88" t="s">
        <v>39</v>
      </c>
      <c r="Q88" t="s">
        <v>39</v>
      </c>
      <c r="R88" t="s">
        <v>39</v>
      </c>
      <c r="S88" t="s">
        <v>39</v>
      </c>
      <c r="T88" t="s">
        <v>43</v>
      </c>
      <c r="U88" t="s">
        <v>93</v>
      </c>
    </row>
    <row r="89" spans="1:21" x14ac:dyDescent="0.25">
      <c r="A89">
        <v>11145174647</v>
      </c>
      <c r="B89">
        <v>226886469</v>
      </c>
      <c r="C89" s="1">
        <v>43783.640706018516</v>
      </c>
      <c r="D89" s="3">
        <v>43763</v>
      </c>
      <c r="E89">
        <f>MONTH(Table1[[#This Row],[Date]])</f>
        <v>10</v>
      </c>
      <c r="F89" s="19">
        <v>6</v>
      </c>
      <c r="G89" t="s">
        <v>95</v>
      </c>
      <c r="H89" t="s">
        <v>37</v>
      </c>
      <c r="I89" t="s">
        <v>37</v>
      </c>
      <c r="J89" t="s">
        <v>37</v>
      </c>
      <c r="K89" t="s">
        <v>96</v>
      </c>
      <c r="M89" t="s">
        <v>97</v>
      </c>
      <c r="N89" t="s">
        <v>39</v>
      </c>
      <c r="O89" t="s">
        <v>39</v>
      </c>
      <c r="P89" t="s">
        <v>39</v>
      </c>
      <c r="Q89" t="s">
        <v>39</v>
      </c>
      <c r="R89" t="s">
        <v>39</v>
      </c>
      <c r="S89" t="s">
        <v>39</v>
      </c>
      <c r="T89" t="s">
        <v>43</v>
      </c>
      <c r="U89" t="s">
        <v>98</v>
      </c>
    </row>
    <row r="90" spans="1:21" x14ac:dyDescent="0.25">
      <c r="A90">
        <v>11138327790</v>
      </c>
      <c r="B90">
        <v>226886469</v>
      </c>
      <c r="C90" s="1">
        <v>43781.651342592595</v>
      </c>
      <c r="D90" s="3">
        <v>43764</v>
      </c>
      <c r="E90">
        <f>MONTH(Table1[[#This Row],[Date]])</f>
        <v>10</v>
      </c>
      <c r="F90" s="19">
        <v>6</v>
      </c>
      <c r="G90" t="s">
        <v>114</v>
      </c>
      <c r="H90" t="s">
        <v>37</v>
      </c>
      <c r="I90" t="s">
        <v>37</v>
      </c>
      <c r="J90" t="s">
        <v>37</v>
      </c>
      <c r="K90" t="s">
        <v>37</v>
      </c>
      <c r="N90" t="s">
        <v>49</v>
      </c>
      <c r="O90" t="s">
        <v>49</v>
      </c>
      <c r="P90" t="s">
        <v>49</v>
      </c>
      <c r="Q90" t="s">
        <v>39</v>
      </c>
      <c r="R90" t="s">
        <v>49</v>
      </c>
      <c r="S90" t="s">
        <v>49</v>
      </c>
      <c r="T90" t="s">
        <v>40</v>
      </c>
      <c r="U90" t="s">
        <v>141</v>
      </c>
    </row>
    <row r="91" spans="1:21" x14ac:dyDescent="0.25">
      <c r="A91">
        <v>11145170208</v>
      </c>
      <c r="B91">
        <v>226886469</v>
      </c>
      <c r="C91" s="1">
        <v>43783.640219907407</v>
      </c>
      <c r="D91" s="3">
        <v>43768</v>
      </c>
      <c r="E91">
        <f>MONTH(Table1[[#This Row],[Date]])</f>
        <v>10</v>
      </c>
      <c r="F91" s="19">
        <v>4</v>
      </c>
      <c r="G91" t="s">
        <v>42</v>
      </c>
      <c r="H91" t="s">
        <v>37</v>
      </c>
      <c r="I91" t="s">
        <v>37</v>
      </c>
      <c r="J91" t="s">
        <v>37</v>
      </c>
      <c r="K91" t="s">
        <v>37</v>
      </c>
      <c r="N91" t="s">
        <v>39</v>
      </c>
      <c r="O91" t="s">
        <v>39</v>
      </c>
      <c r="P91" t="s">
        <v>39</v>
      </c>
      <c r="Q91" t="s">
        <v>39</v>
      </c>
      <c r="R91" t="s">
        <v>39</v>
      </c>
      <c r="S91" t="s">
        <v>39</v>
      </c>
      <c r="T91" t="s">
        <v>40</v>
      </c>
    </row>
    <row r="92" spans="1:21" x14ac:dyDescent="0.25">
      <c r="A92">
        <v>11145168640</v>
      </c>
      <c r="B92">
        <v>226886469</v>
      </c>
      <c r="C92" s="1">
        <v>43783.639652777776</v>
      </c>
      <c r="D92" s="3">
        <v>43776</v>
      </c>
      <c r="E92">
        <f>MONTH(Table1[[#This Row],[Date]])</f>
        <v>11</v>
      </c>
      <c r="F92" s="19">
        <v>2</v>
      </c>
      <c r="G92" t="s">
        <v>42</v>
      </c>
      <c r="H92" t="s">
        <v>37</v>
      </c>
      <c r="I92" t="s">
        <v>37</v>
      </c>
      <c r="J92" t="s">
        <v>37</v>
      </c>
      <c r="K92" t="s">
        <v>37</v>
      </c>
      <c r="N92" t="s">
        <v>39</v>
      </c>
      <c r="O92" t="s">
        <v>39</v>
      </c>
      <c r="P92" t="s">
        <v>39</v>
      </c>
      <c r="Q92" t="s">
        <v>39</v>
      </c>
      <c r="R92" t="s">
        <v>39</v>
      </c>
      <c r="S92" t="s">
        <v>39</v>
      </c>
      <c r="T92" t="s">
        <v>43</v>
      </c>
      <c r="U92" t="s">
        <v>102</v>
      </c>
    </row>
    <row r="93" spans="1:21" x14ac:dyDescent="0.25">
      <c r="A93">
        <v>11145166095</v>
      </c>
      <c r="B93">
        <v>226886469</v>
      </c>
      <c r="C93" s="1">
        <v>43783.638958333337</v>
      </c>
      <c r="D93" s="3">
        <v>43777</v>
      </c>
      <c r="E93">
        <f>MONTH(Table1[[#This Row],[Date]])</f>
        <v>11</v>
      </c>
      <c r="F93" s="19">
        <v>3</v>
      </c>
      <c r="G93" t="s">
        <v>70</v>
      </c>
      <c r="H93" t="s">
        <v>37</v>
      </c>
      <c r="I93" t="s">
        <v>37</v>
      </c>
      <c r="J93" t="s">
        <v>37</v>
      </c>
      <c r="K93" t="s">
        <v>37</v>
      </c>
      <c r="M93" t="s">
        <v>105</v>
      </c>
      <c r="N93" t="s">
        <v>39</v>
      </c>
      <c r="O93" t="s">
        <v>39</v>
      </c>
      <c r="P93" t="s">
        <v>39</v>
      </c>
      <c r="Q93" t="s">
        <v>39</v>
      </c>
      <c r="R93" t="s">
        <v>39</v>
      </c>
      <c r="S93" t="s">
        <v>39</v>
      </c>
      <c r="T93" t="s">
        <v>43</v>
      </c>
      <c r="U93" t="s">
        <v>106</v>
      </c>
    </row>
    <row r="94" spans="1:21" x14ac:dyDescent="0.25">
      <c r="A94">
        <v>11145163098</v>
      </c>
      <c r="B94">
        <v>226886469</v>
      </c>
      <c r="C94" s="1">
        <v>43783.638298611113</v>
      </c>
      <c r="D94" s="3">
        <v>43777</v>
      </c>
      <c r="E94">
        <f>MONTH(Table1[[#This Row],[Date]])</f>
        <v>11</v>
      </c>
      <c r="F94" s="19" t="s">
        <v>48</v>
      </c>
      <c r="G94" t="s">
        <v>70</v>
      </c>
      <c r="H94" t="s">
        <v>37</v>
      </c>
      <c r="I94" t="s">
        <v>37</v>
      </c>
      <c r="J94" t="s">
        <v>37</v>
      </c>
      <c r="K94" t="s">
        <v>37</v>
      </c>
      <c r="N94" t="s">
        <v>49</v>
      </c>
      <c r="O94" t="s">
        <v>49</v>
      </c>
      <c r="P94" t="s">
        <v>49</v>
      </c>
      <c r="Q94" t="s">
        <v>49</v>
      </c>
      <c r="R94" t="s">
        <v>49</v>
      </c>
      <c r="S94" t="s">
        <v>49</v>
      </c>
      <c r="T94" t="s">
        <v>43</v>
      </c>
      <c r="U94" t="s">
        <v>107</v>
      </c>
    </row>
    <row r="95" spans="1:21" x14ac:dyDescent="0.25">
      <c r="A95">
        <v>11145181995</v>
      </c>
      <c r="B95">
        <v>226886469</v>
      </c>
      <c r="C95" s="1">
        <v>43783.642905092594</v>
      </c>
      <c r="D95" s="3">
        <v>43780</v>
      </c>
      <c r="E95">
        <f>MONTH(Table1[[#This Row],[Date]])</f>
        <v>11</v>
      </c>
      <c r="F95" s="19">
        <v>2</v>
      </c>
      <c r="G95" t="s">
        <v>36</v>
      </c>
      <c r="H95" t="s">
        <v>37</v>
      </c>
      <c r="I95" t="s">
        <v>37</v>
      </c>
      <c r="J95" t="s">
        <v>37</v>
      </c>
      <c r="K95" t="s">
        <v>37</v>
      </c>
      <c r="N95" t="s">
        <v>39</v>
      </c>
      <c r="O95" t="s">
        <v>39</v>
      </c>
      <c r="P95" t="s">
        <v>39</v>
      </c>
      <c r="Q95" t="s">
        <v>39</v>
      </c>
      <c r="R95" t="s">
        <v>39</v>
      </c>
      <c r="S95" t="s">
        <v>39</v>
      </c>
      <c r="T95" t="s">
        <v>43</v>
      </c>
      <c r="U95" t="s">
        <v>87</v>
      </c>
    </row>
    <row r="96" spans="1:21" x14ac:dyDescent="0.25">
      <c r="A96">
        <v>11145160249</v>
      </c>
      <c r="B96">
        <v>226886469</v>
      </c>
      <c r="C96" s="1">
        <v>43783.637962962966</v>
      </c>
      <c r="D96" s="3">
        <v>43781</v>
      </c>
      <c r="E96">
        <f>MONTH(Table1[[#This Row],[Date]])</f>
        <v>11</v>
      </c>
      <c r="F96" s="19">
        <v>5</v>
      </c>
      <c r="G96" t="s">
        <v>53</v>
      </c>
      <c r="H96" t="s">
        <v>37</v>
      </c>
      <c r="I96" t="s">
        <v>37</v>
      </c>
      <c r="J96" t="s">
        <v>37</v>
      </c>
      <c r="K96" t="s">
        <v>37</v>
      </c>
      <c r="N96" t="s">
        <v>39</v>
      </c>
      <c r="O96" t="s">
        <v>39</v>
      </c>
      <c r="P96" t="s">
        <v>39</v>
      </c>
      <c r="Q96" t="s">
        <v>39</v>
      </c>
      <c r="R96" t="s">
        <v>39</v>
      </c>
      <c r="S96" t="s">
        <v>39</v>
      </c>
      <c r="T96" t="s">
        <v>43</v>
      </c>
      <c r="U96" t="s">
        <v>109</v>
      </c>
    </row>
    <row r="97" spans="1:21" x14ac:dyDescent="0.25">
      <c r="A97">
        <v>11145158638</v>
      </c>
      <c r="B97">
        <v>226886469</v>
      </c>
      <c r="C97" s="1">
        <v>43783.637673611112</v>
      </c>
      <c r="D97" s="3">
        <v>43781</v>
      </c>
      <c r="E97">
        <f>MONTH(Table1[[#This Row],[Date]])</f>
        <v>11</v>
      </c>
      <c r="F97" s="19">
        <v>8</v>
      </c>
      <c r="G97" t="s">
        <v>53</v>
      </c>
      <c r="H97" t="s">
        <v>37</v>
      </c>
      <c r="I97" t="s">
        <v>37</v>
      </c>
      <c r="J97" t="s">
        <v>37</v>
      </c>
      <c r="K97" t="s">
        <v>37</v>
      </c>
      <c r="N97" t="s">
        <v>49</v>
      </c>
      <c r="O97" t="s">
        <v>49</v>
      </c>
      <c r="P97" t="s">
        <v>49</v>
      </c>
      <c r="Q97" t="s">
        <v>49</v>
      </c>
      <c r="R97" t="s">
        <v>39</v>
      </c>
      <c r="S97" t="s">
        <v>39</v>
      </c>
      <c r="T97" t="s">
        <v>43</v>
      </c>
    </row>
    <row r="98" spans="1:21" x14ac:dyDescent="0.25">
      <c r="A98">
        <v>11145157406</v>
      </c>
      <c r="B98">
        <v>226886469</v>
      </c>
      <c r="C98" s="1">
        <v>43783.636516203704</v>
      </c>
      <c r="D98" s="3">
        <v>43782</v>
      </c>
      <c r="E98">
        <f>MONTH(Table1[[#This Row],[Date]])</f>
        <v>11</v>
      </c>
      <c r="F98" s="19" t="s">
        <v>48</v>
      </c>
      <c r="G98" t="s">
        <v>91</v>
      </c>
      <c r="H98" t="s">
        <v>37</v>
      </c>
      <c r="I98" t="s">
        <v>37</v>
      </c>
      <c r="J98" t="s">
        <v>37</v>
      </c>
      <c r="K98" t="s">
        <v>37</v>
      </c>
      <c r="N98" t="s">
        <v>39</v>
      </c>
      <c r="O98" t="s">
        <v>39</v>
      </c>
      <c r="P98" t="s">
        <v>49</v>
      </c>
      <c r="Q98" t="s">
        <v>39</v>
      </c>
      <c r="R98" t="s">
        <v>39</v>
      </c>
      <c r="S98" t="s">
        <v>49</v>
      </c>
      <c r="T98" t="s">
        <v>43</v>
      </c>
      <c r="U98" t="s">
        <v>111</v>
      </c>
    </row>
    <row r="99" spans="1:21" x14ac:dyDescent="0.25">
      <c r="A99">
        <v>11145152293</v>
      </c>
      <c r="B99">
        <v>226886469</v>
      </c>
      <c r="C99" s="1">
        <v>43783.635775462964</v>
      </c>
      <c r="D99" s="3">
        <v>43783</v>
      </c>
      <c r="E99">
        <f>MONTH(Table1[[#This Row],[Date]])</f>
        <v>11</v>
      </c>
      <c r="F99" s="19">
        <v>5</v>
      </c>
      <c r="G99" t="s">
        <v>45</v>
      </c>
      <c r="H99" t="s">
        <v>37</v>
      </c>
      <c r="I99" t="s">
        <v>37</v>
      </c>
      <c r="J99" t="s">
        <v>37</v>
      </c>
      <c r="K99" t="s">
        <v>37</v>
      </c>
      <c r="N99" t="s">
        <v>39</v>
      </c>
      <c r="O99" t="s">
        <v>49</v>
      </c>
      <c r="P99" t="s">
        <v>39</v>
      </c>
      <c r="Q99" t="s">
        <v>39</v>
      </c>
      <c r="R99" t="s">
        <v>49</v>
      </c>
      <c r="S99" t="s">
        <v>39</v>
      </c>
      <c r="T99" t="s">
        <v>43</v>
      </c>
    </row>
    <row r="100" spans="1:21" x14ac:dyDescent="0.25">
      <c r="A100">
        <v>11252287709</v>
      </c>
      <c r="B100">
        <v>226886469</v>
      </c>
      <c r="C100" s="1">
        <v>43832.693877314814</v>
      </c>
      <c r="D100" s="3">
        <v>43784</v>
      </c>
      <c r="E100">
        <f>MONTH(Table1[[#This Row],[Date]])</f>
        <v>11</v>
      </c>
      <c r="F100" s="19">
        <v>2</v>
      </c>
      <c r="G100" t="s">
        <v>36</v>
      </c>
      <c r="H100" t="s">
        <v>37</v>
      </c>
      <c r="I100" t="s">
        <v>37</v>
      </c>
      <c r="J100" t="s">
        <v>37</v>
      </c>
      <c r="K100" t="s">
        <v>37</v>
      </c>
      <c r="M100" t="s">
        <v>38</v>
      </c>
      <c r="N100" t="s">
        <v>39</v>
      </c>
      <c r="O100" t="s">
        <v>39</v>
      </c>
      <c r="P100" t="s">
        <v>39</v>
      </c>
      <c r="Q100" t="s">
        <v>39</v>
      </c>
      <c r="R100" t="s">
        <v>39</v>
      </c>
      <c r="S100" t="s">
        <v>39</v>
      </c>
      <c r="T100" t="s">
        <v>40</v>
      </c>
    </row>
    <row r="101" spans="1:21" x14ac:dyDescent="0.25">
      <c r="A101">
        <v>11252286139</v>
      </c>
      <c r="B101">
        <v>226886469</v>
      </c>
      <c r="C101" s="1">
        <v>43832.693576388891</v>
      </c>
      <c r="D101" s="3">
        <v>43788</v>
      </c>
      <c r="E101">
        <f>MONTH(Table1[[#This Row],[Date]])</f>
        <v>11</v>
      </c>
      <c r="F101" s="19">
        <v>4</v>
      </c>
      <c r="G101" t="s">
        <v>42</v>
      </c>
      <c r="H101" t="s">
        <v>37</v>
      </c>
      <c r="I101" t="s">
        <v>37</v>
      </c>
      <c r="J101" t="s">
        <v>37</v>
      </c>
      <c r="K101" t="s">
        <v>37</v>
      </c>
      <c r="N101" t="s">
        <v>39</v>
      </c>
      <c r="O101" t="s">
        <v>39</v>
      </c>
      <c r="P101" t="s">
        <v>39</v>
      </c>
      <c r="Q101" t="s">
        <v>39</v>
      </c>
      <c r="R101" t="s">
        <v>39</v>
      </c>
      <c r="S101" t="s">
        <v>39</v>
      </c>
      <c r="T101" t="s">
        <v>43</v>
      </c>
    </row>
    <row r="102" spans="1:21" x14ac:dyDescent="0.25">
      <c r="A102">
        <v>11252285569</v>
      </c>
      <c r="B102">
        <v>226886469</v>
      </c>
      <c r="C102" s="1">
        <v>43832.693182870367</v>
      </c>
      <c r="D102" s="3">
        <v>43789</v>
      </c>
      <c r="E102">
        <f>MONTH(Table1[[#This Row],[Date]])</f>
        <v>11</v>
      </c>
      <c r="F102" s="19">
        <v>4</v>
      </c>
      <c r="G102" t="s">
        <v>45</v>
      </c>
      <c r="H102" t="s">
        <v>37</v>
      </c>
      <c r="I102" t="s">
        <v>37</v>
      </c>
      <c r="J102" t="s">
        <v>37</v>
      </c>
      <c r="K102" t="s">
        <v>37</v>
      </c>
      <c r="N102" t="s">
        <v>39</v>
      </c>
      <c r="O102" t="s">
        <v>39</v>
      </c>
      <c r="P102" t="s">
        <v>39</v>
      </c>
      <c r="Q102" t="s">
        <v>39</v>
      </c>
      <c r="R102" t="s">
        <v>39</v>
      </c>
      <c r="S102" t="s">
        <v>39</v>
      </c>
      <c r="T102" t="s">
        <v>43</v>
      </c>
      <c r="U102" t="s">
        <v>46</v>
      </c>
    </row>
    <row r="103" spans="1:21" x14ac:dyDescent="0.25">
      <c r="A103">
        <v>11252284036</v>
      </c>
      <c r="B103">
        <v>226886469</v>
      </c>
      <c r="C103" s="1">
        <v>43832.692060185182</v>
      </c>
      <c r="D103" s="3">
        <v>43790</v>
      </c>
      <c r="E103">
        <f>MONTH(Table1[[#This Row],[Date]])</f>
        <v>11</v>
      </c>
      <c r="F103" s="19">
        <v>1</v>
      </c>
      <c r="G103" t="s">
        <v>45</v>
      </c>
      <c r="H103" t="s">
        <v>37</v>
      </c>
      <c r="I103" t="s">
        <v>37</v>
      </c>
      <c r="J103" t="s">
        <v>37</v>
      </c>
      <c r="K103" t="s">
        <v>37</v>
      </c>
      <c r="N103" t="s">
        <v>39</v>
      </c>
      <c r="O103" t="s">
        <v>39</v>
      </c>
      <c r="P103" t="s">
        <v>39</v>
      </c>
      <c r="Q103" t="s">
        <v>39</v>
      </c>
      <c r="R103" t="s">
        <v>39</v>
      </c>
      <c r="S103" t="s">
        <v>39</v>
      </c>
      <c r="T103" t="s">
        <v>43</v>
      </c>
      <c r="U103" t="s">
        <v>51</v>
      </c>
    </row>
    <row r="104" spans="1:21" x14ac:dyDescent="0.25">
      <c r="A104">
        <v>11252284820</v>
      </c>
      <c r="B104">
        <v>226886469</v>
      </c>
      <c r="C104" s="1">
        <v>43832.692777777775</v>
      </c>
      <c r="D104" s="3">
        <v>43790</v>
      </c>
      <c r="E104">
        <f>MONTH(Table1[[#This Row],[Date]])</f>
        <v>11</v>
      </c>
      <c r="F104" s="19" t="s">
        <v>48</v>
      </c>
      <c r="G104" t="s">
        <v>45</v>
      </c>
      <c r="H104" t="s">
        <v>37</v>
      </c>
      <c r="I104" t="s">
        <v>37</v>
      </c>
      <c r="J104" t="s">
        <v>37</v>
      </c>
      <c r="K104" t="s">
        <v>37</v>
      </c>
      <c r="N104" t="s">
        <v>49</v>
      </c>
      <c r="O104" t="s">
        <v>49</v>
      </c>
      <c r="P104" t="s">
        <v>39</v>
      </c>
      <c r="Q104" t="s">
        <v>39</v>
      </c>
      <c r="R104" t="s">
        <v>39</v>
      </c>
      <c r="S104" t="s">
        <v>39</v>
      </c>
      <c r="T104" t="s">
        <v>43</v>
      </c>
      <c r="U104" t="s">
        <v>50</v>
      </c>
    </row>
    <row r="105" spans="1:21" x14ac:dyDescent="0.25">
      <c r="A105">
        <v>11252282654</v>
      </c>
      <c r="B105">
        <v>226886469</v>
      </c>
      <c r="C105" s="1">
        <v>43832.691192129627</v>
      </c>
      <c r="D105" s="3">
        <v>43791</v>
      </c>
      <c r="E105">
        <f>MONTH(Table1[[#This Row],[Date]])</f>
        <v>11</v>
      </c>
      <c r="F105" s="19">
        <v>6</v>
      </c>
      <c r="G105" t="s">
        <v>53</v>
      </c>
      <c r="H105" t="s">
        <v>37</v>
      </c>
      <c r="I105" t="s">
        <v>37</v>
      </c>
      <c r="J105" t="s">
        <v>37</v>
      </c>
      <c r="K105" t="s">
        <v>37</v>
      </c>
      <c r="M105" t="s">
        <v>54</v>
      </c>
      <c r="N105" t="s">
        <v>39</v>
      </c>
      <c r="O105" t="s">
        <v>49</v>
      </c>
      <c r="P105" t="s">
        <v>39</v>
      </c>
      <c r="Q105" t="s">
        <v>39</v>
      </c>
      <c r="R105" t="s">
        <v>39</v>
      </c>
      <c r="S105" t="s">
        <v>39</v>
      </c>
      <c r="T105" t="s">
        <v>43</v>
      </c>
      <c r="U105" t="s">
        <v>55</v>
      </c>
    </row>
    <row r="106" spans="1:21" x14ac:dyDescent="0.25">
      <c r="A106">
        <v>11252280841</v>
      </c>
      <c r="B106">
        <v>226886469</v>
      </c>
      <c r="C106" s="1">
        <v>43832.69085648148</v>
      </c>
      <c r="D106" s="3">
        <v>43795</v>
      </c>
      <c r="E106">
        <f>MONTH(Table1[[#This Row],[Date]])</f>
        <v>11</v>
      </c>
      <c r="F106" s="19">
        <v>2</v>
      </c>
      <c r="G106" t="s">
        <v>36</v>
      </c>
      <c r="H106" t="s">
        <v>37</v>
      </c>
      <c r="I106" t="s">
        <v>37</v>
      </c>
      <c r="J106" t="s">
        <v>37</v>
      </c>
      <c r="K106" t="s">
        <v>37</v>
      </c>
      <c r="N106" t="s">
        <v>39</v>
      </c>
      <c r="O106" t="s">
        <v>39</v>
      </c>
      <c r="P106" t="s">
        <v>39</v>
      </c>
      <c r="Q106" t="s">
        <v>39</v>
      </c>
      <c r="R106" t="s">
        <v>39</v>
      </c>
      <c r="S106" t="s">
        <v>39</v>
      </c>
      <c r="T106" t="s">
        <v>43</v>
      </c>
      <c r="U106" t="s">
        <v>57</v>
      </c>
    </row>
    <row r="107" spans="1:21" x14ac:dyDescent="0.25">
      <c r="A107">
        <v>11252279993</v>
      </c>
      <c r="B107">
        <v>226886469</v>
      </c>
      <c r="C107" s="1">
        <v>43832.690092592595</v>
      </c>
      <c r="D107" s="3">
        <v>43796</v>
      </c>
      <c r="E107">
        <f>MONTH(Table1[[#This Row],[Date]])</f>
        <v>11</v>
      </c>
      <c r="F107" s="19">
        <v>4</v>
      </c>
      <c r="G107" t="s">
        <v>42</v>
      </c>
      <c r="H107" t="s">
        <v>37</v>
      </c>
      <c r="I107" t="s">
        <v>37</v>
      </c>
      <c r="J107" t="s">
        <v>37</v>
      </c>
      <c r="K107" t="s">
        <v>37</v>
      </c>
      <c r="M107" t="s">
        <v>59</v>
      </c>
      <c r="N107" t="s">
        <v>39</v>
      </c>
      <c r="O107" t="s">
        <v>39</v>
      </c>
      <c r="P107" t="s">
        <v>49</v>
      </c>
      <c r="Q107" t="s">
        <v>39</v>
      </c>
      <c r="R107" t="s">
        <v>39</v>
      </c>
      <c r="S107" t="s">
        <v>39</v>
      </c>
      <c r="T107" t="s">
        <v>43</v>
      </c>
      <c r="U107" t="s">
        <v>60</v>
      </c>
    </row>
    <row r="108" spans="1:21" x14ac:dyDescent="0.25">
      <c r="A108">
        <v>11252278495</v>
      </c>
      <c r="B108">
        <v>226886469</v>
      </c>
      <c r="C108" s="1">
        <v>43832.689664351848</v>
      </c>
      <c r="D108" s="3">
        <v>43796</v>
      </c>
      <c r="E108">
        <f>MONTH(Table1[[#This Row],[Date]])</f>
        <v>11</v>
      </c>
      <c r="F108" s="19">
        <v>4</v>
      </c>
      <c r="G108" t="s">
        <v>42</v>
      </c>
      <c r="H108" t="s">
        <v>37</v>
      </c>
      <c r="I108" t="s">
        <v>37</v>
      </c>
      <c r="J108" t="s">
        <v>37</v>
      </c>
      <c r="K108" t="s">
        <v>37</v>
      </c>
      <c r="N108" t="s">
        <v>39</v>
      </c>
      <c r="O108" t="s">
        <v>49</v>
      </c>
      <c r="P108" t="s">
        <v>49</v>
      </c>
      <c r="Q108" t="s">
        <v>39</v>
      </c>
      <c r="R108" t="s">
        <v>39</v>
      </c>
      <c r="S108" t="s">
        <v>39</v>
      </c>
      <c r="T108" t="s">
        <v>43</v>
      </c>
    </row>
    <row r="109" spans="1:21" x14ac:dyDescent="0.25">
      <c r="A109">
        <v>11252277345</v>
      </c>
      <c r="B109">
        <v>226886469</v>
      </c>
      <c r="C109" s="1">
        <v>43832.689027777778</v>
      </c>
      <c r="D109" s="3">
        <v>43802</v>
      </c>
      <c r="E109">
        <f>MONTH(Table1[[#This Row],[Date]])</f>
        <v>12</v>
      </c>
      <c r="F109" s="19">
        <v>2</v>
      </c>
      <c r="G109" t="s">
        <v>42</v>
      </c>
      <c r="H109" t="s">
        <v>37</v>
      </c>
      <c r="I109" t="s">
        <v>37</v>
      </c>
      <c r="J109" t="s">
        <v>37</v>
      </c>
      <c r="K109" t="s">
        <v>37</v>
      </c>
      <c r="N109" t="s">
        <v>39</v>
      </c>
      <c r="O109" t="s">
        <v>39</v>
      </c>
      <c r="P109" t="s">
        <v>39</v>
      </c>
      <c r="Q109" t="s">
        <v>39</v>
      </c>
      <c r="R109" t="s">
        <v>39</v>
      </c>
      <c r="S109" t="s">
        <v>39</v>
      </c>
      <c r="T109" t="s">
        <v>43</v>
      </c>
      <c r="U109" t="s">
        <v>62</v>
      </c>
    </row>
    <row r="110" spans="1:21" x14ac:dyDescent="0.25">
      <c r="A110">
        <v>11252276375</v>
      </c>
      <c r="B110">
        <v>226886469</v>
      </c>
      <c r="C110" s="1">
        <v>43832.68855324074</v>
      </c>
      <c r="D110" s="3">
        <v>43803</v>
      </c>
      <c r="E110">
        <f>MONTH(Table1[[#This Row],[Date]])</f>
        <v>12</v>
      </c>
      <c r="F110" s="19" t="s">
        <v>64</v>
      </c>
      <c r="G110" t="s">
        <v>45</v>
      </c>
      <c r="H110" t="s">
        <v>37</v>
      </c>
      <c r="I110" t="s">
        <v>37</v>
      </c>
      <c r="J110" t="s">
        <v>37</v>
      </c>
      <c r="K110" t="s">
        <v>37</v>
      </c>
      <c r="N110" t="s">
        <v>39</v>
      </c>
      <c r="O110" t="s">
        <v>49</v>
      </c>
      <c r="P110" t="s">
        <v>39</v>
      </c>
      <c r="Q110" t="s">
        <v>39</v>
      </c>
      <c r="R110" t="s">
        <v>39</v>
      </c>
      <c r="S110" t="s">
        <v>39</v>
      </c>
      <c r="T110" t="s">
        <v>40</v>
      </c>
      <c r="U110" t="s">
        <v>65</v>
      </c>
    </row>
    <row r="111" spans="1:21" x14ac:dyDescent="0.25">
      <c r="A111">
        <v>11252273257</v>
      </c>
      <c r="B111">
        <v>226886469</v>
      </c>
      <c r="C111" s="1">
        <v>43832.6871875</v>
      </c>
      <c r="D111" s="3">
        <v>43804</v>
      </c>
      <c r="E111">
        <f>MONTH(Table1[[#This Row],[Date]])</f>
        <v>12</v>
      </c>
      <c r="F111" s="19">
        <v>5</v>
      </c>
      <c r="G111" t="s">
        <v>53</v>
      </c>
      <c r="H111" t="s">
        <v>37</v>
      </c>
      <c r="I111" t="s">
        <v>37</v>
      </c>
      <c r="J111" t="s">
        <v>37</v>
      </c>
      <c r="K111" t="s">
        <v>37</v>
      </c>
      <c r="N111" t="s">
        <v>39</v>
      </c>
      <c r="O111" t="s">
        <v>39</v>
      </c>
      <c r="P111" t="s">
        <v>39</v>
      </c>
      <c r="Q111" t="s">
        <v>39</v>
      </c>
      <c r="R111" t="s">
        <v>39</v>
      </c>
      <c r="S111" t="s">
        <v>39</v>
      </c>
      <c r="T111" t="s">
        <v>43</v>
      </c>
    </row>
    <row r="112" spans="1:21" x14ac:dyDescent="0.25">
      <c r="A112">
        <v>11252272705</v>
      </c>
      <c r="B112">
        <v>226886469</v>
      </c>
      <c r="C112" s="1">
        <v>43832.686400462961</v>
      </c>
      <c r="D112" s="3">
        <v>43805</v>
      </c>
      <c r="E112">
        <f>MONTH(Table1[[#This Row],[Date]])</f>
        <v>12</v>
      </c>
      <c r="F112" s="19">
        <v>6</v>
      </c>
      <c r="G112" t="s">
        <v>42</v>
      </c>
      <c r="H112" t="s">
        <v>37</v>
      </c>
      <c r="I112" t="s">
        <v>37</v>
      </c>
      <c r="J112" t="s">
        <v>37</v>
      </c>
      <c r="K112" t="s">
        <v>37</v>
      </c>
      <c r="M112" t="s">
        <v>74</v>
      </c>
      <c r="N112" t="s">
        <v>39</v>
      </c>
      <c r="O112" t="s">
        <v>39</v>
      </c>
      <c r="P112" t="s">
        <v>39</v>
      </c>
      <c r="Q112" t="s">
        <v>39</v>
      </c>
      <c r="R112" t="s">
        <v>39</v>
      </c>
      <c r="S112" t="s">
        <v>39</v>
      </c>
      <c r="T112" t="s">
        <v>43</v>
      </c>
      <c r="U112" t="s">
        <v>75</v>
      </c>
    </row>
    <row r="113" spans="1:21" x14ac:dyDescent="0.25">
      <c r="A113">
        <v>11252274586</v>
      </c>
      <c r="B113">
        <v>226886469</v>
      </c>
      <c r="C113" s="1">
        <v>43832.687465277777</v>
      </c>
      <c r="D113" s="3">
        <v>43811</v>
      </c>
      <c r="E113">
        <f>MONTH(Table1[[#This Row],[Date]])</f>
        <v>12</v>
      </c>
      <c r="F113" s="19" t="s">
        <v>48</v>
      </c>
      <c r="G113" t="s">
        <v>70</v>
      </c>
      <c r="H113" t="s">
        <v>37</v>
      </c>
      <c r="I113" t="s">
        <v>37</v>
      </c>
      <c r="J113" t="s">
        <v>37</v>
      </c>
      <c r="K113" t="s">
        <v>37</v>
      </c>
      <c r="N113" t="s">
        <v>39</v>
      </c>
      <c r="O113" t="s">
        <v>39</v>
      </c>
      <c r="P113" t="s">
        <v>39</v>
      </c>
      <c r="Q113" t="s">
        <v>39</v>
      </c>
      <c r="R113" t="s">
        <v>39</v>
      </c>
      <c r="S113" t="s">
        <v>39</v>
      </c>
      <c r="T113" t="s">
        <v>43</v>
      </c>
      <c r="U113" t="s">
        <v>71</v>
      </c>
    </row>
    <row r="114" spans="1:21" x14ac:dyDescent="0.25">
      <c r="A114">
        <v>11252271028</v>
      </c>
      <c r="B114">
        <v>226886469</v>
      </c>
      <c r="C114" s="1">
        <v>43832.685995370368</v>
      </c>
      <c r="D114" s="3">
        <v>43812</v>
      </c>
      <c r="E114">
        <f>MONTH(Table1[[#This Row],[Date]])</f>
        <v>12</v>
      </c>
      <c r="F114" s="19">
        <v>3</v>
      </c>
      <c r="G114" t="s">
        <v>42</v>
      </c>
      <c r="H114" t="s">
        <v>37</v>
      </c>
      <c r="I114" t="s">
        <v>37</v>
      </c>
      <c r="J114" t="s">
        <v>37</v>
      </c>
      <c r="K114" t="s">
        <v>37</v>
      </c>
      <c r="N114" t="s">
        <v>39</v>
      </c>
      <c r="O114" t="s">
        <v>39</v>
      </c>
      <c r="P114" t="s">
        <v>39</v>
      </c>
      <c r="Q114" t="s">
        <v>39</v>
      </c>
      <c r="R114" t="s">
        <v>39</v>
      </c>
      <c r="S114" t="s">
        <v>39</v>
      </c>
      <c r="T114" t="s">
        <v>43</v>
      </c>
    </row>
    <row r="115" spans="1:21" x14ac:dyDescent="0.25">
      <c r="A115">
        <v>11252275465</v>
      </c>
      <c r="B115">
        <v>226886469</v>
      </c>
      <c r="C115" s="1">
        <v>43832.688101851854</v>
      </c>
      <c r="D115" s="3">
        <v>43813</v>
      </c>
      <c r="E115">
        <f>MONTH(Table1[[#This Row],[Date]])</f>
        <v>12</v>
      </c>
      <c r="F115" s="19" t="s">
        <v>67</v>
      </c>
      <c r="G115" t="s">
        <v>45</v>
      </c>
      <c r="H115" t="s">
        <v>37</v>
      </c>
      <c r="I115" t="s">
        <v>37</v>
      </c>
      <c r="J115" t="s">
        <v>37</v>
      </c>
      <c r="K115" t="s">
        <v>37</v>
      </c>
      <c r="N115" t="s">
        <v>39</v>
      </c>
      <c r="O115" t="s">
        <v>39</v>
      </c>
      <c r="P115" t="s">
        <v>49</v>
      </c>
      <c r="Q115" t="s">
        <v>39</v>
      </c>
      <c r="R115" t="s">
        <v>39</v>
      </c>
      <c r="S115" t="s">
        <v>39</v>
      </c>
      <c r="T115" t="s">
        <v>43</v>
      </c>
      <c r="U115" t="s">
        <v>68</v>
      </c>
    </row>
    <row r="116" spans="1:21" x14ac:dyDescent="0.25">
      <c r="A116">
        <v>11252270203</v>
      </c>
      <c r="B116">
        <v>226886469</v>
      </c>
      <c r="C116" s="1">
        <v>43832.685520833336</v>
      </c>
      <c r="D116" s="3">
        <v>43817</v>
      </c>
      <c r="E116">
        <f>MONTH(Table1[[#This Row],[Date]])</f>
        <v>12</v>
      </c>
      <c r="F116" s="19">
        <v>2</v>
      </c>
      <c r="G116" t="s">
        <v>42</v>
      </c>
      <c r="H116" t="s">
        <v>37</v>
      </c>
      <c r="I116" t="s">
        <v>37</v>
      </c>
      <c r="J116" t="s">
        <v>37</v>
      </c>
      <c r="K116" t="s">
        <v>37</v>
      </c>
      <c r="N116" t="s">
        <v>39</v>
      </c>
      <c r="O116" t="s">
        <v>39</v>
      </c>
      <c r="P116" t="s">
        <v>39</v>
      </c>
      <c r="Q116" t="s">
        <v>39</v>
      </c>
      <c r="R116" t="s">
        <v>39</v>
      </c>
      <c r="S116" t="s">
        <v>49</v>
      </c>
      <c r="T116" t="s">
        <v>43</v>
      </c>
      <c r="U116" t="s">
        <v>78</v>
      </c>
    </row>
    <row r="117" spans="1:21" x14ac:dyDescent="0.25">
      <c r="A117">
        <v>11252269043</v>
      </c>
      <c r="B117">
        <v>226886469</v>
      </c>
      <c r="C117" s="1">
        <v>43832.683854166666</v>
      </c>
      <c r="D117" s="3">
        <v>43818</v>
      </c>
      <c r="E117">
        <f>MONTH(Table1[[#This Row],[Date]])</f>
        <v>12</v>
      </c>
      <c r="F117" s="19">
        <v>4</v>
      </c>
      <c r="G117" t="s">
        <v>42</v>
      </c>
      <c r="H117" t="s">
        <v>37</v>
      </c>
      <c r="I117" t="s">
        <v>37</v>
      </c>
      <c r="J117" t="s">
        <v>37</v>
      </c>
      <c r="K117" t="s">
        <v>37</v>
      </c>
      <c r="N117" t="s">
        <v>39</v>
      </c>
      <c r="O117" t="s">
        <v>39</v>
      </c>
      <c r="P117" t="s">
        <v>39</v>
      </c>
      <c r="Q117" t="s">
        <v>39</v>
      </c>
      <c r="R117" t="s">
        <v>39</v>
      </c>
      <c r="S117" t="s">
        <v>39</v>
      </c>
      <c r="T117" t="s">
        <v>43</v>
      </c>
      <c r="U117" t="s">
        <v>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8"/>
  <sheetViews>
    <sheetView workbookViewId="0">
      <selection activeCell="J6" sqref="J6"/>
    </sheetView>
  </sheetViews>
  <sheetFormatPr defaultRowHeight="15" x14ac:dyDescent="0.25"/>
  <cols>
    <col min="3" max="4" width="15.7109375" customWidth="1"/>
    <col min="10" max="10" width="24.28515625" customWidth="1"/>
  </cols>
  <sheetData>
    <row r="1" spans="1:28" s="2" customFormat="1" ht="14.25" x14ac:dyDescent="0.2">
      <c r="A1" s="2" t="s">
        <v>0</v>
      </c>
      <c r="B1" s="2" t="s">
        <v>1</v>
      </c>
      <c r="C1" s="2" t="s">
        <v>2</v>
      </c>
      <c r="D1" s="2" t="s">
        <v>3</v>
      </c>
      <c r="E1" s="2" t="s">
        <v>4</v>
      </c>
      <c r="F1" s="2" t="s">
        <v>5</v>
      </c>
      <c r="G1" s="2" t="s">
        <v>6</v>
      </c>
      <c r="H1" s="2" t="s">
        <v>7</v>
      </c>
      <c r="I1" s="2" t="s">
        <v>8</v>
      </c>
      <c r="J1" s="2" t="s">
        <v>9</v>
      </c>
      <c r="K1" s="2" t="s">
        <v>10</v>
      </c>
      <c r="M1" s="2" t="s">
        <v>11</v>
      </c>
      <c r="N1" s="2" t="s">
        <v>12</v>
      </c>
      <c r="S1" s="2" t="s">
        <v>13</v>
      </c>
      <c r="Y1" s="2" t="s">
        <v>14</v>
      </c>
      <c r="Z1" s="2" t="s">
        <v>15</v>
      </c>
      <c r="AA1" s="2" t="s">
        <v>16</v>
      </c>
      <c r="AB1" s="2" t="s">
        <v>17</v>
      </c>
    </row>
    <row r="2" spans="1:28" s="2" customFormat="1" ht="14.25" x14ac:dyDescent="0.2">
      <c r="J2" s="2" t="s">
        <v>18</v>
      </c>
      <c r="K2" s="2" t="s">
        <v>19</v>
      </c>
      <c r="L2" s="2" t="s">
        <v>20</v>
      </c>
      <c r="M2" s="2" t="s">
        <v>21</v>
      </c>
      <c r="N2" s="2" t="s">
        <v>22</v>
      </c>
      <c r="O2" s="2" t="s">
        <v>23</v>
      </c>
      <c r="P2" s="2" t="s">
        <v>24</v>
      </c>
      <c r="Q2" s="2" t="s">
        <v>25</v>
      </c>
      <c r="R2" s="2" t="s">
        <v>20</v>
      </c>
      <c r="S2" s="2" t="s">
        <v>26</v>
      </c>
      <c r="T2" s="2" t="s">
        <v>27</v>
      </c>
      <c r="U2" s="2" t="s">
        <v>28</v>
      </c>
      <c r="V2" s="2" t="s">
        <v>29</v>
      </c>
      <c r="W2" s="2" t="s">
        <v>30</v>
      </c>
      <c r="X2" s="2" t="s">
        <v>31</v>
      </c>
      <c r="Y2" s="2" t="s">
        <v>32</v>
      </c>
      <c r="Z2" s="2" t="s">
        <v>21</v>
      </c>
      <c r="AA2" s="2" t="s">
        <v>21</v>
      </c>
      <c r="AB2" s="2" t="s">
        <v>33</v>
      </c>
    </row>
    <row r="3" spans="1:28" x14ac:dyDescent="0.25">
      <c r="A3">
        <v>11252287709</v>
      </c>
      <c r="B3">
        <v>226886469</v>
      </c>
      <c r="C3" s="1">
        <v>43832.693877314814</v>
      </c>
      <c r="D3" s="1">
        <v>43832.694652777776</v>
      </c>
      <c r="E3" t="s">
        <v>34</v>
      </c>
      <c r="J3" t="s">
        <v>35</v>
      </c>
      <c r="K3">
        <v>2</v>
      </c>
      <c r="M3" t="s">
        <v>36</v>
      </c>
      <c r="N3" t="s">
        <v>37</v>
      </c>
      <c r="O3" t="s">
        <v>37</v>
      </c>
      <c r="P3" t="s">
        <v>37</v>
      </c>
      <c r="Q3" t="s">
        <v>37</v>
      </c>
      <c r="R3" t="s">
        <v>38</v>
      </c>
      <c r="S3" t="s">
        <v>39</v>
      </c>
      <c r="T3" t="s">
        <v>39</v>
      </c>
      <c r="U3" t="s">
        <v>39</v>
      </c>
      <c r="V3" t="s">
        <v>39</v>
      </c>
      <c r="W3" t="s">
        <v>39</v>
      </c>
      <c r="X3" t="s">
        <v>39</v>
      </c>
      <c r="Y3" t="s">
        <v>40</v>
      </c>
    </row>
    <row r="4" spans="1:28" x14ac:dyDescent="0.25">
      <c r="A4">
        <v>11252286139</v>
      </c>
      <c r="B4">
        <v>226886469</v>
      </c>
      <c r="C4" s="1">
        <v>43832.693576388891</v>
      </c>
      <c r="D4" s="1">
        <v>43832.693796296298</v>
      </c>
      <c r="E4" t="s">
        <v>34</v>
      </c>
      <c r="J4" t="s">
        <v>41</v>
      </c>
      <c r="K4">
        <v>4</v>
      </c>
      <c r="M4" t="s">
        <v>42</v>
      </c>
      <c r="N4" t="s">
        <v>37</v>
      </c>
      <c r="O4" t="s">
        <v>37</v>
      </c>
      <c r="P4" t="s">
        <v>37</v>
      </c>
      <c r="Q4" t="s">
        <v>37</v>
      </c>
      <c r="S4" t="s">
        <v>39</v>
      </c>
      <c r="T4" t="s">
        <v>39</v>
      </c>
      <c r="U4" t="s">
        <v>39</v>
      </c>
      <c r="V4" t="s">
        <v>39</v>
      </c>
      <c r="W4" t="s">
        <v>39</v>
      </c>
      <c r="X4" t="s">
        <v>39</v>
      </c>
      <c r="Y4" t="s">
        <v>43</v>
      </c>
    </row>
    <row r="5" spans="1:28" x14ac:dyDescent="0.25">
      <c r="A5">
        <v>11252285569</v>
      </c>
      <c r="B5">
        <v>226886469</v>
      </c>
      <c r="C5" s="1">
        <v>43832.693182870367</v>
      </c>
      <c r="D5" s="1">
        <v>43832.693506944444</v>
      </c>
      <c r="E5" t="s">
        <v>34</v>
      </c>
      <c r="J5" t="s">
        <v>44</v>
      </c>
      <c r="K5">
        <v>4</v>
      </c>
      <c r="M5" t="s">
        <v>45</v>
      </c>
      <c r="N5" t="s">
        <v>37</v>
      </c>
      <c r="O5" t="s">
        <v>37</v>
      </c>
      <c r="P5" t="s">
        <v>37</v>
      </c>
      <c r="Q5" t="s">
        <v>37</v>
      </c>
      <c r="S5" t="s">
        <v>39</v>
      </c>
      <c r="T5" t="s">
        <v>39</v>
      </c>
      <c r="U5" t="s">
        <v>39</v>
      </c>
      <c r="V5" t="s">
        <v>39</v>
      </c>
      <c r="W5" t="s">
        <v>39</v>
      </c>
      <c r="X5" t="s">
        <v>39</v>
      </c>
      <c r="Y5" t="s">
        <v>43</v>
      </c>
      <c r="AB5" t="s">
        <v>46</v>
      </c>
    </row>
    <row r="6" spans="1:28" x14ac:dyDescent="0.25">
      <c r="A6">
        <v>11252284820</v>
      </c>
      <c r="B6">
        <v>226886469</v>
      </c>
      <c r="C6" s="1">
        <v>43832.692777777775</v>
      </c>
      <c r="D6" s="1">
        <v>43832.693124999998</v>
      </c>
      <c r="E6" t="s">
        <v>34</v>
      </c>
      <c r="J6" t="s">
        <v>47</v>
      </c>
      <c r="K6" t="s">
        <v>48</v>
      </c>
      <c r="M6" t="s">
        <v>45</v>
      </c>
      <c r="N6" t="s">
        <v>37</v>
      </c>
      <c r="O6" t="s">
        <v>37</v>
      </c>
      <c r="P6" t="s">
        <v>37</v>
      </c>
      <c r="Q6" t="s">
        <v>37</v>
      </c>
      <c r="S6" t="s">
        <v>49</v>
      </c>
      <c r="T6" t="s">
        <v>49</v>
      </c>
      <c r="U6" t="s">
        <v>39</v>
      </c>
      <c r="V6" t="s">
        <v>39</v>
      </c>
      <c r="W6" t="s">
        <v>39</v>
      </c>
      <c r="X6" t="s">
        <v>39</v>
      </c>
      <c r="Y6" t="s">
        <v>43</v>
      </c>
      <c r="AB6" t="s">
        <v>50</v>
      </c>
    </row>
    <row r="7" spans="1:28" x14ac:dyDescent="0.25">
      <c r="A7">
        <v>11252284036</v>
      </c>
      <c r="B7">
        <v>226886469</v>
      </c>
      <c r="C7" s="1">
        <v>43832.692060185182</v>
      </c>
      <c r="D7" s="1">
        <v>43832.692731481482</v>
      </c>
      <c r="E7" t="s">
        <v>34</v>
      </c>
      <c r="J7" t="s">
        <v>47</v>
      </c>
      <c r="K7">
        <v>1</v>
      </c>
      <c r="M7" t="s">
        <v>45</v>
      </c>
      <c r="N7" t="s">
        <v>37</v>
      </c>
      <c r="O7" t="s">
        <v>37</v>
      </c>
      <c r="P7" t="s">
        <v>37</v>
      </c>
      <c r="Q7" t="s">
        <v>37</v>
      </c>
      <c r="S7" t="s">
        <v>39</v>
      </c>
      <c r="T7" t="s">
        <v>39</v>
      </c>
      <c r="U7" t="s">
        <v>39</v>
      </c>
      <c r="V7" t="s">
        <v>39</v>
      </c>
      <c r="W7" t="s">
        <v>39</v>
      </c>
      <c r="X7" t="s">
        <v>39</v>
      </c>
      <c r="Y7" t="s">
        <v>43</v>
      </c>
      <c r="AB7" t="s">
        <v>51</v>
      </c>
    </row>
    <row r="8" spans="1:28" x14ac:dyDescent="0.25">
      <c r="A8">
        <v>11252282654</v>
      </c>
      <c r="B8">
        <v>226886469</v>
      </c>
      <c r="C8" s="1">
        <v>43832.691192129627</v>
      </c>
      <c r="D8" s="1">
        <v>43832.692013888889</v>
      </c>
      <c r="E8" t="s">
        <v>34</v>
      </c>
      <c r="J8" t="s">
        <v>52</v>
      </c>
      <c r="K8">
        <v>6</v>
      </c>
      <c r="M8" t="s">
        <v>53</v>
      </c>
      <c r="N8" t="s">
        <v>37</v>
      </c>
      <c r="O8" t="s">
        <v>37</v>
      </c>
      <c r="P8" t="s">
        <v>37</v>
      </c>
      <c r="Q8" t="s">
        <v>37</v>
      </c>
      <c r="R8" t="s">
        <v>54</v>
      </c>
      <c r="S8" t="s">
        <v>39</v>
      </c>
      <c r="T8" t="s">
        <v>49</v>
      </c>
      <c r="U8" t="s">
        <v>39</v>
      </c>
      <c r="V8" t="s">
        <v>39</v>
      </c>
      <c r="W8" t="s">
        <v>39</v>
      </c>
      <c r="X8" t="s">
        <v>39</v>
      </c>
      <c r="Y8" t="s">
        <v>43</v>
      </c>
      <c r="AB8" t="s">
        <v>55</v>
      </c>
    </row>
    <row r="9" spans="1:28" x14ac:dyDescent="0.25">
      <c r="A9">
        <v>11252280841</v>
      </c>
      <c r="B9">
        <v>226886469</v>
      </c>
      <c r="C9" s="1">
        <v>43832.69085648148</v>
      </c>
      <c r="D9" s="1">
        <v>43832.691145833334</v>
      </c>
      <c r="E9" t="s">
        <v>34</v>
      </c>
      <c r="J9" t="s">
        <v>56</v>
      </c>
      <c r="K9">
        <v>2</v>
      </c>
      <c r="M9" t="s">
        <v>36</v>
      </c>
      <c r="N9" t="s">
        <v>37</v>
      </c>
      <c r="O9" t="s">
        <v>37</v>
      </c>
      <c r="P9" t="s">
        <v>37</v>
      </c>
      <c r="Q9" t="s">
        <v>37</v>
      </c>
      <c r="S9" t="s">
        <v>39</v>
      </c>
      <c r="T9" t="s">
        <v>39</v>
      </c>
      <c r="U9" t="s">
        <v>39</v>
      </c>
      <c r="V9" t="s">
        <v>39</v>
      </c>
      <c r="W9" t="s">
        <v>39</v>
      </c>
      <c r="X9" t="s">
        <v>39</v>
      </c>
      <c r="Y9" t="s">
        <v>43</v>
      </c>
      <c r="AB9" t="s">
        <v>57</v>
      </c>
    </row>
    <row r="10" spans="1:28" x14ac:dyDescent="0.25">
      <c r="A10">
        <v>11252279993</v>
      </c>
      <c r="B10">
        <v>226886469</v>
      </c>
      <c r="C10" s="1">
        <v>43832.690092592595</v>
      </c>
      <c r="D10" s="1">
        <v>43832.690729166665</v>
      </c>
      <c r="E10" t="s">
        <v>34</v>
      </c>
      <c r="J10" t="s">
        <v>58</v>
      </c>
      <c r="K10">
        <v>4</v>
      </c>
      <c r="M10" t="s">
        <v>42</v>
      </c>
      <c r="N10" t="s">
        <v>37</v>
      </c>
      <c r="O10" t="s">
        <v>37</v>
      </c>
      <c r="P10" t="s">
        <v>37</v>
      </c>
      <c r="Q10" t="s">
        <v>37</v>
      </c>
      <c r="R10" t="s">
        <v>59</v>
      </c>
      <c r="S10" t="s">
        <v>39</v>
      </c>
      <c r="T10" t="s">
        <v>39</v>
      </c>
      <c r="U10" t="s">
        <v>49</v>
      </c>
      <c r="V10" t="s">
        <v>39</v>
      </c>
      <c r="W10" t="s">
        <v>39</v>
      </c>
      <c r="X10" t="s">
        <v>39</v>
      </c>
      <c r="Y10" t="s">
        <v>43</v>
      </c>
      <c r="AB10" t="s">
        <v>60</v>
      </c>
    </row>
    <row r="11" spans="1:28" x14ac:dyDescent="0.25">
      <c r="A11">
        <v>11252278495</v>
      </c>
      <c r="B11">
        <v>226886469</v>
      </c>
      <c r="C11" s="1">
        <v>43832.689664351848</v>
      </c>
      <c r="D11" s="1">
        <v>43832.69</v>
      </c>
      <c r="E11" t="s">
        <v>34</v>
      </c>
      <c r="J11" t="s">
        <v>58</v>
      </c>
      <c r="K11">
        <v>4</v>
      </c>
      <c r="M11" t="s">
        <v>42</v>
      </c>
      <c r="N11" t="s">
        <v>37</v>
      </c>
      <c r="O11" t="s">
        <v>37</v>
      </c>
      <c r="P11" t="s">
        <v>37</v>
      </c>
      <c r="Q11" t="s">
        <v>37</v>
      </c>
      <c r="S11" t="s">
        <v>39</v>
      </c>
      <c r="T11" t="s">
        <v>49</v>
      </c>
      <c r="U11" t="s">
        <v>49</v>
      </c>
      <c r="V11" t="s">
        <v>39</v>
      </c>
      <c r="W11" t="s">
        <v>39</v>
      </c>
      <c r="X11" t="s">
        <v>39</v>
      </c>
      <c r="Y11" t="s">
        <v>43</v>
      </c>
    </row>
    <row r="12" spans="1:28" x14ac:dyDescent="0.25">
      <c r="A12">
        <v>11252277345</v>
      </c>
      <c r="B12">
        <v>226886469</v>
      </c>
      <c r="C12" s="1">
        <v>43832.689027777778</v>
      </c>
      <c r="D12" s="1">
        <v>43832.689606481479</v>
      </c>
      <c r="E12" t="s">
        <v>34</v>
      </c>
      <c r="J12" t="s">
        <v>61</v>
      </c>
      <c r="K12">
        <v>2</v>
      </c>
      <c r="M12" t="s">
        <v>42</v>
      </c>
      <c r="N12" t="s">
        <v>37</v>
      </c>
      <c r="O12" t="s">
        <v>37</v>
      </c>
      <c r="P12" t="s">
        <v>37</v>
      </c>
      <c r="Q12" t="s">
        <v>37</v>
      </c>
      <c r="S12" t="s">
        <v>39</v>
      </c>
      <c r="T12" t="s">
        <v>39</v>
      </c>
      <c r="U12" t="s">
        <v>39</v>
      </c>
      <c r="V12" t="s">
        <v>39</v>
      </c>
      <c r="W12" t="s">
        <v>39</v>
      </c>
      <c r="X12" t="s">
        <v>39</v>
      </c>
      <c r="Y12" t="s">
        <v>43</v>
      </c>
      <c r="AB12" t="s">
        <v>62</v>
      </c>
    </row>
    <row r="13" spans="1:28" x14ac:dyDescent="0.25">
      <c r="A13">
        <v>11252276375</v>
      </c>
      <c r="B13">
        <v>226886469</v>
      </c>
      <c r="C13" s="1">
        <v>43832.68855324074</v>
      </c>
      <c r="D13" s="1">
        <v>43832.688923611109</v>
      </c>
      <c r="E13" t="s">
        <v>34</v>
      </c>
      <c r="J13" t="s">
        <v>63</v>
      </c>
      <c r="K13">
        <v>2</v>
      </c>
      <c r="L13" t="s">
        <v>64</v>
      </c>
      <c r="M13" t="s">
        <v>45</v>
      </c>
      <c r="N13" t="s">
        <v>37</v>
      </c>
      <c r="O13" t="s">
        <v>37</v>
      </c>
      <c r="P13" t="s">
        <v>37</v>
      </c>
      <c r="Q13" t="s">
        <v>37</v>
      </c>
      <c r="S13" t="s">
        <v>39</v>
      </c>
      <c r="T13" t="s">
        <v>49</v>
      </c>
      <c r="U13" t="s">
        <v>39</v>
      </c>
      <c r="V13" t="s">
        <v>39</v>
      </c>
      <c r="W13" t="s">
        <v>39</v>
      </c>
      <c r="X13" t="s">
        <v>39</v>
      </c>
      <c r="Y13" t="s">
        <v>40</v>
      </c>
      <c r="AB13" t="s">
        <v>65</v>
      </c>
    </row>
    <row r="14" spans="1:28" x14ac:dyDescent="0.25">
      <c r="A14">
        <v>11252275465</v>
      </c>
      <c r="B14">
        <v>226886469</v>
      </c>
      <c r="C14" s="1">
        <v>43832.688101851854</v>
      </c>
      <c r="D14" s="1">
        <v>43832.688472222224</v>
      </c>
      <c r="E14" t="s">
        <v>34</v>
      </c>
      <c r="J14" t="s">
        <v>66</v>
      </c>
      <c r="K14" t="s">
        <v>48</v>
      </c>
      <c r="L14" t="s">
        <v>67</v>
      </c>
      <c r="M14" t="s">
        <v>45</v>
      </c>
      <c r="N14" t="s">
        <v>37</v>
      </c>
      <c r="O14" t="s">
        <v>37</v>
      </c>
      <c r="P14" t="s">
        <v>37</v>
      </c>
      <c r="Q14" t="s">
        <v>37</v>
      </c>
      <c r="S14" t="s">
        <v>39</v>
      </c>
      <c r="T14" t="s">
        <v>39</v>
      </c>
      <c r="U14" t="s">
        <v>49</v>
      </c>
      <c r="V14" t="s">
        <v>39</v>
      </c>
      <c r="W14" t="s">
        <v>39</v>
      </c>
      <c r="X14" t="s">
        <v>39</v>
      </c>
      <c r="Y14" t="s">
        <v>43</v>
      </c>
      <c r="AB14" t="s">
        <v>68</v>
      </c>
    </row>
    <row r="15" spans="1:28" x14ac:dyDescent="0.25">
      <c r="A15">
        <v>11252274586</v>
      </c>
      <c r="B15">
        <v>226886469</v>
      </c>
      <c r="C15" s="1">
        <v>43832.687465277777</v>
      </c>
      <c r="D15" s="1">
        <v>43832.688032407408</v>
      </c>
      <c r="E15" t="s">
        <v>34</v>
      </c>
      <c r="J15" t="s">
        <v>69</v>
      </c>
      <c r="K15" t="s">
        <v>48</v>
      </c>
      <c r="M15" t="s">
        <v>70</v>
      </c>
      <c r="N15" t="s">
        <v>37</v>
      </c>
      <c r="O15" t="s">
        <v>37</v>
      </c>
      <c r="P15" t="s">
        <v>37</v>
      </c>
      <c r="Q15" t="s">
        <v>37</v>
      </c>
      <c r="S15" t="s">
        <v>39</v>
      </c>
      <c r="T15" t="s">
        <v>39</v>
      </c>
      <c r="U15" t="s">
        <v>39</v>
      </c>
      <c r="V15" t="s">
        <v>39</v>
      </c>
      <c r="W15" t="s">
        <v>39</v>
      </c>
      <c r="X15" t="s">
        <v>39</v>
      </c>
      <c r="Y15" t="s">
        <v>43</v>
      </c>
      <c r="AB15" t="s">
        <v>71</v>
      </c>
    </row>
    <row r="16" spans="1:28" x14ac:dyDescent="0.25">
      <c r="A16">
        <v>11252273257</v>
      </c>
      <c r="B16">
        <v>226886469</v>
      </c>
      <c r="C16" s="1">
        <v>43832.6871875</v>
      </c>
      <c r="D16" s="1">
        <v>43832.687395833331</v>
      </c>
      <c r="E16" t="s">
        <v>34</v>
      </c>
      <c r="J16" t="s">
        <v>72</v>
      </c>
      <c r="K16">
        <v>5</v>
      </c>
      <c r="M16" t="s">
        <v>53</v>
      </c>
      <c r="N16" t="s">
        <v>37</v>
      </c>
      <c r="O16" t="s">
        <v>37</v>
      </c>
      <c r="P16" t="s">
        <v>37</v>
      </c>
      <c r="Q16" t="s">
        <v>37</v>
      </c>
      <c r="S16" t="s">
        <v>39</v>
      </c>
      <c r="T16" t="s">
        <v>39</v>
      </c>
      <c r="U16" t="s">
        <v>39</v>
      </c>
      <c r="V16" t="s">
        <v>39</v>
      </c>
      <c r="W16" t="s">
        <v>39</v>
      </c>
      <c r="X16" t="s">
        <v>39</v>
      </c>
      <c r="Y16" t="s">
        <v>43</v>
      </c>
    </row>
    <row r="17" spans="1:28" x14ac:dyDescent="0.25">
      <c r="A17">
        <v>11252272705</v>
      </c>
      <c r="B17">
        <v>226886469</v>
      </c>
      <c r="C17" s="1">
        <v>43832.686400462961</v>
      </c>
      <c r="D17" s="1">
        <v>43832.687106481484</v>
      </c>
      <c r="E17" t="s">
        <v>34</v>
      </c>
      <c r="J17" t="s">
        <v>73</v>
      </c>
      <c r="K17">
        <v>6</v>
      </c>
      <c r="M17" t="s">
        <v>42</v>
      </c>
      <c r="N17" t="s">
        <v>37</v>
      </c>
      <c r="O17" t="s">
        <v>37</v>
      </c>
      <c r="P17" t="s">
        <v>37</v>
      </c>
      <c r="Q17" t="s">
        <v>37</v>
      </c>
      <c r="R17" t="s">
        <v>74</v>
      </c>
      <c r="S17" t="s">
        <v>39</v>
      </c>
      <c r="T17" t="s">
        <v>39</v>
      </c>
      <c r="U17" t="s">
        <v>39</v>
      </c>
      <c r="V17" t="s">
        <v>39</v>
      </c>
      <c r="W17" t="s">
        <v>39</v>
      </c>
      <c r="X17" t="s">
        <v>39</v>
      </c>
      <c r="Y17" t="s">
        <v>43</v>
      </c>
      <c r="AB17" t="s">
        <v>75</v>
      </c>
    </row>
    <row r="18" spans="1:28" x14ac:dyDescent="0.25">
      <c r="A18">
        <v>11252271028</v>
      </c>
      <c r="B18">
        <v>226886469</v>
      </c>
      <c r="C18" s="1">
        <v>43832.685995370368</v>
      </c>
      <c r="D18" s="1">
        <v>43832.686319444445</v>
      </c>
      <c r="E18" t="s">
        <v>34</v>
      </c>
      <c r="J18" t="s">
        <v>76</v>
      </c>
      <c r="K18">
        <v>3</v>
      </c>
      <c r="M18" t="s">
        <v>42</v>
      </c>
      <c r="N18" t="s">
        <v>37</v>
      </c>
      <c r="O18" t="s">
        <v>37</v>
      </c>
      <c r="P18" t="s">
        <v>37</v>
      </c>
      <c r="Q18" t="s">
        <v>37</v>
      </c>
      <c r="S18" t="s">
        <v>39</v>
      </c>
      <c r="T18" t="s">
        <v>39</v>
      </c>
      <c r="U18" t="s">
        <v>39</v>
      </c>
      <c r="V18" t="s">
        <v>39</v>
      </c>
      <c r="W18" t="s">
        <v>39</v>
      </c>
      <c r="X18" t="s">
        <v>39</v>
      </c>
      <c r="Y18" t="s">
        <v>43</v>
      </c>
    </row>
    <row r="19" spans="1:28" x14ac:dyDescent="0.25">
      <c r="A19">
        <v>11252270203</v>
      </c>
      <c r="B19">
        <v>226886469</v>
      </c>
      <c r="C19" s="1">
        <v>43832.685520833336</v>
      </c>
      <c r="D19" s="1">
        <v>43832.685949074075</v>
      </c>
      <c r="E19" t="s">
        <v>34</v>
      </c>
      <c r="J19" t="s">
        <v>77</v>
      </c>
      <c r="K19">
        <v>2</v>
      </c>
      <c r="M19" t="s">
        <v>42</v>
      </c>
      <c r="N19" t="s">
        <v>37</v>
      </c>
      <c r="O19" t="s">
        <v>37</v>
      </c>
      <c r="P19" t="s">
        <v>37</v>
      </c>
      <c r="Q19" t="s">
        <v>37</v>
      </c>
      <c r="S19" t="s">
        <v>39</v>
      </c>
      <c r="T19" t="s">
        <v>39</v>
      </c>
      <c r="U19" t="s">
        <v>39</v>
      </c>
      <c r="V19" t="s">
        <v>39</v>
      </c>
      <c r="W19" t="s">
        <v>39</v>
      </c>
      <c r="X19" t="s">
        <v>49</v>
      </c>
      <c r="Y19" t="s">
        <v>43</v>
      </c>
      <c r="AB19" t="s">
        <v>78</v>
      </c>
    </row>
    <row r="20" spans="1:28" x14ac:dyDescent="0.25">
      <c r="A20">
        <v>11252269043</v>
      </c>
      <c r="B20">
        <v>226886469</v>
      </c>
      <c r="C20" s="1">
        <v>43832.683854166666</v>
      </c>
      <c r="D20" s="1">
        <v>43832.685416666667</v>
      </c>
      <c r="E20" t="s">
        <v>34</v>
      </c>
      <c r="J20" t="s">
        <v>79</v>
      </c>
      <c r="K20">
        <v>4</v>
      </c>
      <c r="M20" t="s">
        <v>42</v>
      </c>
      <c r="N20" t="s">
        <v>37</v>
      </c>
      <c r="O20" t="s">
        <v>37</v>
      </c>
      <c r="P20" t="s">
        <v>37</v>
      </c>
      <c r="Q20" t="s">
        <v>37</v>
      </c>
      <c r="S20" t="s">
        <v>39</v>
      </c>
      <c r="T20" t="s">
        <v>39</v>
      </c>
      <c r="U20" t="s">
        <v>39</v>
      </c>
      <c r="V20" t="s">
        <v>39</v>
      </c>
      <c r="W20" t="s">
        <v>39</v>
      </c>
      <c r="X20" t="s">
        <v>39</v>
      </c>
      <c r="Y20" t="s">
        <v>43</v>
      </c>
      <c r="AB20" t="s">
        <v>80</v>
      </c>
    </row>
    <row r="21" spans="1:28" x14ac:dyDescent="0.25">
      <c r="A21">
        <v>11145185942</v>
      </c>
      <c r="B21">
        <v>226886469</v>
      </c>
      <c r="C21" s="1">
        <v>43783.643587962964</v>
      </c>
      <c r="D21" s="1">
        <v>43783.644178240742</v>
      </c>
      <c r="E21" t="s">
        <v>81</v>
      </c>
      <c r="J21" t="s">
        <v>82</v>
      </c>
      <c r="K21">
        <v>3</v>
      </c>
      <c r="M21" t="s">
        <v>45</v>
      </c>
      <c r="N21" t="s">
        <v>37</v>
      </c>
      <c r="O21" t="s">
        <v>37</v>
      </c>
      <c r="P21" t="s">
        <v>37</v>
      </c>
      <c r="Q21" t="s">
        <v>37</v>
      </c>
      <c r="S21" t="s">
        <v>39</v>
      </c>
      <c r="T21" t="s">
        <v>39</v>
      </c>
      <c r="U21" t="s">
        <v>39</v>
      </c>
      <c r="V21" t="s">
        <v>39</v>
      </c>
      <c r="W21" t="s">
        <v>39</v>
      </c>
      <c r="X21" t="s">
        <v>39</v>
      </c>
      <c r="Y21" t="s">
        <v>43</v>
      </c>
      <c r="AB21" t="s">
        <v>83</v>
      </c>
    </row>
    <row r="22" spans="1:28" x14ac:dyDescent="0.25">
      <c r="A22">
        <v>11145183085</v>
      </c>
      <c r="B22">
        <v>226886469</v>
      </c>
      <c r="C22" s="1">
        <v>43783.643287037034</v>
      </c>
      <c r="D22" s="1">
        <v>43783.643506944441</v>
      </c>
      <c r="E22" t="s">
        <v>81</v>
      </c>
      <c r="J22" t="s">
        <v>84</v>
      </c>
      <c r="K22">
        <v>2</v>
      </c>
      <c r="M22" t="s">
        <v>36</v>
      </c>
      <c r="N22" t="s">
        <v>37</v>
      </c>
      <c r="O22" t="s">
        <v>37</v>
      </c>
      <c r="P22" t="s">
        <v>37</v>
      </c>
      <c r="Q22" t="s">
        <v>37</v>
      </c>
      <c r="S22" t="s">
        <v>39</v>
      </c>
      <c r="T22" t="s">
        <v>39</v>
      </c>
      <c r="U22" t="s">
        <v>39</v>
      </c>
      <c r="V22" t="s">
        <v>39</v>
      </c>
      <c r="W22" t="s">
        <v>39</v>
      </c>
      <c r="X22" t="s">
        <v>39</v>
      </c>
      <c r="Y22" t="s">
        <v>43</v>
      </c>
      <c r="AB22" t="s">
        <v>85</v>
      </c>
    </row>
    <row r="23" spans="1:28" x14ac:dyDescent="0.25">
      <c r="A23">
        <v>11145181995</v>
      </c>
      <c r="B23">
        <v>226886469</v>
      </c>
      <c r="C23" s="1">
        <v>43783.642905092594</v>
      </c>
      <c r="D23" s="1">
        <v>43783.643252314818</v>
      </c>
      <c r="E23" t="s">
        <v>81</v>
      </c>
      <c r="J23" t="s">
        <v>86</v>
      </c>
      <c r="K23">
        <v>2</v>
      </c>
      <c r="M23" t="s">
        <v>36</v>
      </c>
      <c r="N23" t="s">
        <v>37</v>
      </c>
      <c r="O23" t="s">
        <v>37</v>
      </c>
      <c r="P23" t="s">
        <v>37</v>
      </c>
      <c r="Q23" t="s">
        <v>37</v>
      </c>
      <c r="S23" t="s">
        <v>39</v>
      </c>
      <c r="T23" t="s">
        <v>39</v>
      </c>
      <c r="U23" t="s">
        <v>39</v>
      </c>
      <c r="V23" t="s">
        <v>39</v>
      </c>
      <c r="W23" t="s">
        <v>39</v>
      </c>
      <c r="X23" t="s">
        <v>39</v>
      </c>
      <c r="Y23" t="s">
        <v>43</v>
      </c>
      <c r="AB23" t="s">
        <v>87</v>
      </c>
    </row>
    <row r="24" spans="1:28" x14ac:dyDescent="0.25">
      <c r="A24">
        <v>11145180497</v>
      </c>
      <c r="B24">
        <v>226886469</v>
      </c>
      <c r="C24" s="1">
        <v>43783.642592592594</v>
      </c>
      <c r="D24" s="1">
        <v>43783.642881944441</v>
      </c>
      <c r="E24" t="s">
        <v>81</v>
      </c>
      <c r="J24" t="s">
        <v>88</v>
      </c>
      <c r="K24">
        <v>2</v>
      </c>
      <c r="M24" t="s">
        <v>36</v>
      </c>
      <c r="N24" t="s">
        <v>37</v>
      </c>
      <c r="O24" t="s">
        <v>37</v>
      </c>
      <c r="P24" t="s">
        <v>37</v>
      </c>
      <c r="Q24" t="s">
        <v>37</v>
      </c>
      <c r="R24" t="s">
        <v>89</v>
      </c>
      <c r="S24" t="s">
        <v>39</v>
      </c>
      <c r="T24" t="s">
        <v>39</v>
      </c>
      <c r="U24" t="s">
        <v>39</v>
      </c>
      <c r="V24" t="s">
        <v>49</v>
      </c>
      <c r="W24" t="s">
        <v>49</v>
      </c>
      <c r="X24" t="s">
        <v>49</v>
      </c>
      <c r="Y24" t="s">
        <v>43</v>
      </c>
    </row>
    <row r="25" spans="1:28" x14ac:dyDescent="0.25">
      <c r="A25">
        <v>11145178963</v>
      </c>
      <c r="B25">
        <v>226886469</v>
      </c>
      <c r="C25" s="1">
        <v>43783.642002314817</v>
      </c>
      <c r="D25" s="1">
        <v>43783.642534722225</v>
      </c>
      <c r="E25" t="s">
        <v>81</v>
      </c>
      <c r="J25" t="s">
        <v>90</v>
      </c>
      <c r="K25" t="s">
        <v>48</v>
      </c>
      <c r="M25" t="s">
        <v>91</v>
      </c>
      <c r="N25" t="s">
        <v>37</v>
      </c>
      <c r="O25" t="s">
        <v>37</v>
      </c>
      <c r="P25" t="s">
        <v>37</v>
      </c>
      <c r="Q25" t="s">
        <v>37</v>
      </c>
      <c r="S25" t="s">
        <v>39</v>
      </c>
      <c r="T25" t="s">
        <v>39</v>
      </c>
      <c r="U25" t="s">
        <v>39</v>
      </c>
      <c r="V25" t="s">
        <v>39</v>
      </c>
      <c r="W25" t="s">
        <v>39</v>
      </c>
      <c r="X25" t="s">
        <v>39</v>
      </c>
      <c r="Y25" t="s">
        <v>43</v>
      </c>
    </row>
    <row r="26" spans="1:28" x14ac:dyDescent="0.25">
      <c r="A26">
        <v>11145176346</v>
      </c>
      <c r="B26">
        <v>226886469</v>
      </c>
      <c r="C26" s="1">
        <v>43783.64162037037</v>
      </c>
      <c r="D26" s="1">
        <v>43783.641932870371</v>
      </c>
      <c r="E26" t="s">
        <v>81</v>
      </c>
      <c r="J26" t="s">
        <v>92</v>
      </c>
      <c r="K26">
        <v>6</v>
      </c>
      <c r="M26" t="s">
        <v>42</v>
      </c>
      <c r="N26" t="s">
        <v>37</v>
      </c>
      <c r="O26" t="s">
        <v>37</v>
      </c>
      <c r="P26" t="s">
        <v>37</v>
      </c>
      <c r="Q26" t="s">
        <v>37</v>
      </c>
      <c r="S26" t="s">
        <v>39</v>
      </c>
      <c r="T26" t="s">
        <v>39</v>
      </c>
      <c r="U26" t="s">
        <v>39</v>
      </c>
      <c r="V26" t="s">
        <v>39</v>
      </c>
      <c r="W26" t="s">
        <v>39</v>
      </c>
      <c r="X26" t="s">
        <v>39</v>
      </c>
      <c r="Y26" t="s">
        <v>43</v>
      </c>
      <c r="AB26" t="s">
        <v>93</v>
      </c>
    </row>
    <row r="27" spans="1:28" x14ac:dyDescent="0.25">
      <c r="A27">
        <v>11145174647</v>
      </c>
      <c r="B27">
        <v>226886469</v>
      </c>
      <c r="C27" s="1">
        <v>43783.640706018516</v>
      </c>
      <c r="D27" s="1">
        <v>43783.641527777778</v>
      </c>
      <c r="E27" t="s">
        <v>81</v>
      </c>
      <c r="J27" t="s">
        <v>94</v>
      </c>
      <c r="K27">
        <v>6</v>
      </c>
      <c r="M27" t="s">
        <v>95</v>
      </c>
      <c r="N27" t="s">
        <v>37</v>
      </c>
      <c r="O27" t="s">
        <v>37</v>
      </c>
      <c r="P27" t="s">
        <v>37</v>
      </c>
      <c r="Q27" t="s">
        <v>96</v>
      </c>
      <c r="R27" t="s">
        <v>97</v>
      </c>
      <c r="S27" t="s">
        <v>39</v>
      </c>
      <c r="T27" t="s">
        <v>39</v>
      </c>
      <c r="U27" t="s">
        <v>39</v>
      </c>
      <c r="V27" t="s">
        <v>39</v>
      </c>
      <c r="W27" t="s">
        <v>39</v>
      </c>
      <c r="X27" t="s">
        <v>39</v>
      </c>
      <c r="Y27" t="s">
        <v>43</v>
      </c>
      <c r="AB27" t="s">
        <v>98</v>
      </c>
    </row>
    <row r="28" spans="1:28" x14ac:dyDescent="0.25">
      <c r="A28">
        <v>11145170208</v>
      </c>
      <c r="B28">
        <v>226886469</v>
      </c>
      <c r="C28" s="1">
        <v>43783.640219907407</v>
      </c>
      <c r="D28" s="1">
        <v>43783.6406712963</v>
      </c>
      <c r="E28" t="s">
        <v>81</v>
      </c>
      <c r="J28" t="s">
        <v>99</v>
      </c>
      <c r="K28">
        <v>4</v>
      </c>
      <c r="L28" t="s">
        <v>100</v>
      </c>
      <c r="M28" t="s">
        <v>42</v>
      </c>
      <c r="N28" t="s">
        <v>37</v>
      </c>
      <c r="O28" t="s">
        <v>37</v>
      </c>
      <c r="P28" t="s">
        <v>37</v>
      </c>
      <c r="Q28" t="s">
        <v>37</v>
      </c>
      <c r="S28" t="s">
        <v>39</v>
      </c>
      <c r="T28" t="s">
        <v>39</v>
      </c>
      <c r="U28" t="s">
        <v>39</v>
      </c>
      <c r="V28" t="s">
        <v>39</v>
      </c>
      <c r="W28" t="s">
        <v>39</v>
      </c>
      <c r="X28" t="s">
        <v>39</v>
      </c>
      <c r="Y28" t="s">
        <v>40</v>
      </c>
    </row>
    <row r="29" spans="1:28" x14ac:dyDescent="0.25">
      <c r="A29">
        <v>11145168640</v>
      </c>
      <c r="B29">
        <v>226886469</v>
      </c>
      <c r="C29" s="1">
        <v>43783.639652777776</v>
      </c>
      <c r="D29" s="1">
        <v>43783.640162037038</v>
      </c>
      <c r="E29" t="s">
        <v>81</v>
      </c>
      <c r="J29" t="s">
        <v>101</v>
      </c>
      <c r="K29">
        <v>2</v>
      </c>
      <c r="M29" t="s">
        <v>42</v>
      </c>
      <c r="N29" t="s">
        <v>37</v>
      </c>
      <c r="O29" t="s">
        <v>37</v>
      </c>
      <c r="P29" t="s">
        <v>37</v>
      </c>
      <c r="Q29" t="s">
        <v>37</v>
      </c>
      <c r="S29" t="s">
        <v>39</v>
      </c>
      <c r="T29" t="s">
        <v>39</v>
      </c>
      <c r="U29" t="s">
        <v>39</v>
      </c>
      <c r="V29" t="s">
        <v>39</v>
      </c>
      <c r="W29" t="s">
        <v>39</v>
      </c>
      <c r="X29" t="s">
        <v>39</v>
      </c>
      <c r="Y29" t="s">
        <v>43</v>
      </c>
      <c r="AB29" t="s">
        <v>102</v>
      </c>
    </row>
    <row r="30" spans="1:28" x14ac:dyDescent="0.25">
      <c r="A30">
        <v>11145166095</v>
      </c>
      <c r="B30">
        <v>226886469</v>
      </c>
      <c r="C30" s="1">
        <v>43783.638958333337</v>
      </c>
      <c r="D30" s="1">
        <v>43783.63958333333</v>
      </c>
      <c r="E30" t="s">
        <v>81</v>
      </c>
      <c r="J30" t="s">
        <v>103</v>
      </c>
      <c r="K30">
        <v>3</v>
      </c>
      <c r="L30" t="s">
        <v>104</v>
      </c>
      <c r="M30" t="s">
        <v>70</v>
      </c>
      <c r="N30" t="s">
        <v>37</v>
      </c>
      <c r="O30" t="s">
        <v>37</v>
      </c>
      <c r="P30" t="s">
        <v>37</v>
      </c>
      <c r="Q30" t="s">
        <v>37</v>
      </c>
      <c r="R30" t="s">
        <v>105</v>
      </c>
      <c r="S30" t="s">
        <v>39</v>
      </c>
      <c r="T30" t="s">
        <v>39</v>
      </c>
      <c r="U30" t="s">
        <v>39</v>
      </c>
      <c r="V30" t="s">
        <v>39</v>
      </c>
      <c r="W30" t="s">
        <v>39</v>
      </c>
      <c r="X30" t="s">
        <v>39</v>
      </c>
      <c r="Y30" t="s">
        <v>43</v>
      </c>
      <c r="AB30" t="s">
        <v>106</v>
      </c>
    </row>
    <row r="31" spans="1:28" x14ac:dyDescent="0.25">
      <c r="A31">
        <v>11145163098</v>
      </c>
      <c r="B31">
        <v>226886469</v>
      </c>
      <c r="C31" s="1">
        <v>43783.638298611113</v>
      </c>
      <c r="D31" s="1">
        <v>43783.63890046296</v>
      </c>
      <c r="E31" t="s">
        <v>81</v>
      </c>
      <c r="J31" t="s">
        <v>103</v>
      </c>
      <c r="K31" t="s">
        <v>48</v>
      </c>
      <c r="M31" t="s">
        <v>70</v>
      </c>
      <c r="N31" t="s">
        <v>37</v>
      </c>
      <c r="O31" t="s">
        <v>37</v>
      </c>
      <c r="P31" t="s">
        <v>37</v>
      </c>
      <c r="Q31" t="s">
        <v>37</v>
      </c>
      <c r="S31" t="s">
        <v>49</v>
      </c>
      <c r="T31" t="s">
        <v>49</v>
      </c>
      <c r="U31" t="s">
        <v>49</v>
      </c>
      <c r="V31" t="s">
        <v>49</v>
      </c>
      <c r="W31" t="s">
        <v>49</v>
      </c>
      <c r="X31" t="s">
        <v>49</v>
      </c>
      <c r="Y31" t="s">
        <v>43</v>
      </c>
      <c r="AB31" t="s">
        <v>107</v>
      </c>
    </row>
    <row r="32" spans="1:28" x14ac:dyDescent="0.25">
      <c r="A32">
        <v>11145160249</v>
      </c>
      <c r="B32">
        <v>226886469</v>
      </c>
      <c r="C32" s="1">
        <v>43783.637962962966</v>
      </c>
      <c r="D32" s="1">
        <v>43783.638275462959</v>
      </c>
      <c r="E32" t="s">
        <v>81</v>
      </c>
      <c r="J32" t="s">
        <v>108</v>
      </c>
      <c r="K32">
        <v>5</v>
      </c>
      <c r="M32" t="s">
        <v>53</v>
      </c>
      <c r="N32" t="s">
        <v>37</v>
      </c>
      <c r="O32" t="s">
        <v>37</v>
      </c>
      <c r="P32" t="s">
        <v>37</v>
      </c>
      <c r="Q32" t="s">
        <v>37</v>
      </c>
      <c r="S32" t="s">
        <v>39</v>
      </c>
      <c r="T32" t="s">
        <v>39</v>
      </c>
      <c r="U32" t="s">
        <v>39</v>
      </c>
      <c r="V32" t="s">
        <v>39</v>
      </c>
      <c r="W32" t="s">
        <v>39</v>
      </c>
      <c r="X32" t="s">
        <v>39</v>
      </c>
      <c r="Y32" t="s">
        <v>43</v>
      </c>
      <c r="AB32" t="s">
        <v>109</v>
      </c>
    </row>
    <row r="33" spans="1:28" x14ac:dyDescent="0.25">
      <c r="A33">
        <v>11145158638</v>
      </c>
      <c r="B33">
        <v>226886469</v>
      </c>
      <c r="C33" s="1">
        <v>43783.637673611112</v>
      </c>
      <c r="D33" s="1">
        <v>43783.63790509259</v>
      </c>
      <c r="E33" t="s">
        <v>81</v>
      </c>
      <c r="J33" t="s">
        <v>108</v>
      </c>
      <c r="K33">
        <v>8</v>
      </c>
      <c r="M33" t="s">
        <v>53</v>
      </c>
      <c r="N33" t="s">
        <v>37</v>
      </c>
      <c r="O33" t="s">
        <v>37</v>
      </c>
      <c r="P33" t="s">
        <v>37</v>
      </c>
      <c r="Q33" t="s">
        <v>37</v>
      </c>
      <c r="S33" t="s">
        <v>49</v>
      </c>
      <c r="T33" t="s">
        <v>49</v>
      </c>
      <c r="U33" t="s">
        <v>49</v>
      </c>
      <c r="V33" t="s">
        <v>49</v>
      </c>
      <c r="W33" t="s">
        <v>39</v>
      </c>
      <c r="X33" t="s">
        <v>39</v>
      </c>
      <c r="Y33" t="s">
        <v>43</v>
      </c>
    </row>
    <row r="34" spans="1:28" x14ac:dyDescent="0.25">
      <c r="A34">
        <v>11145157406</v>
      </c>
      <c r="B34">
        <v>226886469</v>
      </c>
      <c r="C34" s="1">
        <v>43783.636516203704</v>
      </c>
      <c r="D34" s="1">
        <v>43783.637604166666</v>
      </c>
      <c r="E34" t="s">
        <v>81</v>
      </c>
      <c r="J34" t="s">
        <v>110</v>
      </c>
      <c r="K34" t="s">
        <v>48</v>
      </c>
      <c r="M34" t="s">
        <v>91</v>
      </c>
      <c r="N34" t="s">
        <v>37</v>
      </c>
      <c r="O34" t="s">
        <v>37</v>
      </c>
      <c r="P34" t="s">
        <v>37</v>
      </c>
      <c r="Q34" t="s">
        <v>37</v>
      </c>
      <c r="S34" t="s">
        <v>39</v>
      </c>
      <c r="T34" t="s">
        <v>39</v>
      </c>
      <c r="U34" t="s">
        <v>49</v>
      </c>
      <c r="V34" t="s">
        <v>39</v>
      </c>
      <c r="W34" t="s">
        <v>39</v>
      </c>
      <c r="X34" t="s">
        <v>49</v>
      </c>
      <c r="Y34" t="s">
        <v>43</v>
      </c>
      <c r="AB34" t="s">
        <v>111</v>
      </c>
    </row>
    <row r="35" spans="1:28" x14ac:dyDescent="0.25">
      <c r="A35">
        <v>11145152293</v>
      </c>
      <c r="B35">
        <v>226886469</v>
      </c>
      <c r="C35" s="1">
        <v>43783.635775462964</v>
      </c>
      <c r="D35" s="1">
        <v>43783.636446759258</v>
      </c>
      <c r="E35" t="s">
        <v>81</v>
      </c>
      <c r="J35" t="s">
        <v>112</v>
      </c>
      <c r="K35">
        <v>5</v>
      </c>
      <c r="M35" t="s">
        <v>45</v>
      </c>
      <c r="N35" t="s">
        <v>37</v>
      </c>
      <c r="O35" t="s">
        <v>37</v>
      </c>
      <c r="P35" t="s">
        <v>37</v>
      </c>
      <c r="Q35" t="s">
        <v>37</v>
      </c>
      <c r="S35" t="s">
        <v>39</v>
      </c>
      <c r="T35" t="s">
        <v>49</v>
      </c>
      <c r="U35" t="s">
        <v>39</v>
      </c>
      <c r="V35" t="s">
        <v>39</v>
      </c>
      <c r="W35" t="s">
        <v>49</v>
      </c>
      <c r="X35" t="s">
        <v>39</v>
      </c>
      <c r="Y35" t="s">
        <v>43</v>
      </c>
    </row>
    <row r="36" spans="1:28" x14ac:dyDescent="0.25">
      <c r="A36">
        <v>11138397687</v>
      </c>
      <c r="B36">
        <v>226886469</v>
      </c>
      <c r="C36" s="1">
        <v>43781.666493055556</v>
      </c>
      <c r="D36" s="1">
        <v>43781.667245370372</v>
      </c>
      <c r="E36" t="s">
        <v>34</v>
      </c>
      <c r="J36" t="s">
        <v>113</v>
      </c>
      <c r="K36">
        <v>5</v>
      </c>
      <c r="M36" t="s">
        <v>114</v>
      </c>
      <c r="N36" t="s">
        <v>37</v>
      </c>
      <c r="O36" t="s">
        <v>37</v>
      </c>
      <c r="P36" t="s">
        <v>37</v>
      </c>
      <c r="Q36" t="s">
        <v>37</v>
      </c>
      <c r="S36" t="s">
        <v>39</v>
      </c>
      <c r="T36" t="s">
        <v>49</v>
      </c>
      <c r="U36" t="s">
        <v>115</v>
      </c>
      <c r="V36" t="s">
        <v>39</v>
      </c>
      <c r="W36" t="s">
        <v>39</v>
      </c>
      <c r="X36" t="s">
        <v>115</v>
      </c>
      <c r="Y36" t="s">
        <v>43</v>
      </c>
      <c r="AB36" t="s">
        <v>116</v>
      </c>
    </row>
    <row r="37" spans="1:28" x14ac:dyDescent="0.25">
      <c r="A37">
        <v>11138394273</v>
      </c>
      <c r="B37">
        <v>226886469</v>
      </c>
      <c r="C37" s="1">
        <v>43781.657951388886</v>
      </c>
      <c r="D37" s="1">
        <v>43781.666446759256</v>
      </c>
      <c r="E37" t="s">
        <v>34</v>
      </c>
      <c r="J37" t="s">
        <v>117</v>
      </c>
      <c r="K37">
        <v>2</v>
      </c>
      <c r="M37" t="s">
        <v>114</v>
      </c>
      <c r="N37" t="s">
        <v>37</v>
      </c>
      <c r="O37" t="s">
        <v>37</v>
      </c>
      <c r="P37" t="s">
        <v>37</v>
      </c>
      <c r="Q37" t="s">
        <v>37</v>
      </c>
      <c r="R37" t="s">
        <v>118</v>
      </c>
      <c r="S37" t="s">
        <v>39</v>
      </c>
      <c r="T37" t="s">
        <v>39</v>
      </c>
      <c r="U37" t="s">
        <v>115</v>
      </c>
      <c r="V37" t="s">
        <v>49</v>
      </c>
      <c r="W37" t="s">
        <v>115</v>
      </c>
      <c r="X37" t="s">
        <v>115</v>
      </c>
      <c r="Y37" t="s">
        <v>119</v>
      </c>
      <c r="AB37" t="s">
        <v>120</v>
      </c>
    </row>
    <row r="38" spans="1:28" x14ac:dyDescent="0.25">
      <c r="A38">
        <v>11138355898</v>
      </c>
      <c r="B38">
        <v>226886469</v>
      </c>
      <c r="C38" s="1">
        <v>43781.657048611109</v>
      </c>
      <c r="D38" s="1">
        <v>43781.657881944448</v>
      </c>
      <c r="E38" t="s">
        <v>34</v>
      </c>
      <c r="J38" t="s">
        <v>121</v>
      </c>
      <c r="K38">
        <v>2</v>
      </c>
      <c r="M38" t="s">
        <v>36</v>
      </c>
      <c r="N38" t="s">
        <v>37</v>
      </c>
      <c r="O38" t="s">
        <v>37</v>
      </c>
      <c r="P38" t="s">
        <v>37</v>
      </c>
      <c r="Q38" t="s">
        <v>37</v>
      </c>
      <c r="S38" t="s">
        <v>39</v>
      </c>
      <c r="T38" t="s">
        <v>39</v>
      </c>
      <c r="U38" t="s">
        <v>39</v>
      </c>
      <c r="V38" t="s">
        <v>39</v>
      </c>
      <c r="W38" t="s">
        <v>39</v>
      </c>
      <c r="X38" t="s">
        <v>39</v>
      </c>
      <c r="Y38" t="s">
        <v>122</v>
      </c>
      <c r="AB38" t="s">
        <v>123</v>
      </c>
    </row>
    <row r="39" spans="1:28" x14ac:dyDescent="0.25">
      <c r="A39">
        <v>11138351298</v>
      </c>
      <c r="B39">
        <v>226886469</v>
      </c>
      <c r="C39" s="1">
        <v>43781.6565162037</v>
      </c>
      <c r="D39" s="1">
        <v>43781.656886574077</v>
      </c>
      <c r="E39" t="s">
        <v>34</v>
      </c>
      <c r="J39" t="s">
        <v>124</v>
      </c>
      <c r="K39">
        <v>4</v>
      </c>
      <c r="M39" t="s">
        <v>42</v>
      </c>
      <c r="N39" t="s">
        <v>37</v>
      </c>
      <c r="O39" t="s">
        <v>37</v>
      </c>
      <c r="P39" t="s">
        <v>37</v>
      </c>
      <c r="Q39" t="s">
        <v>37</v>
      </c>
      <c r="S39" t="s">
        <v>39</v>
      </c>
      <c r="T39" t="s">
        <v>39</v>
      </c>
      <c r="U39" t="s">
        <v>39</v>
      </c>
      <c r="V39" t="s">
        <v>39</v>
      </c>
      <c r="W39" t="s">
        <v>39</v>
      </c>
      <c r="X39" t="s">
        <v>39</v>
      </c>
      <c r="Y39" t="s">
        <v>43</v>
      </c>
      <c r="AB39" t="s">
        <v>125</v>
      </c>
    </row>
    <row r="40" spans="1:28" x14ac:dyDescent="0.25">
      <c r="A40">
        <v>11138348541</v>
      </c>
      <c r="B40">
        <v>226886469</v>
      </c>
      <c r="C40" s="1">
        <v>43781.655532407407</v>
      </c>
      <c r="D40" s="1">
        <v>43781.656469907408</v>
      </c>
      <c r="E40" t="s">
        <v>34</v>
      </c>
      <c r="J40" t="s">
        <v>126</v>
      </c>
      <c r="K40" t="s">
        <v>48</v>
      </c>
      <c r="M40" t="s">
        <v>91</v>
      </c>
      <c r="N40" t="s">
        <v>37</v>
      </c>
      <c r="O40" t="s">
        <v>37</v>
      </c>
      <c r="P40" t="s">
        <v>37</v>
      </c>
      <c r="Q40" t="s">
        <v>37</v>
      </c>
      <c r="S40" t="s">
        <v>49</v>
      </c>
      <c r="T40" t="s">
        <v>127</v>
      </c>
      <c r="U40" t="s">
        <v>127</v>
      </c>
      <c r="V40" t="s">
        <v>49</v>
      </c>
      <c r="W40" t="s">
        <v>115</v>
      </c>
      <c r="X40" t="s">
        <v>115</v>
      </c>
      <c r="Y40" t="s">
        <v>119</v>
      </c>
      <c r="AB40" t="s">
        <v>128</v>
      </c>
    </row>
    <row r="41" spans="1:28" x14ac:dyDescent="0.25">
      <c r="A41">
        <v>11138344857</v>
      </c>
      <c r="B41">
        <v>226886469</v>
      </c>
      <c r="C41" s="1">
        <v>43781.654976851853</v>
      </c>
      <c r="D41" s="1">
        <v>43781.655497685184</v>
      </c>
      <c r="E41" t="s">
        <v>34</v>
      </c>
      <c r="J41" t="s">
        <v>129</v>
      </c>
      <c r="K41">
        <v>6</v>
      </c>
      <c r="M41" t="s">
        <v>42</v>
      </c>
      <c r="N41" t="s">
        <v>37</v>
      </c>
      <c r="O41" t="s">
        <v>37</v>
      </c>
      <c r="P41" t="s">
        <v>37</v>
      </c>
      <c r="Q41" t="s">
        <v>37</v>
      </c>
      <c r="S41" t="s">
        <v>39</v>
      </c>
      <c r="T41" t="s">
        <v>49</v>
      </c>
      <c r="U41" t="s">
        <v>39</v>
      </c>
      <c r="V41" t="s">
        <v>39</v>
      </c>
      <c r="W41" t="s">
        <v>49</v>
      </c>
      <c r="X41" t="s">
        <v>39</v>
      </c>
      <c r="Y41" t="s">
        <v>43</v>
      </c>
      <c r="Z41" t="s">
        <v>37</v>
      </c>
      <c r="AA41" t="s">
        <v>37</v>
      </c>
    </row>
    <row r="42" spans="1:28" x14ac:dyDescent="0.25">
      <c r="A42">
        <v>11138341559</v>
      </c>
      <c r="B42">
        <v>226886469</v>
      </c>
      <c r="C42" s="1">
        <v>43781.65421296296</v>
      </c>
      <c r="D42" s="1">
        <v>43781.654791666668</v>
      </c>
      <c r="E42" t="s">
        <v>34</v>
      </c>
      <c r="J42" t="s">
        <v>130</v>
      </c>
      <c r="K42">
        <v>8</v>
      </c>
      <c r="M42" t="s">
        <v>42</v>
      </c>
      <c r="N42" t="s">
        <v>37</v>
      </c>
      <c r="O42" t="s">
        <v>37</v>
      </c>
      <c r="P42" t="s">
        <v>37</v>
      </c>
      <c r="Q42" t="s">
        <v>96</v>
      </c>
      <c r="S42" t="s">
        <v>49</v>
      </c>
      <c r="T42" t="s">
        <v>127</v>
      </c>
      <c r="U42" t="s">
        <v>127</v>
      </c>
      <c r="V42" t="s">
        <v>49</v>
      </c>
      <c r="W42" t="s">
        <v>127</v>
      </c>
      <c r="X42" t="s">
        <v>49</v>
      </c>
      <c r="Y42" t="s">
        <v>43</v>
      </c>
      <c r="AB42" t="s">
        <v>131</v>
      </c>
    </row>
    <row r="43" spans="1:28" x14ac:dyDescent="0.25">
      <c r="A43">
        <v>11138337839</v>
      </c>
      <c r="B43">
        <v>226886469</v>
      </c>
      <c r="C43" s="1">
        <v>43781.652824074074</v>
      </c>
      <c r="D43" s="1">
        <v>43781.653993055559</v>
      </c>
      <c r="E43" t="s">
        <v>34</v>
      </c>
      <c r="J43" t="s">
        <v>132</v>
      </c>
      <c r="K43" t="s">
        <v>48</v>
      </c>
      <c r="M43" t="s">
        <v>91</v>
      </c>
      <c r="N43" t="s">
        <v>37</v>
      </c>
      <c r="O43" t="s">
        <v>37</v>
      </c>
      <c r="P43" t="s">
        <v>37</v>
      </c>
      <c r="Q43" t="s">
        <v>37</v>
      </c>
      <c r="R43" t="s">
        <v>133</v>
      </c>
      <c r="S43" t="s">
        <v>115</v>
      </c>
      <c r="T43" t="s">
        <v>49</v>
      </c>
      <c r="U43" t="s">
        <v>127</v>
      </c>
      <c r="V43" t="s">
        <v>49</v>
      </c>
      <c r="W43" t="s">
        <v>115</v>
      </c>
      <c r="X43" t="s">
        <v>115</v>
      </c>
      <c r="Y43" t="s">
        <v>40</v>
      </c>
      <c r="AB43" t="s">
        <v>134</v>
      </c>
    </row>
    <row r="44" spans="1:28" x14ac:dyDescent="0.25">
      <c r="A44">
        <v>11138332183</v>
      </c>
      <c r="B44">
        <v>226886469</v>
      </c>
      <c r="C44" s="1">
        <v>43781.65247685185</v>
      </c>
      <c r="D44" s="1">
        <v>43781.652743055558</v>
      </c>
      <c r="E44" t="s">
        <v>34</v>
      </c>
      <c r="J44" t="s">
        <v>135</v>
      </c>
      <c r="K44">
        <v>2</v>
      </c>
      <c r="M44" t="s">
        <v>136</v>
      </c>
      <c r="N44" t="s">
        <v>37</v>
      </c>
      <c r="O44" t="s">
        <v>37</v>
      </c>
      <c r="P44" t="s">
        <v>37</v>
      </c>
      <c r="Q44" t="s">
        <v>37</v>
      </c>
      <c r="S44" t="s">
        <v>49</v>
      </c>
      <c r="T44" t="s">
        <v>49</v>
      </c>
      <c r="U44" t="s">
        <v>39</v>
      </c>
      <c r="V44" t="s">
        <v>49</v>
      </c>
      <c r="W44" t="s">
        <v>49</v>
      </c>
      <c r="X44" t="s">
        <v>49</v>
      </c>
      <c r="Y44" t="s">
        <v>43</v>
      </c>
    </row>
    <row r="45" spans="1:28" x14ac:dyDescent="0.25">
      <c r="A45">
        <v>11138330738</v>
      </c>
      <c r="B45">
        <v>226886469</v>
      </c>
      <c r="C45" s="1">
        <v>43781.65185185185</v>
      </c>
      <c r="D45" s="1">
        <v>43781.652430555558</v>
      </c>
      <c r="E45" t="s">
        <v>34</v>
      </c>
      <c r="J45" t="s">
        <v>137</v>
      </c>
      <c r="K45">
        <v>1</v>
      </c>
      <c r="L45" t="s">
        <v>138</v>
      </c>
      <c r="M45" t="s">
        <v>136</v>
      </c>
      <c r="N45" t="s">
        <v>37</v>
      </c>
      <c r="O45" t="s">
        <v>37</v>
      </c>
      <c r="P45" t="s">
        <v>37</v>
      </c>
      <c r="Q45" t="s">
        <v>37</v>
      </c>
      <c r="S45" t="s">
        <v>39</v>
      </c>
      <c r="T45" t="s">
        <v>39</v>
      </c>
      <c r="U45" t="s">
        <v>39</v>
      </c>
      <c r="V45" t="s">
        <v>39</v>
      </c>
      <c r="W45" t="s">
        <v>39</v>
      </c>
      <c r="X45" t="s">
        <v>39</v>
      </c>
      <c r="Y45" t="s">
        <v>43</v>
      </c>
      <c r="AB45" t="s">
        <v>139</v>
      </c>
    </row>
    <row r="46" spans="1:28" x14ac:dyDescent="0.25">
      <c r="A46">
        <v>11138327790</v>
      </c>
      <c r="B46">
        <v>226886469</v>
      </c>
      <c r="C46" s="1">
        <v>43781.651342592595</v>
      </c>
      <c r="D46" s="1">
        <v>43781.65179398148</v>
      </c>
      <c r="E46" t="s">
        <v>34</v>
      </c>
      <c r="J46" t="s">
        <v>140</v>
      </c>
      <c r="K46">
        <v>6</v>
      </c>
      <c r="M46" t="s">
        <v>114</v>
      </c>
      <c r="N46" t="s">
        <v>37</v>
      </c>
      <c r="O46" t="s">
        <v>37</v>
      </c>
      <c r="P46" t="s">
        <v>37</v>
      </c>
      <c r="Q46" t="s">
        <v>37</v>
      </c>
      <c r="S46" t="s">
        <v>49</v>
      </c>
      <c r="T46" t="s">
        <v>49</v>
      </c>
      <c r="U46" t="s">
        <v>49</v>
      </c>
      <c r="V46" t="s">
        <v>39</v>
      </c>
      <c r="W46" t="s">
        <v>49</v>
      </c>
      <c r="X46" t="s">
        <v>49</v>
      </c>
      <c r="Y46" t="s">
        <v>40</v>
      </c>
      <c r="AB46" t="s">
        <v>141</v>
      </c>
    </row>
    <row r="47" spans="1:28" x14ac:dyDescent="0.25">
      <c r="A47">
        <v>11138325500</v>
      </c>
      <c r="B47">
        <v>226886469</v>
      </c>
      <c r="C47" s="1">
        <v>43781.650995370372</v>
      </c>
      <c r="D47" s="1">
        <v>43781.651284722226</v>
      </c>
      <c r="E47" t="s">
        <v>34</v>
      </c>
      <c r="J47" t="s">
        <v>137</v>
      </c>
      <c r="K47" t="s">
        <v>48</v>
      </c>
      <c r="M47" t="s">
        <v>136</v>
      </c>
      <c r="N47" t="s">
        <v>37</v>
      </c>
      <c r="O47" t="s">
        <v>37</v>
      </c>
      <c r="P47" t="s">
        <v>37</v>
      </c>
      <c r="Q47" t="s">
        <v>37</v>
      </c>
      <c r="S47" t="s">
        <v>39</v>
      </c>
      <c r="T47" t="s">
        <v>39</v>
      </c>
      <c r="U47" t="s">
        <v>39</v>
      </c>
      <c r="V47" t="s">
        <v>39</v>
      </c>
      <c r="W47" t="s">
        <v>39</v>
      </c>
      <c r="X47" t="s">
        <v>39</v>
      </c>
      <c r="Y47" t="s">
        <v>43</v>
      </c>
      <c r="AB47" t="s">
        <v>142</v>
      </c>
    </row>
    <row r="48" spans="1:28" x14ac:dyDescent="0.25">
      <c r="A48">
        <v>11138323785</v>
      </c>
      <c r="B48">
        <v>226886469</v>
      </c>
      <c r="C48" s="1">
        <v>43781.650694444441</v>
      </c>
      <c r="D48" s="1">
        <v>43781.650925925926</v>
      </c>
      <c r="E48" t="s">
        <v>34</v>
      </c>
      <c r="J48" t="s">
        <v>143</v>
      </c>
      <c r="K48">
        <v>4</v>
      </c>
      <c r="M48" t="s">
        <v>114</v>
      </c>
      <c r="N48" t="s">
        <v>37</v>
      </c>
      <c r="O48" t="s">
        <v>37</v>
      </c>
      <c r="P48" t="s">
        <v>37</v>
      </c>
      <c r="Q48" t="s">
        <v>37</v>
      </c>
      <c r="S48" t="s">
        <v>39</v>
      </c>
      <c r="T48" t="s">
        <v>39</v>
      </c>
      <c r="U48" t="s">
        <v>39</v>
      </c>
      <c r="V48" t="s">
        <v>39</v>
      </c>
      <c r="W48" t="s">
        <v>39</v>
      </c>
      <c r="X48" t="s">
        <v>39</v>
      </c>
      <c r="Y48" t="s">
        <v>43</v>
      </c>
    </row>
    <row r="49" spans="1:28" x14ac:dyDescent="0.25">
      <c r="A49">
        <v>11138322374</v>
      </c>
      <c r="B49">
        <v>226886469</v>
      </c>
      <c r="C49" s="1">
        <v>43781.650138888886</v>
      </c>
      <c r="D49" s="1">
        <v>43781.650625000002</v>
      </c>
      <c r="E49" t="s">
        <v>34</v>
      </c>
      <c r="J49" t="s">
        <v>144</v>
      </c>
      <c r="K49">
        <v>2</v>
      </c>
      <c r="M49" t="s">
        <v>114</v>
      </c>
      <c r="N49" t="s">
        <v>37</v>
      </c>
      <c r="O49" t="s">
        <v>37</v>
      </c>
      <c r="P49" t="s">
        <v>37</v>
      </c>
      <c r="Q49" t="s">
        <v>37</v>
      </c>
      <c r="R49" t="s">
        <v>145</v>
      </c>
      <c r="S49" t="s">
        <v>39</v>
      </c>
      <c r="T49" t="s">
        <v>39</v>
      </c>
      <c r="U49" t="s">
        <v>39</v>
      </c>
      <c r="V49" t="s">
        <v>39</v>
      </c>
      <c r="W49" t="s">
        <v>39</v>
      </c>
      <c r="X49" t="s">
        <v>39</v>
      </c>
      <c r="Y49" t="s">
        <v>43</v>
      </c>
      <c r="AB49" t="s">
        <v>146</v>
      </c>
    </row>
    <row r="50" spans="1:28" x14ac:dyDescent="0.25">
      <c r="A50">
        <v>11138319810</v>
      </c>
      <c r="B50">
        <v>226886469</v>
      </c>
      <c r="C50" s="1">
        <v>43781.649513888886</v>
      </c>
      <c r="D50" s="1">
        <v>43781.650057870371</v>
      </c>
      <c r="E50" t="s">
        <v>34</v>
      </c>
      <c r="J50" t="s">
        <v>147</v>
      </c>
      <c r="K50">
        <v>4</v>
      </c>
      <c r="L50" t="s">
        <v>148</v>
      </c>
      <c r="M50" t="s">
        <v>136</v>
      </c>
      <c r="N50" t="s">
        <v>37</v>
      </c>
      <c r="O50" t="s">
        <v>37</v>
      </c>
      <c r="P50" t="s">
        <v>37</v>
      </c>
      <c r="Q50" t="s">
        <v>37</v>
      </c>
      <c r="S50" t="s">
        <v>39</v>
      </c>
      <c r="T50" t="s">
        <v>49</v>
      </c>
      <c r="U50" t="s">
        <v>49</v>
      </c>
      <c r="V50" t="s">
        <v>39</v>
      </c>
      <c r="W50" t="s">
        <v>49</v>
      </c>
      <c r="X50" t="s">
        <v>49</v>
      </c>
      <c r="Y50" t="s">
        <v>43</v>
      </c>
      <c r="AB50" t="s">
        <v>149</v>
      </c>
    </row>
    <row r="51" spans="1:28" x14ac:dyDescent="0.25">
      <c r="A51">
        <v>11138317132</v>
      </c>
      <c r="B51">
        <v>226886469</v>
      </c>
      <c r="C51" s="1">
        <v>43781.6484375</v>
      </c>
      <c r="D51" s="1">
        <v>43781.64947916667</v>
      </c>
      <c r="E51" t="s">
        <v>34</v>
      </c>
      <c r="J51" t="s">
        <v>150</v>
      </c>
      <c r="K51">
        <v>4</v>
      </c>
      <c r="L51" t="s">
        <v>151</v>
      </c>
      <c r="M51" t="s">
        <v>114</v>
      </c>
      <c r="N51" t="s">
        <v>37</v>
      </c>
      <c r="O51" t="s">
        <v>37</v>
      </c>
      <c r="P51" t="s">
        <v>37</v>
      </c>
      <c r="Q51" t="s">
        <v>37</v>
      </c>
      <c r="S51" t="s">
        <v>39</v>
      </c>
      <c r="T51" t="s">
        <v>39</v>
      </c>
      <c r="U51" t="s">
        <v>39</v>
      </c>
      <c r="V51" t="s">
        <v>39</v>
      </c>
      <c r="W51" t="s">
        <v>39</v>
      </c>
      <c r="X51" t="s">
        <v>39</v>
      </c>
      <c r="Y51" t="s">
        <v>43</v>
      </c>
      <c r="AB51" t="s">
        <v>152</v>
      </c>
    </row>
    <row r="52" spans="1:28" x14ac:dyDescent="0.25">
      <c r="A52">
        <v>11138311667</v>
      </c>
      <c r="B52">
        <v>226886469</v>
      </c>
      <c r="C52" s="1">
        <v>43781.647835648146</v>
      </c>
      <c r="D52" s="1">
        <v>43781.648275462961</v>
      </c>
      <c r="E52" t="s">
        <v>34</v>
      </c>
      <c r="J52" t="s">
        <v>144</v>
      </c>
      <c r="K52">
        <v>2</v>
      </c>
      <c r="M52" t="s">
        <v>114</v>
      </c>
      <c r="N52" t="s">
        <v>37</v>
      </c>
      <c r="O52" t="s">
        <v>37</v>
      </c>
      <c r="P52" t="s">
        <v>37</v>
      </c>
      <c r="Q52" t="s">
        <v>37</v>
      </c>
      <c r="S52" t="s">
        <v>39</v>
      </c>
      <c r="T52" t="s">
        <v>49</v>
      </c>
      <c r="U52" t="s">
        <v>49</v>
      </c>
      <c r="V52" t="s">
        <v>49</v>
      </c>
      <c r="W52" t="s">
        <v>49</v>
      </c>
      <c r="X52" t="s">
        <v>49</v>
      </c>
      <c r="Y52" t="s">
        <v>43</v>
      </c>
    </row>
    <row r="53" spans="1:28" x14ac:dyDescent="0.25">
      <c r="A53">
        <v>10902386845</v>
      </c>
      <c r="B53">
        <v>226886469</v>
      </c>
      <c r="C53" s="1">
        <v>43680.643877314818</v>
      </c>
      <c r="D53" s="1">
        <v>43680.645185185182</v>
      </c>
      <c r="E53" t="s">
        <v>81</v>
      </c>
      <c r="J53" t="s">
        <v>153</v>
      </c>
      <c r="K53">
        <v>2</v>
      </c>
      <c r="M53" t="s">
        <v>45</v>
      </c>
      <c r="N53" t="s">
        <v>37</v>
      </c>
      <c r="O53" t="s">
        <v>37</v>
      </c>
      <c r="P53" t="s">
        <v>37</v>
      </c>
      <c r="Q53" t="s">
        <v>37</v>
      </c>
      <c r="R53" t="s">
        <v>154</v>
      </c>
      <c r="S53" t="s">
        <v>39</v>
      </c>
      <c r="T53" t="s">
        <v>39</v>
      </c>
      <c r="U53" t="s">
        <v>39</v>
      </c>
      <c r="V53" t="s">
        <v>39</v>
      </c>
      <c r="W53" t="s">
        <v>39</v>
      </c>
      <c r="X53" t="s">
        <v>39</v>
      </c>
      <c r="Y53" t="s">
        <v>43</v>
      </c>
      <c r="AB53" t="s">
        <v>155</v>
      </c>
    </row>
    <row r="54" spans="1:28" x14ac:dyDescent="0.25">
      <c r="A54">
        <v>10902385213</v>
      </c>
      <c r="B54">
        <v>226886469</v>
      </c>
      <c r="C54" s="1">
        <v>43680.64303240741</v>
      </c>
      <c r="D54" s="1">
        <v>43680.643773148149</v>
      </c>
      <c r="E54" t="s">
        <v>81</v>
      </c>
      <c r="J54" t="s">
        <v>156</v>
      </c>
      <c r="K54">
        <v>2</v>
      </c>
      <c r="L54" t="s">
        <v>157</v>
      </c>
      <c r="M54" t="s">
        <v>36</v>
      </c>
      <c r="N54" t="s">
        <v>37</v>
      </c>
      <c r="O54" t="s">
        <v>37</v>
      </c>
      <c r="P54" t="s">
        <v>37</v>
      </c>
      <c r="Q54" t="s">
        <v>37</v>
      </c>
      <c r="R54" t="s">
        <v>154</v>
      </c>
      <c r="S54" t="s">
        <v>39</v>
      </c>
      <c r="T54" t="s">
        <v>39</v>
      </c>
      <c r="U54" t="s">
        <v>49</v>
      </c>
      <c r="V54" t="s">
        <v>39</v>
      </c>
      <c r="W54" t="s">
        <v>49</v>
      </c>
      <c r="X54" t="s">
        <v>39</v>
      </c>
      <c r="Y54" t="s">
        <v>43</v>
      </c>
    </row>
    <row r="55" spans="1:28" x14ac:dyDescent="0.25">
      <c r="A55">
        <v>10902384243</v>
      </c>
      <c r="B55">
        <v>226886469</v>
      </c>
      <c r="C55" s="1">
        <v>43680.64199074074</v>
      </c>
      <c r="D55" s="1">
        <v>43680.642928240741</v>
      </c>
      <c r="E55" t="s">
        <v>81</v>
      </c>
      <c r="J55" t="s">
        <v>158</v>
      </c>
      <c r="K55">
        <v>1</v>
      </c>
      <c r="M55" t="s">
        <v>91</v>
      </c>
      <c r="N55" t="s">
        <v>37</v>
      </c>
      <c r="O55" t="s">
        <v>37</v>
      </c>
      <c r="P55" t="s">
        <v>37</v>
      </c>
      <c r="Q55" t="s">
        <v>37</v>
      </c>
      <c r="R55" t="s">
        <v>159</v>
      </c>
      <c r="S55" t="s">
        <v>39</v>
      </c>
      <c r="T55" t="s">
        <v>39</v>
      </c>
      <c r="U55" t="s">
        <v>39</v>
      </c>
      <c r="V55" t="s">
        <v>39</v>
      </c>
      <c r="W55" t="s">
        <v>39</v>
      </c>
      <c r="X55" t="s">
        <v>39</v>
      </c>
      <c r="Y55" t="s">
        <v>43</v>
      </c>
      <c r="AB55" t="s">
        <v>160</v>
      </c>
    </row>
    <row r="56" spans="1:28" x14ac:dyDescent="0.25">
      <c r="A56">
        <v>10902383019</v>
      </c>
      <c r="B56">
        <v>226886469</v>
      </c>
      <c r="C56" s="1">
        <v>43680.641076388885</v>
      </c>
      <c r="D56" s="1">
        <v>43680.641863425924</v>
      </c>
      <c r="E56" t="s">
        <v>81</v>
      </c>
      <c r="J56" t="s">
        <v>161</v>
      </c>
      <c r="K56" t="s">
        <v>48</v>
      </c>
      <c r="M56" t="s">
        <v>91</v>
      </c>
      <c r="N56" t="s">
        <v>37</v>
      </c>
      <c r="O56" t="s">
        <v>37</v>
      </c>
      <c r="P56" t="s">
        <v>37</v>
      </c>
      <c r="Q56" t="s">
        <v>37</v>
      </c>
      <c r="R56" t="s">
        <v>154</v>
      </c>
      <c r="S56" t="s">
        <v>49</v>
      </c>
      <c r="T56" t="s">
        <v>49</v>
      </c>
      <c r="U56" t="s">
        <v>49</v>
      </c>
      <c r="V56" t="s">
        <v>49</v>
      </c>
      <c r="W56" t="s">
        <v>49</v>
      </c>
      <c r="X56" t="s">
        <v>49</v>
      </c>
      <c r="Y56" t="s">
        <v>43</v>
      </c>
    </row>
    <row r="57" spans="1:28" x14ac:dyDescent="0.25">
      <c r="A57">
        <v>10902381971</v>
      </c>
      <c r="B57">
        <v>226886469</v>
      </c>
      <c r="C57" s="1">
        <v>43680.638935185183</v>
      </c>
      <c r="D57" s="1">
        <v>43680.640972222223</v>
      </c>
      <c r="E57" t="s">
        <v>81</v>
      </c>
      <c r="J57" t="s">
        <v>161</v>
      </c>
      <c r="K57" t="s">
        <v>48</v>
      </c>
      <c r="M57" t="s">
        <v>91</v>
      </c>
      <c r="N57" t="s">
        <v>37</v>
      </c>
      <c r="O57" t="s">
        <v>37</v>
      </c>
      <c r="P57" t="s">
        <v>37</v>
      </c>
      <c r="Q57" t="s">
        <v>37</v>
      </c>
      <c r="R57" t="s">
        <v>154</v>
      </c>
      <c r="S57" t="s">
        <v>49</v>
      </c>
      <c r="T57" t="s">
        <v>39</v>
      </c>
      <c r="U57" t="s">
        <v>39</v>
      </c>
      <c r="V57" t="s">
        <v>39</v>
      </c>
      <c r="W57" t="s">
        <v>39</v>
      </c>
      <c r="X57" t="s">
        <v>39</v>
      </c>
      <c r="Y57" t="s">
        <v>43</v>
      </c>
      <c r="AB57" t="s">
        <v>162</v>
      </c>
    </row>
    <row r="58" spans="1:28" x14ac:dyDescent="0.25">
      <c r="A58">
        <v>10902379367</v>
      </c>
      <c r="B58">
        <v>226886469</v>
      </c>
      <c r="C58" s="1">
        <v>43680.637800925928</v>
      </c>
      <c r="D58" s="1">
        <v>43680.638807870368</v>
      </c>
      <c r="E58" t="s">
        <v>81</v>
      </c>
      <c r="J58" t="s">
        <v>163</v>
      </c>
      <c r="K58">
        <v>5</v>
      </c>
      <c r="M58" t="s">
        <v>42</v>
      </c>
      <c r="N58" t="s">
        <v>37</v>
      </c>
      <c r="O58" t="s">
        <v>37</v>
      </c>
      <c r="P58" t="s">
        <v>37</v>
      </c>
      <c r="Q58" t="s">
        <v>37</v>
      </c>
      <c r="R58" t="s">
        <v>154</v>
      </c>
      <c r="S58" t="s">
        <v>39</v>
      </c>
      <c r="T58" t="s">
        <v>39</v>
      </c>
      <c r="U58" t="s">
        <v>39</v>
      </c>
      <c r="V58" t="s">
        <v>39</v>
      </c>
      <c r="W58" t="s">
        <v>39</v>
      </c>
      <c r="X58" t="s">
        <v>39</v>
      </c>
      <c r="Y58" t="s">
        <v>43</v>
      </c>
      <c r="AB58" t="s">
        <v>164</v>
      </c>
    </row>
    <row r="59" spans="1:28" x14ac:dyDescent="0.25">
      <c r="A59">
        <v>10902377985</v>
      </c>
      <c r="B59">
        <v>226886469</v>
      </c>
      <c r="C59" s="1">
        <v>43680.635949074072</v>
      </c>
      <c r="D59" s="1">
        <v>43680.637673611112</v>
      </c>
      <c r="E59" t="s">
        <v>81</v>
      </c>
      <c r="J59" t="s">
        <v>165</v>
      </c>
      <c r="K59">
        <v>5</v>
      </c>
      <c r="M59" t="s">
        <v>42</v>
      </c>
      <c r="N59" t="s">
        <v>37</v>
      </c>
      <c r="O59" t="s">
        <v>37</v>
      </c>
      <c r="P59" t="s">
        <v>37</v>
      </c>
      <c r="Q59" t="s">
        <v>37</v>
      </c>
      <c r="R59" t="s">
        <v>166</v>
      </c>
      <c r="S59" t="s">
        <v>39</v>
      </c>
      <c r="T59" t="s">
        <v>39</v>
      </c>
      <c r="U59" t="s">
        <v>39</v>
      </c>
      <c r="V59" t="s">
        <v>39</v>
      </c>
      <c r="W59" t="s">
        <v>39</v>
      </c>
      <c r="X59" t="s">
        <v>39</v>
      </c>
      <c r="Y59" t="s">
        <v>43</v>
      </c>
      <c r="AB59" t="s">
        <v>167</v>
      </c>
    </row>
    <row r="60" spans="1:28" x14ac:dyDescent="0.25">
      <c r="A60">
        <v>10902375548</v>
      </c>
      <c r="B60">
        <v>226886469</v>
      </c>
      <c r="C60" s="1">
        <v>43680.630648148152</v>
      </c>
      <c r="D60" s="1">
        <v>43680.635833333334</v>
      </c>
      <c r="E60" t="s">
        <v>81</v>
      </c>
      <c r="J60" t="s">
        <v>165</v>
      </c>
      <c r="K60">
        <v>5</v>
      </c>
      <c r="M60" t="s">
        <v>42</v>
      </c>
      <c r="N60" t="s">
        <v>37</v>
      </c>
      <c r="O60" t="s">
        <v>96</v>
      </c>
      <c r="P60" t="s">
        <v>37</v>
      </c>
      <c r="Q60" t="s">
        <v>37</v>
      </c>
      <c r="R60" t="s">
        <v>168</v>
      </c>
      <c r="S60" t="s">
        <v>39</v>
      </c>
      <c r="T60" t="s">
        <v>39</v>
      </c>
      <c r="U60" t="s">
        <v>39</v>
      </c>
      <c r="V60" t="s">
        <v>39</v>
      </c>
      <c r="W60" t="s">
        <v>39</v>
      </c>
      <c r="X60" t="s">
        <v>39</v>
      </c>
      <c r="AB60" t="s">
        <v>169</v>
      </c>
    </row>
    <row r="61" spans="1:28" x14ac:dyDescent="0.25">
      <c r="A61">
        <v>10902369423</v>
      </c>
      <c r="B61">
        <v>226886469</v>
      </c>
      <c r="C61" s="1">
        <v>43680.629502314812</v>
      </c>
      <c r="D61" s="1">
        <v>43680.630590277775</v>
      </c>
      <c r="E61" t="s">
        <v>81</v>
      </c>
      <c r="J61" t="s">
        <v>170</v>
      </c>
      <c r="K61">
        <v>3</v>
      </c>
      <c r="M61" t="s">
        <v>95</v>
      </c>
      <c r="N61" t="s">
        <v>37</v>
      </c>
      <c r="O61" t="s">
        <v>96</v>
      </c>
      <c r="P61" t="s">
        <v>37</v>
      </c>
      <c r="Q61" t="s">
        <v>37</v>
      </c>
      <c r="R61" t="s">
        <v>171</v>
      </c>
      <c r="S61" t="s">
        <v>49</v>
      </c>
      <c r="T61" t="s">
        <v>39</v>
      </c>
      <c r="U61" t="s">
        <v>49</v>
      </c>
      <c r="V61" t="s">
        <v>39</v>
      </c>
      <c r="W61" t="s">
        <v>39</v>
      </c>
      <c r="X61" t="s">
        <v>39</v>
      </c>
      <c r="Y61" t="s">
        <v>43</v>
      </c>
    </row>
    <row r="62" spans="1:28" x14ac:dyDescent="0.25">
      <c r="A62">
        <v>10902367936</v>
      </c>
      <c r="B62">
        <v>226886469</v>
      </c>
      <c r="C62" s="1">
        <v>43680.628275462965</v>
      </c>
      <c r="D62" s="1">
        <v>43680.629363425927</v>
      </c>
      <c r="E62" t="s">
        <v>81</v>
      </c>
      <c r="J62" t="s">
        <v>172</v>
      </c>
      <c r="K62" t="s">
        <v>48</v>
      </c>
      <c r="M62" t="s">
        <v>91</v>
      </c>
      <c r="N62" t="s">
        <v>37</v>
      </c>
      <c r="O62" t="s">
        <v>37</v>
      </c>
      <c r="P62" t="s">
        <v>37</v>
      </c>
      <c r="Q62" t="s">
        <v>37</v>
      </c>
      <c r="R62" t="s">
        <v>154</v>
      </c>
      <c r="S62" t="s">
        <v>39</v>
      </c>
      <c r="T62" t="s">
        <v>39</v>
      </c>
      <c r="U62" t="s">
        <v>39</v>
      </c>
      <c r="V62" t="s">
        <v>39</v>
      </c>
      <c r="W62" t="s">
        <v>39</v>
      </c>
      <c r="X62" t="s">
        <v>39</v>
      </c>
      <c r="Y62" t="s">
        <v>43</v>
      </c>
      <c r="AB62" t="s">
        <v>173</v>
      </c>
    </row>
    <row r="63" spans="1:28" x14ac:dyDescent="0.25">
      <c r="A63">
        <v>10902366443</v>
      </c>
      <c r="B63">
        <v>226886469</v>
      </c>
      <c r="C63" s="1">
        <v>43680.627534722225</v>
      </c>
      <c r="D63" s="1">
        <v>43680.628148148149</v>
      </c>
      <c r="E63" t="s">
        <v>81</v>
      </c>
      <c r="J63" t="s">
        <v>172</v>
      </c>
      <c r="K63" t="s">
        <v>48</v>
      </c>
      <c r="M63" t="s">
        <v>91</v>
      </c>
      <c r="N63" t="s">
        <v>37</v>
      </c>
      <c r="O63" t="s">
        <v>37</v>
      </c>
      <c r="P63" t="s">
        <v>37</v>
      </c>
      <c r="Q63" t="s">
        <v>37</v>
      </c>
      <c r="R63" t="s">
        <v>154</v>
      </c>
      <c r="S63" t="s">
        <v>49</v>
      </c>
      <c r="T63" t="s">
        <v>49</v>
      </c>
      <c r="U63" t="s">
        <v>49</v>
      </c>
      <c r="V63" t="s">
        <v>39</v>
      </c>
      <c r="W63" t="s">
        <v>49</v>
      </c>
      <c r="X63" t="s">
        <v>39</v>
      </c>
      <c r="Y63" t="s">
        <v>43</v>
      </c>
    </row>
    <row r="64" spans="1:28" x14ac:dyDescent="0.25">
      <c r="A64">
        <v>10902365559</v>
      </c>
      <c r="B64">
        <v>226886469</v>
      </c>
      <c r="C64" s="1">
        <v>43680.626006944447</v>
      </c>
      <c r="D64" s="1">
        <v>43680.627442129633</v>
      </c>
      <c r="E64" t="s">
        <v>81</v>
      </c>
      <c r="J64" t="s">
        <v>174</v>
      </c>
      <c r="K64">
        <v>5</v>
      </c>
      <c r="M64" t="s">
        <v>95</v>
      </c>
      <c r="N64" t="s">
        <v>37</v>
      </c>
      <c r="O64" t="s">
        <v>37</v>
      </c>
      <c r="P64" t="s">
        <v>37</v>
      </c>
      <c r="Q64" t="s">
        <v>37</v>
      </c>
      <c r="R64" t="s">
        <v>175</v>
      </c>
      <c r="S64" t="s">
        <v>39</v>
      </c>
      <c r="T64" t="s">
        <v>39</v>
      </c>
      <c r="U64" t="s">
        <v>39</v>
      </c>
      <c r="V64" t="s">
        <v>39</v>
      </c>
      <c r="W64" t="s">
        <v>39</v>
      </c>
      <c r="X64" t="s">
        <v>39</v>
      </c>
      <c r="Y64" t="s">
        <v>43</v>
      </c>
      <c r="AB64" t="s">
        <v>176</v>
      </c>
    </row>
    <row r="65" spans="1:28" x14ac:dyDescent="0.25">
      <c r="A65">
        <v>10902363664</v>
      </c>
      <c r="B65">
        <v>226886469</v>
      </c>
      <c r="C65" s="1">
        <v>43680.624872685185</v>
      </c>
      <c r="D65" s="1">
        <v>43680.625856481478</v>
      </c>
      <c r="E65" t="s">
        <v>81</v>
      </c>
      <c r="J65" t="s">
        <v>174</v>
      </c>
      <c r="K65" t="s">
        <v>48</v>
      </c>
      <c r="M65" t="s">
        <v>95</v>
      </c>
      <c r="N65" t="s">
        <v>37</v>
      </c>
      <c r="O65" t="s">
        <v>37</v>
      </c>
      <c r="P65" t="s">
        <v>37</v>
      </c>
      <c r="Q65" t="s">
        <v>37</v>
      </c>
      <c r="R65" t="s">
        <v>154</v>
      </c>
      <c r="S65" t="s">
        <v>39</v>
      </c>
      <c r="T65" t="s">
        <v>39</v>
      </c>
      <c r="U65" t="s">
        <v>39</v>
      </c>
      <c r="V65" t="s">
        <v>39</v>
      </c>
      <c r="W65" t="s">
        <v>39</v>
      </c>
      <c r="X65" t="s">
        <v>39</v>
      </c>
      <c r="Y65" t="s">
        <v>43</v>
      </c>
      <c r="AB65" t="s">
        <v>177</v>
      </c>
    </row>
    <row r="66" spans="1:28" x14ac:dyDescent="0.25">
      <c r="A66">
        <v>10902360421</v>
      </c>
      <c r="B66">
        <v>226886469</v>
      </c>
      <c r="C66" s="1">
        <v>43680.622523148151</v>
      </c>
      <c r="D66" s="1">
        <v>43680.624027777776</v>
      </c>
      <c r="E66" t="s">
        <v>81</v>
      </c>
      <c r="J66" t="s">
        <v>178</v>
      </c>
      <c r="K66">
        <v>6</v>
      </c>
      <c r="M66" t="s">
        <v>42</v>
      </c>
      <c r="N66" t="s">
        <v>37</v>
      </c>
      <c r="O66" t="s">
        <v>37</v>
      </c>
      <c r="P66" t="s">
        <v>37</v>
      </c>
      <c r="Q66" t="s">
        <v>37</v>
      </c>
      <c r="R66" t="s">
        <v>154</v>
      </c>
      <c r="S66" t="s">
        <v>39</v>
      </c>
      <c r="T66" t="s">
        <v>39</v>
      </c>
      <c r="U66" t="s">
        <v>39</v>
      </c>
      <c r="V66" t="s">
        <v>39</v>
      </c>
      <c r="W66" t="s">
        <v>39</v>
      </c>
      <c r="X66" t="s">
        <v>39</v>
      </c>
      <c r="Y66" t="s">
        <v>40</v>
      </c>
      <c r="AB66" t="s">
        <v>179</v>
      </c>
    </row>
    <row r="67" spans="1:28" x14ac:dyDescent="0.25">
      <c r="A67">
        <v>10902359694</v>
      </c>
      <c r="B67">
        <v>226886469</v>
      </c>
      <c r="C67" s="1">
        <v>43680.620810185188</v>
      </c>
      <c r="D67" s="1">
        <v>43680.622465277775</v>
      </c>
      <c r="E67" t="s">
        <v>81</v>
      </c>
      <c r="J67" t="s">
        <v>180</v>
      </c>
      <c r="K67">
        <v>7</v>
      </c>
      <c r="M67" t="s">
        <v>42</v>
      </c>
      <c r="N67" t="s">
        <v>37</v>
      </c>
      <c r="O67" t="s">
        <v>37</v>
      </c>
      <c r="P67" t="s">
        <v>37</v>
      </c>
      <c r="Q67" t="s">
        <v>37</v>
      </c>
      <c r="R67" t="s">
        <v>154</v>
      </c>
      <c r="S67" t="s">
        <v>39</v>
      </c>
      <c r="T67" t="s">
        <v>39</v>
      </c>
      <c r="U67" t="s">
        <v>39</v>
      </c>
      <c r="V67" t="s">
        <v>39</v>
      </c>
      <c r="W67" t="s">
        <v>39</v>
      </c>
      <c r="X67" t="s">
        <v>39</v>
      </c>
      <c r="Y67" t="s">
        <v>43</v>
      </c>
      <c r="AB67" t="s">
        <v>181</v>
      </c>
    </row>
    <row r="68" spans="1:28" x14ac:dyDescent="0.25">
      <c r="A68">
        <v>10902357487</v>
      </c>
      <c r="B68">
        <v>226886469</v>
      </c>
      <c r="C68" s="1">
        <v>43680.619386574072</v>
      </c>
      <c r="D68" s="1">
        <v>43680.620636574073</v>
      </c>
      <c r="E68" t="s">
        <v>81</v>
      </c>
      <c r="J68" t="s">
        <v>180</v>
      </c>
      <c r="K68">
        <v>7</v>
      </c>
      <c r="N68" t="s">
        <v>37</v>
      </c>
      <c r="O68" t="s">
        <v>37</v>
      </c>
      <c r="P68" t="s">
        <v>37</v>
      </c>
      <c r="Q68" t="s">
        <v>37</v>
      </c>
      <c r="R68" t="s">
        <v>154</v>
      </c>
      <c r="S68" t="s">
        <v>39</v>
      </c>
      <c r="T68" t="s">
        <v>39</v>
      </c>
      <c r="U68" t="s">
        <v>39</v>
      </c>
      <c r="V68" t="s">
        <v>39</v>
      </c>
      <c r="W68" t="s">
        <v>39</v>
      </c>
      <c r="X68" t="s">
        <v>39</v>
      </c>
      <c r="Y68" t="s">
        <v>43</v>
      </c>
      <c r="AB68" t="s">
        <v>182</v>
      </c>
    </row>
    <row r="69" spans="1:28" x14ac:dyDescent="0.25">
      <c r="A69">
        <v>10902355940</v>
      </c>
      <c r="B69">
        <v>226886469</v>
      </c>
      <c r="C69" s="1">
        <v>43680.618368055555</v>
      </c>
      <c r="D69" s="1">
        <v>43680.619270833333</v>
      </c>
      <c r="E69" t="s">
        <v>81</v>
      </c>
      <c r="J69" t="s">
        <v>183</v>
      </c>
      <c r="K69" t="s">
        <v>48</v>
      </c>
      <c r="M69" t="s">
        <v>95</v>
      </c>
      <c r="N69" t="s">
        <v>37</v>
      </c>
      <c r="O69" t="s">
        <v>37</v>
      </c>
      <c r="P69" t="s">
        <v>37</v>
      </c>
      <c r="Q69" t="s">
        <v>37</v>
      </c>
      <c r="R69" t="s">
        <v>154</v>
      </c>
      <c r="S69" t="s">
        <v>39</v>
      </c>
      <c r="T69" t="s">
        <v>39</v>
      </c>
      <c r="U69" t="s">
        <v>39</v>
      </c>
      <c r="V69" t="s">
        <v>39</v>
      </c>
      <c r="W69" t="s">
        <v>39</v>
      </c>
      <c r="X69" t="s">
        <v>39</v>
      </c>
      <c r="Y69" t="s">
        <v>40</v>
      </c>
      <c r="AB69" t="s">
        <v>184</v>
      </c>
    </row>
    <row r="70" spans="1:28" x14ac:dyDescent="0.25">
      <c r="A70">
        <v>10902354693</v>
      </c>
      <c r="B70">
        <v>226886469</v>
      </c>
      <c r="C70" s="1">
        <v>43680.617175925923</v>
      </c>
      <c r="D70" s="1">
        <v>43680.61824074074</v>
      </c>
      <c r="E70" t="s">
        <v>81</v>
      </c>
      <c r="J70" t="s">
        <v>185</v>
      </c>
      <c r="K70">
        <v>6</v>
      </c>
      <c r="L70" t="s">
        <v>186</v>
      </c>
      <c r="M70" t="s">
        <v>53</v>
      </c>
      <c r="N70" t="s">
        <v>37</v>
      </c>
      <c r="O70" t="s">
        <v>37</v>
      </c>
      <c r="P70" t="s">
        <v>37</v>
      </c>
      <c r="Q70" t="s">
        <v>37</v>
      </c>
      <c r="R70" t="s">
        <v>154</v>
      </c>
      <c r="S70" t="s">
        <v>49</v>
      </c>
      <c r="T70" t="s">
        <v>49</v>
      </c>
      <c r="U70" t="s">
        <v>115</v>
      </c>
      <c r="V70" t="s">
        <v>115</v>
      </c>
      <c r="W70" t="s">
        <v>49</v>
      </c>
      <c r="X70" t="s">
        <v>49</v>
      </c>
      <c r="Y70" t="s">
        <v>119</v>
      </c>
    </row>
    <row r="71" spans="1:28" x14ac:dyDescent="0.25">
      <c r="A71">
        <v>10902353321</v>
      </c>
      <c r="B71">
        <v>226886469</v>
      </c>
      <c r="C71" s="1">
        <v>43680.615231481483</v>
      </c>
      <c r="D71" s="1">
        <v>43680.617106481484</v>
      </c>
      <c r="E71" t="s">
        <v>81</v>
      </c>
      <c r="J71" t="s">
        <v>187</v>
      </c>
      <c r="K71">
        <v>6</v>
      </c>
      <c r="L71" t="s">
        <v>188</v>
      </c>
      <c r="M71" t="s">
        <v>42</v>
      </c>
      <c r="N71" t="s">
        <v>37</v>
      </c>
      <c r="O71" t="s">
        <v>37</v>
      </c>
      <c r="P71" t="s">
        <v>37</v>
      </c>
      <c r="Q71" t="s">
        <v>37</v>
      </c>
      <c r="R71" t="s">
        <v>189</v>
      </c>
      <c r="S71" t="s">
        <v>39</v>
      </c>
      <c r="T71" t="s">
        <v>39</v>
      </c>
      <c r="U71" t="s">
        <v>49</v>
      </c>
      <c r="V71" t="s">
        <v>39</v>
      </c>
      <c r="W71" t="s">
        <v>39</v>
      </c>
      <c r="X71" t="s">
        <v>39</v>
      </c>
      <c r="Y71" t="s">
        <v>43</v>
      </c>
      <c r="AB71" t="s">
        <v>190</v>
      </c>
    </row>
    <row r="72" spans="1:28" x14ac:dyDescent="0.25">
      <c r="A72">
        <v>10902350751</v>
      </c>
      <c r="B72">
        <v>226886469</v>
      </c>
      <c r="C72" s="1">
        <v>43680.613506944443</v>
      </c>
      <c r="D72" s="1">
        <v>43680.615127314813</v>
      </c>
      <c r="E72" t="s">
        <v>81</v>
      </c>
      <c r="J72" t="s">
        <v>191</v>
      </c>
      <c r="K72">
        <v>6</v>
      </c>
      <c r="L72" t="s">
        <v>186</v>
      </c>
      <c r="M72" t="s">
        <v>53</v>
      </c>
      <c r="N72" t="s">
        <v>37</v>
      </c>
      <c r="O72" t="s">
        <v>37</v>
      </c>
      <c r="P72" t="s">
        <v>37</v>
      </c>
      <c r="Q72" t="s">
        <v>96</v>
      </c>
      <c r="R72" t="s">
        <v>192</v>
      </c>
      <c r="S72" t="s">
        <v>49</v>
      </c>
      <c r="T72" t="s">
        <v>49</v>
      </c>
      <c r="U72" t="s">
        <v>49</v>
      </c>
      <c r="V72" t="s">
        <v>49</v>
      </c>
      <c r="W72" t="s">
        <v>39</v>
      </c>
      <c r="X72" t="s">
        <v>49</v>
      </c>
      <c r="Y72" t="s">
        <v>43</v>
      </c>
      <c r="AB72" t="s">
        <v>193</v>
      </c>
    </row>
    <row r="73" spans="1:28" x14ac:dyDescent="0.25">
      <c r="A73">
        <v>10902348864</v>
      </c>
      <c r="B73">
        <v>226886469</v>
      </c>
      <c r="C73" s="1">
        <v>43680.610231481478</v>
      </c>
      <c r="D73" s="1">
        <v>43680.613333333335</v>
      </c>
      <c r="E73" t="s">
        <v>81</v>
      </c>
      <c r="J73" t="s">
        <v>194</v>
      </c>
      <c r="K73">
        <v>3</v>
      </c>
      <c r="M73" t="s">
        <v>91</v>
      </c>
      <c r="N73" t="s">
        <v>37</v>
      </c>
      <c r="O73" t="s">
        <v>37</v>
      </c>
      <c r="P73" t="s">
        <v>37</v>
      </c>
      <c r="Q73" t="s">
        <v>37</v>
      </c>
      <c r="R73" t="s">
        <v>195</v>
      </c>
      <c r="S73" t="s">
        <v>39</v>
      </c>
      <c r="T73" t="s">
        <v>39</v>
      </c>
      <c r="U73" t="s">
        <v>39</v>
      </c>
      <c r="V73" t="s">
        <v>39</v>
      </c>
      <c r="W73" t="s">
        <v>39</v>
      </c>
      <c r="X73" t="s">
        <v>39</v>
      </c>
      <c r="Y73" t="s">
        <v>43</v>
      </c>
      <c r="AB73" t="s">
        <v>196</v>
      </c>
    </row>
    <row r="74" spans="1:28" x14ac:dyDescent="0.25">
      <c r="A74">
        <v>10902344905</v>
      </c>
      <c r="B74">
        <v>226886469</v>
      </c>
      <c r="C74" s="1">
        <v>43680.608611111114</v>
      </c>
      <c r="D74" s="1">
        <v>43680.610115740739</v>
      </c>
      <c r="E74" t="s">
        <v>81</v>
      </c>
      <c r="J74" t="s">
        <v>197</v>
      </c>
      <c r="K74" t="s">
        <v>48</v>
      </c>
      <c r="M74" t="s">
        <v>70</v>
      </c>
      <c r="N74" t="s">
        <v>37</v>
      </c>
      <c r="O74" t="s">
        <v>37</v>
      </c>
      <c r="P74" t="s">
        <v>37</v>
      </c>
      <c r="Q74" t="s">
        <v>37</v>
      </c>
      <c r="R74" t="s">
        <v>154</v>
      </c>
      <c r="S74" t="s">
        <v>39</v>
      </c>
      <c r="T74" t="s">
        <v>39</v>
      </c>
      <c r="U74" t="s">
        <v>39</v>
      </c>
      <c r="V74" t="s">
        <v>39</v>
      </c>
      <c r="W74" t="s">
        <v>39</v>
      </c>
      <c r="X74" t="s">
        <v>39</v>
      </c>
      <c r="Y74" t="s">
        <v>43</v>
      </c>
      <c r="AB74" t="s">
        <v>198</v>
      </c>
    </row>
    <row r="75" spans="1:28" x14ac:dyDescent="0.25">
      <c r="A75">
        <v>10902342925</v>
      </c>
      <c r="B75">
        <v>226886469</v>
      </c>
      <c r="C75" s="1">
        <v>43680.606435185182</v>
      </c>
      <c r="D75" s="1">
        <v>43680.608460648145</v>
      </c>
      <c r="E75" t="s">
        <v>81</v>
      </c>
      <c r="J75" t="s">
        <v>199</v>
      </c>
      <c r="K75">
        <v>10</v>
      </c>
      <c r="M75" t="s">
        <v>53</v>
      </c>
      <c r="N75" t="s">
        <v>37</v>
      </c>
      <c r="O75" t="s">
        <v>37</v>
      </c>
      <c r="P75" t="s">
        <v>37</v>
      </c>
      <c r="Q75" t="s">
        <v>37</v>
      </c>
      <c r="R75" t="s">
        <v>200</v>
      </c>
      <c r="S75" t="s">
        <v>39</v>
      </c>
      <c r="T75" t="s">
        <v>39</v>
      </c>
      <c r="U75" t="s">
        <v>39</v>
      </c>
      <c r="V75" t="s">
        <v>39</v>
      </c>
      <c r="W75" t="s">
        <v>39</v>
      </c>
      <c r="X75" t="s">
        <v>39</v>
      </c>
      <c r="Y75" t="s">
        <v>40</v>
      </c>
      <c r="AB75" t="s">
        <v>201</v>
      </c>
    </row>
    <row r="76" spans="1:28" x14ac:dyDescent="0.25">
      <c r="A76">
        <v>10902340404</v>
      </c>
      <c r="B76">
        <v>226886469</v>
      </c>
      <c r="C76" s="1">
        <v>43680.604837962965</v>
      </c>
      <c r="D76" s="1">
        <v>43680.606342592589</v>
      </c>
      <c r="E76" t="s">
        <v>81</v>
      </c>
      <c r="J76" t="s">
        <v>202</v>
      </c>
      <c r="K76">
        <v>2</v>
      </c>
      <c r="M76" t="s">
        <v>42</v>
      </c>
      <c r="N76" t="s">
        <v>37</v>
      </c>
      <c r="O76" t="s">
        <v>37</v>
      </c>
      <c r="P76" t="s">
        <v>37</v>
      </c>
      <c r="Q76" t="s">
        <v>37</v>
      </c>
      <c r="R76" t="s">
        <v>154</v>
      </c>
      <c r="S76" t="s">
        <v>39</v>
      </c>
      <c r="T76" t="s">
        <v>39</v>
      </c>
      <c r="U76" t="s">
        <v>39</v>
      </c>
      <c r="V76" t="s">
        <v>39</v>
      </c>
      <c r="W76" t="s">
        <v>39</v>
      </c>
      <c r="X76" t="s">
        <v>39</v>
      </c>
      <c r="Y76" t="s">
        <v>43</v>
      </c>
      <c r="AB76" t="s">
        <v>203</v>
      </c>
    </row>
    <row r="77" spans="1:28" x14ac:dyDescent="0.25">
      <c r="A77">
        <v>10902338505</v>
      </c>
      <c r="B77">
        <v>226886469</v>
      </c>
      <c r="C77" s="1">
        <v>43680.602488425924</v>
      </c>
      <c r="D77" s="1">
        <v>43680.604733796295</v>
      </c>
      <c r="E77" t="s">
        <v>81</v>
      </c>
      <c r="J77" t="s">
        <v>204</v>
      </c>
      <c r="K77">
        <v>1</v>
      </c>
      <c r="M77" t="s">
        <v>91</v>
      </c>
      <c r="N77" t="s">
        <v>37</v>
      </c>
      <c r="O77" t="s">
        <v>37</v>
      </c>
      <c r="P77" t="s">
        <v>37</v>
      </c>
      <c r="Q77" t="s">
        <v>37</v>
      </c>
      <c r="R77" t="s">
        <v>205</v>
      </c>
      <c r="S77" t="s">
        <v>49</v>
      </c>
      <c r="T77" t="s">
        <v>39</v>
      </c>
      <c r="U77" t="s">
        <v>49</v>
      </c>
      <c r="V77" t="s">
        <v>49</v>
      </c>
      <c r="W77" t="s">
        <v>49</v>
      </c>
      <c r="X77" t="s">
        <v>49</v>
      </c>
      <c r="Y77" t="s">
        <v>43</v>
      </c>
    </row>
    <row r="78" spans="1:28" x14ac:dyDescent="0.25">
      <c r="A78">
        <v>10902335571</v>
      </c>
      <c r="B78">
        <v>226886469</v>
      </c>
      <c r="C78" s="1">
        <v>43680.601157407407</v>
      </c>
      <c r="D78" s="1">
        <v>43680.602314814816</v>
      </c>
      <c r="E78" t="s">
        <v>81</v>
      </c>
      <c r="J78" t="s">
        <v>206</v>
      </c>
      <c r="K78">
        <v>6</v>
      </c>
      <c r="M78" t="s">
        <v>45</v>
      </c>
      <c r="N78" t="s">
        <v>37</v>
      </c>
      <c r="O78" t="s">
        <v>37</v>
      </c>
      <c r="P78" t="s">
        <v>37</v>
      </c>
      <c r="Q78" t="s">
        <v>37</v>
      </c>
      <c r="R78" t="s">
        <v>205</v>
      </c>
      <c r="S78" t="s">
        <v>39</v>
      </c>
      <c r="T78" t="s">
        <v>39</v>
      </c>
      <c r="U78" t="s">
        <v>39</v>
      </c>
      <c r="V78" t="s">
        <v>39</v>
      </c>
      <c r="W78" t="s">
        <v>39</v>
      </c>
      <c r="X78" t="s">
        <v>39</v>
      </c>
      <c r="Y78" t="s">
        <v>43</v>
      </c>
      <c r="AB78" t="s">
        <v>207</v>
      </c>
    </row>
    <row r="79" spans="1:28" x14ac:dyDescent="0.25">
      <c r="A79">
        <v>10902333430</v>
      </c>
      <c r="B79">
        <v>226886469</v>
      </c>
      <c r="C79" s="1">
        <v>43680.599560185183</v>
      </c>
      <c r="D79" s="1">
        <v>43680.601018518515</v>
      </c>
      <c r="E79" t="s">
        <v>81</v>
      </c>
      <c r="J79" t="s">
        <v>208</v>
      </c>
      <c r="K79">
        <v>8</v>
      </c>
      <c r="M79" t="s">
        <v>53</v>
      </c>
      <c r="N79" t="s">
        <v>37</v>
      </c>
      <c r="O79" t="s">
        <v>37</v>
      </c>
      <c r="P79" t="s">
        <v>37</v>
      </c>
      <c r="Q79" t="s">
        <v>37</v>
      </c>
      <c r="R79" t="s">
        <v>205</v>
      </c>
      <c r="S79" t="s">
        <v>39</v>
      </c>
      <c r="T79" t="s">
        <v>39</v>
      </c>
      <c r="U79" t="s">
        <v>39</v>
      </c>
      <c r="V79" t="s">
        <v>39</v>
      </c>
      <c r="W79" t="s">
        <v>39</v>
      </c>
      <c r="X79" t="s">
        <v>39</v>
      </c>
      <c r="Y79" t="s">
        <v>43</v>
      </c>
    </row>
    <row r="80" spans="1:28" x14ac:dyDescent="0.25">
      <c r="A80">
        <v>10902331867</v>
      </c>
      <c r="B80">
        <v>226886469</v>
      </c>
      <c r="C80" s="1">
        <v>43680.595868055556</v>
      </c>
      <c r="D80" s="1">
        <v>43680.599224537036</v>
      </c>
      <c r="E80" t="s">
        <v>81</v>
      </c>
      <c r="J80" t="s">
        <v>208</v>
      </c>
      <c r="K80">
        <v>8</v>
      </c>
      <c r="M80" t="s">
        <v>53</v>
      </c>
      <c r="N80" t="s">
        <v>37</v>
      </c>
      <c r="O80" t="s">
        <v>37</v>
      </c>
      <c r="P80" t="s">
        <v>37</v>
      </c>
      <c r="Q80" t="s">
        <v>37</v>
      </c>
      <c r="R80" t="s">
        <v>209</v>
      </c>
      <c r="S80" t="s">
        <v>39</v>
      </c>
      <c r="T80" t="s">
        <v>39</v>
      </c>
      <c r="U80" t="s">
        <v>39</v>
      </c>
      <c r="V80" t="s">
        <v>39</v>
      </c>
      <c r="W80" t="s">
        <v>39</v>
      </c>
      <c r="X80" t="s">
        <v>39</v>
      </c>
      <c r="Y80" t="s">
        <v>43</v>
      </c>
    </row>
    <row r="81" spans="1:28" x14ac:dyDescent="0.25">
      <c r="A81">
        <v>10893181666</v>
      </c>
      <c r="B81">
        <v>226886469</v>
      </c>
      <c r="C81" s="1">
        <v>43676.615995370368</v>
      </c>
      <c r="D81" s="1">
        <v>43676.619421296295</v>
      </c>
      <c r="E81" t="s">
        <v>210</v>
      </c>
      <c r="J81" t="s">
        <v>211</v>
      </c>
      <c r="K81">
        <v>10</v>
      </c>
      <c r="M81" t="s">
        <v>136</v>
      </c>
      <c r="N81" t="s">
        <v>37</v>
      </c>
      <c r="O81" t="s">
        <v>37</v>
      </c>
      <c r="P81" t="s">
        <v>37</v>
      </c>
      <c r="Q81" t="s">
        <v>37</v>
      </c>
      <c r="R81" t="s">
        <v>212</v>
      </c>
      <c r="S81" t="s">
        <v>39</v>
      </c>
      <c r="T81" t="s">
        <v>39</v>
      </c>
      <c r="U81" t="s">
        <v>39</v>
      </c>
      <c r="V81" t="s">
        <v>39</v>
      </c>
      <c r="W81" t="s">
        <v>39</v>
      </c>
      <c r="X81" t="s">
        <v>39</v>
      </c>
      <c r="Y81" t="s">
        <v>43</v>
      </c>
      <c r="AB81" t="s">
        <v>213</v>
      </c>
    </row>
    <row r="82" spans="1:28" x14ac:dyDescent="0.25">
      <c r="A82">
        <v>10873856077</v>
      </c>
      <c r="B82">
        <v>226886469</v>
      </c>
      <c r="C82" s="1">
        <v>43667.657997685186</v>
      </c>
      <c r="D82" s="1">
        <v>43667.658356481479</v>
      </c>
      <c r="E82" t="s">
        <v>81</v>
      </c>
      <c r="J82" t="s">
        <v>214</v>
      </c>
      <c r="K82" t="s">
        <v>48</v>
      </c>
      <c r="M82" t="s">
        <v>45</v>
      </c>
      <c r="N82" t="s">
        <v>37</v>
      </c>
      <c r="O82" t="s">
        <v>37</v>
      </c>
      <c r="P82" t="s">
        <v>37</v>
      </c>
      <c r="Q82" t="s">
        <v>37</v>
      </c>
      <c r="S82" t="s">
        <v>39</v>
      </c>
      <c r="T82" t="s">
        <v>49</v>
      </c>
      <c r="U82" t="s">
        <v>39</v>
      </c>
      <c r="V82" t="s">
        <v>39</v>
      </c>
      <c r="W82" t="s">
        <v>49</v>
      </c>
      <c r="X82" t="s">
        <v>49</v>
      </c>
      <c r="Y82" t="s">
        <v>43</v>
      </c>
    </row>
    <row r="83" spans="1:28" x14ac:dyDescent="0.25">
      <c r="A83">
        <v>10873855634</v>
      </c>
      <c r="B83">
        <v>226886469</v>
      </c>
      <c r="C83" s="1">
        <v>43667.657523148147</v>
      </c>
      <c r="D83" s="1">
        <v>43667.657951388886</v>
      </c>
      <c r="E83" t="s">
        <v>81</v>
      </c>
      <c r="J83" t="s">
        <v>215</v>
      </c>
      <c r="K83">
        <v>1</v>
      </c>
      <c r="L83" t="s">
        <v>216</v>
      </c>
      <c r="M83" t="s">
        <v>42</v>
      </c>
      <c r="N83" t="s">
        <v>37</v>
      </c>
      <c r="O83" t="s">
        <v>37</v>
      </c>
      <c r="P83" t="s">
        <v>37</v>
      </c>
      <c r="Q83" t="s">
        <v>37</v>
      </c>
      <c r="S83" t="s">
        <v>39</v>
      </c>
      <c r="T83" t="s">
        <v>39</v>
      </c>
      <c r="U83" t="s">
        <v>39</v>
      </c>
      <c r="V83" t="s">
        <v>39</v>
      </c>
      <c r="W83" t="s">
        <v>39</v>
      </c>
      <c r="X83" t="s">
        <v>39</v>
      </c>
      <c r="Y83" t="s">
        <v>43</v>
      </c>
      <c r="AB83" t="s">
        <v>217</v>
      </c>
    </row>
    <row r="84" spans="1:28" x14ac:dyDescent="0.25">
      <c r="A84">
        <v>10873855090</v>
      </c>
      <c r="B84">
        <v>226886469</v>
      </c>
      <c r="C84" s="1">
        <v>43667.656747685185</v>
      </c>
      <c r="D84" s="1">
        <v>43667.657453703701</v>
      </c>
      <c r="E84" t="s">
        <v>81</v>
      </c>
      <c r="J84" t="s">
        <v>218</v>
      </c>
      <c r="K84">
        <v>2</v>
      </c>
      <c r="M84" t="s">
        <v>42</v>
      </c>
      <c r="N84" t="s">
        <v>37</v>
      </c>
      <c r="O84" t="s">
        <v>37</v>
      </c>
      <c r="P84" t="s">
        <v>37</v>
      </c>
      <c r="Q84" t="s">
        <v>37</v>
      </c>
      <c r="R84" t="s">
        <v>219</v>
      </c>
      <c r="S84" t="s">
        <v>39</v>
      </c>
      <c r="T84" t="s">
        <v>39</v>
      </c>
      <c r="U84" t="s">
        <v>39</v>
      </c>
      <c r="V84" t="s">
        <v>39</v>
      </c>
      <c r="W84" t="s">
        <v>39</v>
      </c>
      <c r="X84" t="s">
        <v>39</v>
      </c>
      <c r="Y84" t="s">
        <v>43</v>
      </c>
    </row>
    <row r="85" spans="1:28" x14ac:dyDescent="0.25">
      <c r="A85">
        <v>10873854263</v>
      </c>
      <c r="B85">
        <v>226886469</v>
      </c>
      <c r="C85" s="1">
        <v>43667.656226851854</v>
      </c>
      <c r="D85" s="1">
        <v>43667.656655092593</v>
      </c>
      <c r="E85" t="s">
        <v>81</v>
      </c>
      <c r="J85" t="s">
        <v>218</v>
      </c>
      <c r="K85">
        <v>4</v>
      </c>
      <c r="M85" t="s">
        <v>42</v>
      </c>
      <c r="N85" t="s">
        <v>37</v>
      </c>
      <c r="O85" t="s">
        <v>37</v>
      </c>
      <c r="P85" t="s">
        <v>37</v>
      </c>
      <c r="Q85" t="s">
        <v>37</v>
      </c>
      <c r="S85" t="s">
        <v>39</v>
      </c>
      <c r="T85" t="s">
        <v>39</v>
      </c>
      <c r="U85" t="s">
        <v>39</v>
      </c>
      <c r="V85" t="s">
        <v>39</v>
      </c>
      <c r="W85" t="s">
        <v>39</v>
      </c>
      <c r="X85" t="s">
        <v>39</v>
      </c>
      <c r="Y85" t="s">
        <v>43</v>
      </c>
      <c r="AB85" t="s">
        <v>220</v>
      </c>
    </row>
    <row r="86" spans="1:28" x14ac:dyDescent="0.25">
      <c r="A86">
        <v>10873853759</v>
      </c>
      <c r="B86">
        <v>226886469</v>
      </c>
      <c r="C86" s="1">
        <v>43667.655532407407</v>
      </c>
      <c r="D86" s="1">
        <v>43667.656180555554</v>
      </c>
      <c r="E86" t="s">
        <v>81</v>
      </c>
      <c r="J86" t="s">
        <v>221</v>
      </c>
      <c r="K86">
        <v>1</v>
      </c>
      <c r="L86" t="s">
        <v>222</v>
      </c>
      <c r="M86" t="s">
        <v>91</v>
      </c>
      <c r="N86" t="s">
        <v>37</v>
      </c>
      <c r="O86" t="s">
        <v>37</v>
      </c>
      <c r="P86" t="s">
        <v>37</v>
      </c>
      <c r="Q86" t="s">
        <v>37</v>
      </c>
      <c r="S86" t="s">
        <v>49</v>
      </c>
      <c r="T86" t="s">
        <v>39</v>
      </c>
      <c r="U86" t="s">
        <v>49</v>
      </c>
      <c r="V86" t="s">
        <v>39</v>
      </c>
      <c r="W86" t="s">
        <v>49</v>
      </c>
      <c r="X86" t="s">
        <v>49</v>
      </c>
      <c r="Y86" t="s">
        <v>43</v>
      </c>
      <c r="AB86" t="s">
        <v>223</v>
      </c>
    </row>
    <row r="87" spans="1:28" x14ac:dyDescent="0.25">
      <c r="A87">
        <v>10873852983</v>
      </c>
      <c r="B87">
        <v>226886469</v>
      </c>
      <c r="C87" s="1">
        <v>43667.655104166668</v>
      </c>
      <c r="D87" s="1">
        <v>43667.655497685184</v>
      </c>
      <c r="E87" t="s">
        <v>81</v>
      </c>
      <c r="J87" t="s">
        <v>224</v>
      </c>
      <c r="K87">
        <v>2</v>
      </c>
      <c r="M87" t="s">
        <v>36</v>
      </c>
      <c r="N87" t="s">
        <v>37</v>
      </c>
      <c r="O87" t="s">
        <v>37</v>
      </c>
      <c r="P87" t="s">
        <v>37</v>
      </c>
      <c r="Q87" t="s">
        <v>37</v>
      </c>
      <c r="S87" t="s">
        <v>49</v>
      </c>
      <c r="T87" t="s">
        <v>49</v>
      </c>
      <c r="U87" t="s">
        <v>49</v>
      </c>
      <c r="V87" t="s">
        <v>49</v>
      </c>
      <c r="W87" t="s">
        <v>49</v>
      </c>
      <c r="X87" t="s">
        <v>115</v>
      </c>
      <c r="Y87" t="s">
        <v>43</v>
      </c>
    </row>
    <row r="88" spans="1:28" x14ac:dyDescent="0.25">
      <c r="A88">
        <v>10873852509</v>
      </c>
      <c r="B88">
        <v>226886469</v>
      </c>
      <c r="C88" s="1">
        <v>43667.654594907406</v>
      </c>
      <c r="D88" s="1">
        <v>43667.655057870368</v>
      </c>
      <c r="E88" t="s">
        <v>81</v>
      </c>
      <c r="J88" t="s">
        <v>225</v>
      </c>
      <c r="K88" t="s">
        <v>48</v>
      </c>
      <c r="M88" t="s">
        <v>91</v>
      </c>
      <c r="N88" t="s">
        <v>37</v>
      </c>
      <c r="O88" t="s">
        <v>37</v>
      </c>
      <c r="P88" t="s">
        <v>37</v>
      </c>
      <c r="Q88" t="s">
        <v>37</v>
      </c>
      <c r="S88" t="s">
        <v>49</v>
      </c>
      <c r="T88" t="s">
        <v>49</v>
      </c>
      <c r="U88" t="s">
        <v>49</v>
      </c>
      <c r="V88" t="s">
        <v>39</v>
      </c>
      <c r="W88" t="s">
        <v>49</v>
      </c>
      <c r="X88" t="s">
        <v>49</v>
      </c>
      <c r="Y88" t="s">
        <v>43</v>
      </c>
      <c r="AB88" t="s">
        <v>226</v>
      </c>
    </row>
    <row r="89" spans="1:28" x14ac:dyDescent="0.25">
      <c r="A89">
        <v>10873851508</v>
      </c>
      <c r="B89">
        <v>226886469</v>
      </c>
      <c r="C89" s="1">
        <v>43667.653819444444</v>
      </c>
      <c r="D89" s="1">
        <v>43667.654131944444</v>
      </c>
      <c r="E89" t="s">
        <v>81</v>
      </c>
      <c r="J89" t="s">
        <v>227</v>
      </c>
      <c r="K89">
        <v>6</v>
      </c>
      <c r="M89" t="s">
        <v>53</v>
      </c>
      <c r="N89" t="s">
        <v>37</v>
      </c>
      <c r="O89" t="s">
        <v>37</v>
      </c>
      <c r="P89" t="s">
        <v>37</v>
      </c>
      <c r="Q89" t="s">
        <v>37</v>
      </c>
      <c r="S89" t="s">
        <v>39</v>
      </c>
      <c r="T89" t="s">
        <v>49</v>
      </c>
      <c r="U89" t="s">
        <v>39</v>
      </c>
      <c r="V89" t="s">
        <v>49</v>
      </c>
      <c r="W89" t="s">
        <v>39</v>
      </c>
      <c r="X89" t="s">
        <v>39</v>
      </c>
      <c r="Y89" t="s">
        <v>43</v>
      </c>
    </row>
    <row r="90" spans="1:28" x14ac:dyDescent="0.25">
      <c r="A90">
        <v>10873851115</v>
      </c>
      <c r="B90">
        <v>226886469</v>
      </c>
      <c r="C90" s="1">
        <v>43667.653483796297</v>
      </c>
      <c r="D90" s="1">
        <v>43667.653761574074</v>
      </c>
      <c r="E90" t="s">
        <v>81</v>
      </c>
      <c r="J90" t="s">
        <v>129</v>
      </c>
      <c r="K90">
        <v>2</v>
      </c>
      <c r="M90" t="s">
        <v>42</v>
      </c>
      <c r="N90" t="s">
        <v>37</v>
      </c>
      <c r="O90" t="s">
        <v>37</v>
      </c>
      <c r="P90" t="s">
        <v>37</v>
      </c>
      <c r="Q90" t="s">
        <v>37</v>
      </c>
      <c r="S90" t="s">
        <v>39</v>
      </c>
      <c r="T90" t="s">
        <v>39</v>
      </c>
      <c r="U90" t="s">
        <v>39</v>
      </c>
      <c r="V90" t="s">
        <v>39</v>
      </c>
      <c r="W90" t="s">
        <v>39</v>
      </c>
      <c r="X90" t="s">
        <v>39</v>
      </c>
      <c r="Y90" t="s">
        <v>43</v>
      </c>
    </row>
    <row r="91" spans="1:28" x14ac:dyDescent="0.25">
      <c r="A91">
        <v>10873850521</v>
      </c>
      <c r="B91">
        <v>226886469</v>
      </c>
      <c r="C91" s="1">
        <v>43667.652499999997</v>
      </c>
      <c r="D91" s="1">
        <v>43667.653379629628</v>
      </c>
      <c r="E91" t="s">
        <v>81</v>
      </c>
      <c r="J91" t="s">
        <v>228</v>
      </c>
      <c r="K91">
        <v>2</v>
      </c>
      <c r="M91" t="s">
        <v>42</v>
      </c>
      <c r="N91" t="s">
        <v>37</v>
      </c>
      <c r="O91" t="s">
        <v>37</v>
      </c>
      <c r="P91" t="s">
        <v>37</v>
      </c>
      <c r="Q91" t="s">
        <v>37</v>
      </c>
      <c r="S91" t="s">
        <v>39</v>
      </c>
      <c r="T91" t="s">
        <v>49</v>
      </c>
      <c r="U91" t="s">
        <v>49</v>
      </c>
      <c r="V91" t="s">
        <v>39</v>
      </c>
      <c r="W91" t="s">
        <v>39</v>
      </c>
      <c r="X91" t="s">
        <v>39</v>
      </c>
      <c r="Y91" t="s">
        <v>43</v>
      </c>
    </row>
    <row r="92" spans="1:28" x14ac:dyDescent="0.25">
      <c r="A92">
        <v>10873849191</v>
      </c>
      <c r="B92">
        <v>226886469</v>
      </c>
      <c r="C92" s="1">
        <v>43667.650983796295</v>
      </c>
      <c r="D92" s="1">
        <v>43667.652037037034</v>
      </c>
      <c r="E92" t="s">
        <v>81</v>
      </c>
      <c r="J92" t="s">
        <v>229</v>
      </c>
      <c r="K92" t="s">
        <v>48</v>
      </c>
      <c r="L92" t="s">
        <v>230</v>
      </c>
      <c r="M92" t="s">
        <v>36</v>
      </c>
      <c r="N92" t="s">
        <v>37</v>
      </c>
      <c r="O92" t="s">
        <v>37</v>
      </c>
      <c r="P92" t="s">
        <v>37</v>
      </c>
      <c r="Q92" t="s">
        <v>37</v>
      </c>
      <c r="S92" t="s">
        <v>39</v>
      </c>
      <c r="T92" t="s">
        <v>39</v>
      </c>
      <c r="U92" t="s">
        <v>39</v>
      </c>
      <c r="V92" t="s">
        <v>39</v>
      </c>
      <c r="W92" t="s">
        <v>39</v>
      </c>
      <c r="X92" t="s">
        <v>39</v>
      </c>
      <c r="Y92" t="s">
        <v>43</v>
      </c>
      <c r="AB92" t="s">
        <v>231</v>
      </c>
    </row>
    <row r="93" spans="1:28" x14ac:dyDescent="0.25">
      <c r="A93">
        <v>10873847991</v>
      </c>
      <c r="B93">
        <v>226886469</v>
      </c>
      <c r="C93" s="1">
        <v>43667.650601851848</v>
      </c>
      <c r="D93" s="1">
        <v>43667.650949074072</v>
      </c>
      <c r="E93" t="s">
        <v>81</v>
      </c>
      <c r="J93" t="s">
        <v>232</v>
      </c>
      <c r="K93">
        <v>2</v>
      </c>
      <c r="L93" t="s">
        <v>233</v>
      </c>
      <c r="M93" t="s">
        <v>53</v>
      </c>
      <c r="N93" t="s">
        <v>37</v>
      </c>
      <c r="O93" t="s">
        <v>37</v>
      </c>
      <c r="P93" t="s">
        <v>37</v>
      </c>
      <c r="Q93" t="s">
        <v>37</v>
      </c>
      <c r="S93" t="s">
        <v>39</v>
      </c>
      <c r="T93" t="s">
        <v>39</v>
      </c>
      <c r="U93" t="s">
        <v>39</v>
      </c>
      <c r="V93" t="s">
        <v>39</v>
      </c>
      <c r="W93" t="s">
        <v>39</v>
      </c>
      <c r="X93" t="s">
        <v>39</v>
      </c>
      <c r="Y93" t="s">
        <v>43</v>
      </c>
      <c r="AB93" t="s">
        <v>111</v>
      </c>
    </row>
    <row r="94" spans="1:28" x14ac:dyDescent="0.25">
      <c r="A94">
        <v>10873847544</v>
      </c>
      <c r="B94">
        <v>226886469</v>
      </c>
      <c r="C94" s="1">
        <v>43667.650173611109</v>
      </c>
      <c r="D94" s="1">
        <v>43667.65053240741</v>
      </c>
      <c r="E94" t="s">
        <v>81</v>
      </c>
      <c r="J94" t="s">
        <v>232</v>
      </c>
      <c r="K94">
        <v>5</v>
      </c>
      <c r="M94" t="s">
        <v>53</v>
      </c>
      <c r="N94" t="s">
        <v>37</v>
      </c>
      <c r="O94" t="s">
        <v>37</v>
      </c>
      <c r="P94" t="s">
        <v>37</v>
      </c>
      <c r="Q94" t="s">
        <v>37</v>
      </c>
      <c r="S94" t="s">
        <v>39</v>
      </c>
      <c r="T94" t="s">
        <v>39</v>
      </c>
      <c r="U94" t="s">
        <v>39</v>
      </c>
      <c r="V94" t="s">
        <v>39</v>
      </c>
      <c r="W94" t="s">
        <v>39</v>
      </c>
      <c r="X94" t="s">
        <v>39</v>
      </c>
      <c r="Y94" t="s">
        <v>43</v>
      </c>
      <c r="AB94" t="s">
        <v>234</v>
      </c>
    </row>
    <row r="95" spans="1:28" x14ac:dyDescent="0.25">
      <c r="A95">
        <v>10873847113</v>
      </c>
      <c r="B95">
        <v>226886469</v>
      </c>
      <c r="C95" s="1">
        <v>43667.649375000001</v>
      </c>
      <c r="D95" s="1">
        <v>43667.650127314817</v>
      </c>
      <c r="E95" t="s">
        <v>81</v>
      </c>
      <c r="J95" t="s">
        <v>235</v>
      </c>
      <c r="K95">
        <v>1</v>
      </c>
      <c r="L95" t="s">
        <v>226</v>
      </c>
      <c r="M95" t="s">
        <v>45</v>
      </c>
      <c r="N95" t="s">
        <v>37</v>
      </c>
      <c r="O95" t="s">
        <v>37</v>
      </c>
      <c r="P95" t="s">
        <v>37</v>
      </c>
      <c r="Q95" t="s">
        <v>37</v>
      </c>
      <c r="S95" t="s">
        <v>39</v>
      </c>
      <c r="T95" t="s">
        <v>39</v>
      </c>
      <c r="U95" t="s">
        <v>39</v>
      </c>
      <c r="V95" t="s">
        <v>39</v>
      </c>
      <c r="W95" t="s">
        <v>39</v>
      </c>
      <c r="X95" t="s">
        <v>39</v>
      </c>
      <c r="Y95" t="s">
        <v>43</v>
      </c>
      <c r="AB95" t="s">
        <v>236</v>
      </c>
    </row>
    <row r="96" spans="1:28" x14ac:dyDescent="0.25">
      <c r="A96">
        <v>10872718331</v>
      </c>
      <c r="B96">
        <v>226886469</v>
      </c>
      <c r="C96" s="1">
        <v>43666.578645833331</v>
      </c>
      <c r="D96" s="1">
        <v>43666.579305555555</v>
      </c>
      <c r="E96" t="s">
        <v>81</v>
      </c>
      <c r="J96" t="s">
        <v>237</v>
      </c>
      <c r="K96">
        <v>8</v>
      </c>
      <c r="M96" t="s">
        <v>53</v>
      </c>
      <c r="N96" t="s">
        <v>37</v>
      </c>
      <c r="O96" t="s">
        <v>37</v>
      </c>
      <c r="P96" t="s">
        <v>37</v>
      </c>
      <c r="Q96" t="s">
        <v>37</v>
      </c>
      <c r="S96" t="s">
        <v>39</v>
      </c>
      <c r="T96" t="s">
        <v>39</v>
      </c>
      <c r="U96" t="s">
        <v>39</v>
      </c>
      <c r="V96" t="s">
        <v>39</v>
      </c>
      <c r="W96" t="s">
        <v>39</v>
      </c>
      <c r="X96" t="s">
        <v>39</v>
      </c>
      <c r="Y96" t="s">
        <v>43</v>
      </c>
      <c r="AB96" t="s">
        <v>238</v>
      </c>
    </row>
    <row r="97" spans="1:28" x14ac:dyDescent="0.25">
      <c r="A97">
        <v>10872717411</v>
      </c>
      <c r="B97">
        <v>226886469</v>
      </c>
      <c r="C97" s="1">
        <v>43666.57775462963</v>
      </c>
      <c r="D97" s="1">
        <v>43666.578553240739</v>
      </c>
      <c r="E97" t="s">
        <v>81</v>
      </c>
      <c r="J97" t="s">
        <v>239</v>
      </c>
      <c r="K97" t="s">
        <v>48</v>
      </c>
      <c r="M97" t="s">
        <v>45</v>
      </c>
      <c r="N97" t="s">
        <v>37</v>
      </c>
      <c r="O97" t="s">
        <v>37</v>
      </c>
      <c r="P97" t="s">
        <v>37</v>
      </c>
      <c r="Q97" t="s">
        <v>37</v>
      </c>
      <c r="S97" t="s">
        <v>39</v>
      </c>
      <c r="T97" t="s">
        <v>39</v>
      </c>
      <c r="U97" t="s">
        <v>39</v>
      </c>
      <c r="V97" t="s">
        <v>39</v>
      </c>
      <c r="W97" t="s">
        <v>39</v>
      </c>
      <c r="X97" t="s">
        <v>39</v>
      </c>
      <c r="Y97" t="s">
        <v>43</v>
      </c>
      <c r="AB97" t="s">
        <v>240</v>
      </c>
    </row>
    <row r="98" spans="1:28" x14ac:dyDescent="0.25">
      <c r="A98">
        <v>10872716336</v>
      </c>
      <c r="B98">
        <v>226886469</v>
      </c>
      <c r="C98" s="1">
        <v>43666.577037037037</v>
      </c>
      <c r="D98" s="1">
        <v>43666.577685185184</v>
      </c>
      <c r="E98" t="s">
        <v>81</v>
      </c>
      <c r="J98" t="s">
        <v>241</v>
      </c>
      <c r="K98">
        <v>8</v>
      </c>
      <c r="M98" t="s">
        <v>53</v>
      </c>
      <c r="N98" t="s">
        <v>37</v>
      </c>
      <c r="O98" t="s">
        <v>37</v>
      </c>
      <c r="P98" t="s">
        <v>37</v>
      </c>
      <c r="Q98" t="s">
        <v>37</v>
      </c>
      <c r="S98" t="s">
        <v>39</v>
      </c>
      <c r="T98" t="s">
        <v>39</v>
      </c>
      <c r="U98" t="s">
        <v>39</v>
      </c>
      <c r="V98" t="s">
        <v>39</v>
      </c>
      <c r="W98" t="s">
        <v>39</v>
      </c>
      <c r="X98" t="s">
        <v>39</v>
      </c>
      <c r="Y98" t="s">
        <v>43</v>
      </c>
      <c r="AB98" t="s">
        <v>242</v>
      </c>
    </row>
    <row r="99" spans="1:28" x14ac:dyDescent="0.25">
      <c r="A99">
        <v>10872715418</v>
      </c>
      <c r="B99">
        <v>226886469</v>
      </c>
      <c r="C99" s="1">
        <v>43666.576249999998</v>
      </c>
      <c r="D99" s="1">
        <v>43666.576956018522</v>
      </c>
      <c r="E99" t="s">
        <v>81</v>
      </c>
      <c r="J99" t="s">
        <v>243</v>
      </c>
      <c r="K99" t="s">
        <v>48</v>
      </c>
      <c r="M99" t="s">
        <v>45</v>
      </c>
      <c r="N99" t="s">
        <v>37</v>
      </c>
      <c r="O99" t="s">
        <v>37</v>
      </c>
      <c r="P99" t="s">
        <v>37</v>
      </c>
      <c r="Q99" t="s">
        <v>37</v>
      </c>
      <c r="S99" t="s">
        <v>49</v>
      </c>
      <c r="T99" t="s">
        <v>49</v>
      </c>
      <c r="U99" t="s">
        <v>39</v>
      </c>
      <c r="V99" t="s">
        <v>39</v>
      </c>
      <c r="W99" t="s">
        <v>49</v>
      </c>
      <c r="X99" t="s">
        <v>39</v>
      </c>
      <c r="Y99" t="s">
        <v>43</v>
      </c>
      <c r="AB99" t="s">
        <v>244</v>
      </c>
    </row>
    <row r="100" spans="1:28" x14ac:dyDescent="0.25">
      <c r="A100">
        <v>10872714408</v>
      </c>
      <c r="B100">
        <v>226886469</v>
      </c>
      <c r="C100" s="1">
        <v>43666.574884259258</v>
      </c>
      <c r="D100" s="1">
        <v>43666.576168981483</v>
      </c>
      <c r="E100" t="s">
        <v>81</v>
      </c>
      <c r="J100" t="s">
        <v>245</v>
      </c>
      <c r="K100">
        <v>4</v>
      </c>
      <c r="M100" t="s">
        <v>45</v>
      </c>
      <c r="N100" t="s">
        <v>37</v>
      </c>
      <c r="O100" t="s">
        <v>37</v>
      </c>
      <c r="P100" t="s">
        <v>37</v>
      </c>
      <c r="Q100" t="s">
        <v>37</v>
      </c>
      <c r="R100" t="s">
        <v>246</v>
      </c>
      <c r="S100" t="s">
        <v>39</v>
      </c>
      <c r="T100" t="s">
        <v>39</v>
      </c>
      <c r="U100" t="s">
        <v>39</v>
      </c>
      <c r="V100" t="s">
        <v>39</v>
      </c>
      <c r="W100" t="s">
        <v>39</v>
      </c>
      <c r="X100" t="s">
        <v>39</v>
      </c>
      <c r="Y100" t="s">
        <v>43</v>
      </c>
      <c r="AB100" t="s">
        <v>247</v>
      </c>
    </row>
    <row r="101" spans="1:28" x14ac:dyDescent="0.25">
      <c r="A101">
        <v>10872712589</v>
      </c>
      <c r="B101">
        <v>226886469</v>
      </c>
      <c r="C101" s="1">
        <v>43666.574062500003</v>
      </c>
      <c r="D101" s="1">
        <v>43666.574791666666</v>
      </c>
      <c r="E101" t="s">
        <v>81</v>
      </c>
      <c r="J101" t="s">
        <v>248</v>
      </c>
      <c r="K101">
        <v>8</v>
      </c>
      <c r="M101" t="s">
        <v>53</v>
      </c>
      <c r="N101" t="s">
        <v>37</v>
      </c>
      <c r="O101" t="s">
        <v>37</v>
      </c>
      <c r="P101" t="s">
        <v>37</v>
      </c>
      <c r="Q101" t="s">
        <v>37</v>
      </c>
      <c r="S101" t="s">
        <v>39</v>
      </c>
      <c r="T101" t="s">
        <v>39</v>
      </c>
      <c r="U101" t="s">
        <v>39</v>
      </c>
      <c r="V101" t="s">
        <v>39</v>
      </c>
      <c r="W101" t="s">
        <v>39</v>
      </c>
      <c r="X101" t="s">
        <v>39</v>
      </c>
      <c r="Y101" t="s">
        <v>43</v>
      </c>
      <c r="AB101" t="s">
        <v>249</v>
      </c>
    </row>
    <row r="102" spans="1:28" x14ac:dyDescent="0.25">
      <c r="A102">
        <v>10872711473</v>
      </c>
      <c r="B102">
        <v>226886469</v>
      </c>
      <c r="C102" s="1">
        <v>43666.572638888887</v>
      </c>
      <c r="D102" s="1">
        <v>43666.573946759258</v>
      </c>
      <c r="E102" t="s">
        <v>81</v>
      </c>
      <c r="J102" t="s">
        <v>250</v>
      </c>
      <c r="K102">
        <v>5</v>
      </c>
      <c r="M102" t="s">
        <v>45</v>
      </c>
      <c r="N102" t="s">
        <v>37</v>
      </c>
      <c r="O102" t="s">
        <v>37</v>
      </c>
      <c r="P102" t="s">
        <v>37</v>
      </c>
      <c r="Q102" t="s">
        <v>37</v>
      </c>
      <c r="R102" t="s">
        <v>251</v>
      </c>
      <c r="S102" t="s">
        <v>49</v>
      </c>
      <c r="T102" t="s">
        <v>115</v>
      </c>
      <c r="U102" t="s">
        <v>39</v>
      </c>
      <c r="V102" t="s">
        <v>39</v>
      </c>
      <c r="W102" t="s">
        <v>49</v>
      </c>
      <c r="X102" t="s">
        <v>39</v>
      </c>
      <c r="Y102" t="s">
        <v>43</v>
      </c>
      <c r="AB102" t="s">
        <v>252</v>
      </c>
    </row>
    <row r="103" spans="1:28" x14ac:dyDescent="0.25">
      <c r="A103">
        <v>10872709633</v>
      </c>
      <c r="B103">
        <v>226886469</v>
      </c>
      <c r="C103" s="1">
        <v>43666.57167824074</v>
      </c>
      <c r="D103" s="1">
        <v>43666.572569444441</v>
      </c>
      <c r="E103" t="s">
        <v>81</v>
      </c>
      <c r="J103" t="s">
        <v>253</v>
      </c>
      <c r="K103">
        <v>5</v>
      </c>
      <c r="M103" t="s">
        <v>45</v>
      </c>
      <c r="N103" t="s">
        <v>37</v>
      </c>
      <c r="O103" t="s">
        <v>37</v>
      </c>
      <c r="P103" t="s">
        <v>37</v>
      </c>
      <c r="Q103" t="s">
        <v>37</v>
      </c>
      <c r="S103" t="s">
        <v>39</v>
      </c>
      <c r="T103" t="s">
        <v>39</v>
      </c>
      <c r="U103" t="s">
        <v>39</v>
      </c>
      <c r="V103" t="s">
        <v>39</v>
      </c>
      <c r="W103" t="s">
        <v>39</v>
      </c>
      <c r="X103" t="s">
        <v>39</v>
      </c>
      <c r="Y103" t="s">
        <v>43</v>
      </c>
      <c r="AB103" t="s">
        <v>254</v>
      </c>
    </row>
    <row r="104" spans="1:28" x14ac:dyDescent="0.25">
      <c r="A104">
        <v>10872708337</v>
      </c>
      <c r="B104">
        <v>226886469</v>
      </c>
      <c r="C104" s="1">
        <v>43666.570625</v>
      </c>
      <c r="D104" s="1">
        <v>43666.571597222224</v>
      </c>
      <c r="E104" t="s">
        <v>81</v>
      </c>
      <c r="J104" t="s">
        <v>255</v>
      </c>
      <c r="K104">
        <v>2</v>
      </c>
      <c r="M104" t="s">
        <v>42</v>
      </c>
      <c r="N104" t="s">
        <v>37</v>
      </c>
      <c r="O104" t="s">
        <v>37</v>
      </c>
      <c r="P104" t="s">
        <v>37</v>
      </c>
      <c r="Q104" t="s">
        <v>37</v>
      </c>
      <c r="S104" t="s">
        <v>39</v>
      </c>
      <c r="T104" t="s">
        <v>39</v>
      </c>
      <c r="U104" t="s">
        <v>39</v>
      </c>
      <c r="V104" t="s">
        <v>39</v>
      </c>
      <c r="W104" t="s">
        <v>49</v>
      </c>
      <c r="X104" t="s">
        <v>39</v>
      </c>
      <c r="Y104" t="s">
        <v>43</v>
      </c>
      <c r="AB104" t="s">
        <v>256</v>
      </c>
    </row>
    <row r="105" spans="1:28" x14ac:dyDescent="0.25">
      <c r="A105">
        <v>10872706401</v>
      </c>
      <c r="B105">
        <v>226886469</v>
      </c>
      <c r="C105" s="1">
        <v>43666.569085648145</v>
      </c>
      <c r="D105" s="1">
        <v>43666.570451388892</v>
      </c>
      <c r="E105" t="s">
        <v>81</v>
      </c>
      <c r="J105" t="s">
        <v>257</v>
      </c>
      <c r="K105" t="s">
        <v>258</v>
      </c>
      <c r="L105" t="s">
        <v>259</v>
      </c>
      <c r="M105" t="s">
        <v>91</v>
      </c>
      <c r="N105" t="s">
        <v>37</v>
      </c>
      <c r="O105" t="s">
        <v>37</v>
      </c>
      <c r="P105" t="s">
        <v>37</v>
      </c>
      <c r="Q105" t="s">
        <v>37</v>
      </c>
      <c r="S105" t="s">
        <v>39</v>
      </c>
      <c r="T105" t="s">
        <v>39</v>
      </c>
      <c r="U105" t="s">
        <v>39</v>
      </c>
      <c r="V105" t="s">
        <v>39</v>
      </c>
      <c r="W105" t="s">
        <v>39</v>
      </c>
      <c r="X105" t="s">
        <v>39</v>
      </c>
      <c r="Y105" t="s">
        <v>43</v>
      </c>
    </row>
    <row r="106" spans="1:28" x14ac:dyDescent="0.25">
      <c r="A106">
        <v>10872704770</v>
      </c>
      <c r="B106">
        <v>226886469</v>
      </c>
      <c r="C106" s="1">
        <v>43666.568379629629</v>
      </c>
      <c r="D106" s="1">
        <v>43666.569039351853</v>
      </c>
      <c r="E106" t="s">
        <v>81</v>
      </c>
      <c r="J106" t="s">
        <v>260</v>
      </c>
      <c r="K106">
        <v>2</v>
      </c>
      <c r="M106" t="s">
        <v>42</v>
      </c>
      <c r="N106" t="s">
        <v>37</v>
      </c>
      <c r="O106" t="s">
        <v>37</v>
      </c>
      <c r="P106" t="s">
        <v>37</v>
      </c>
      <c r="Q106" t="s">
        <v>37</v>
      </c>
      <c r="S106" t="s">
        <v>39</v>
      </c>
      <c r="T106" t="s">
        <v>39</v>
      </c>
      <c r="U106" t="s">
        <v>39</v>
      </c>
      <c r="V106" t="s">
        <v>39</v>
      </c>
      <c r="W106" t="s">
        <v>39</v>
      </c>
      <c r="X106" t="s">
        <v>39</v>
      </c>
      <c r="Y106" t="s">
        <v>43</v>
      </c>
      <c r="AB106" t="s">
        <v>196</v>
      </c>
    </row>
    <row r="107" spans="1:28" x14ac:dyDescent="0.25">
      <c r="A107">
        <v>10872703720</v>
      </c>
      <c r="B107">
        <v>226886469</v>
      </c>
      <c r="C107" s="1">
        <v>43666.567303240743</v>
      </c>
      <c r="D107" s="1">
        <v>43666.56832175926</v>
      </c>
      <c r="E107" t="s">
        <v>81</v>
      </c>
      <c r="J107" t="s">
        <v>261</v>
      </c>
      <c r="K107" t="s">
        <v>48</v>
      </c>
      <c r="M107" t="s">
        <v>45</v>
      </c>
      <c r="N107" t="s">
        <v>37</v>
      </c>
      <c r="O107" t="s">
        <v>37</v>
      </c>
      <c r="P107" t="s">
        <v>37</v>
      </c>
      <c r="Q107" t="s">
        <v>37</v>
      </c>
      <c r="R107" t="s">
        <v>262</v>
      </c>
      <c r="S107" t="s">
        <v>39</v>
      </c>
      <c r="T107" t="s">
        <v>39</v>
      </c>
      <c r="U107" t="s">
        <v>39</v>
      </c>
      <c r="V107" t="s">
        <v>39</v>
      </c>
      <c r="W107" t="s">
        <v>39</v>
      </c>
      <c r="X107" t="s">
        <v>39</v>
      </c>
      <c r="AB107" t="s">
        <v>263</v>
      </c>
    </row>
    <row r="108" spans="1:28" x14ac:dyDescent="0.25">
      <c r="A108">
        <v>10872702174</v>
      </c>
      <c r="B108">
        <v>226886469</v>
      </c>
      <c r="C108" s="1">
        <v>43666.566354166665</v>
      </c>
      <c r="D108" s="1">
        <v>43666.567256944443</v>
      </c>
      <c r="E108" t="s">
        <v>81</v>
      </c>
      <c r="J108" t="s">
        <v>264</v>
      </c>
      <c r="K108">
        <v>8</v>
      </c>
      <c r="M108" t="s">
        <v>53</v>
      </c>
      <c r="N108" t="s">
        <v>37</v>
      </c>
      <c r="O108" t="s">
        <v>37</v>
      </c>
      <c r="P108" t="s">
        <v>37</v>
      </c>
      <c r="Q108" t="s">
        <v>37</v>
      </c>
      <c r="R108" t="s">
        <v>265</v>
      </c>
      <c r="S108" t="s">
        <v>39</v>
      </c>
      <c r="T108" t="s">
        <v>49</v>
      </c>
      <c r="U108" t="s">
        <v>49</v>
      </c>
      <c r="V108" t="s">
        <v>39</v>
      </c>
      <c r="W108" t="s">
        <v>39</v>
      </c>
      <c r="X108" t="s">
        <v>39</v>
      </c>
      <c r="Y108" t="s">
        <v>43</v>
      </c>
      <c r="AB108" t="s">
        <v>266</v>
      </c>
    </row>
    <row r="109" spans="1:28" x14ac:dyDescent="0.25">
      <c r="A109">
        <v>10872700648</v>
      </c>
      <c r="B109">
        <v>226886469</v>
      </c>
      <c r="C109" s="1">
        <v>43666.565636574072</v>
      </c>
      <c r="D109" s="1">
        <v>43666.56622685185</v>
      </c>
      <c r="E109" t="s">
        <v>81</v>
      </c>
      <c r="J109" t="s">
        <v>124</v>
      </c>
      <c r="K109">
        <v>2</v>
      </c>
      <c r="N109" t="s">
        <v>37</v>
      </c>
      <c r="O109" t="s">
        <v>37</v>
      </c>
      <c r="P109" t="s">
        <v>37</v>
      </c>
      <c r="Q109" t="s">
        <v>37</v>
      </c>
      <c r="S109" t="s">
        <v>49</v>
      </c>
      <c r="T109" t="s">
        <v>49</v>
      </c>
      <c r="U109" t="s">
        <v>49</v>
      </c>
      <c r="V109" t="s">
        <v>49</v>
      </c>
      <c r="W109" t="s">
        <v>49</v>
      </c>
      <c r="X109" t="s">
        <v>49</v>
      </c>
      <c r="Y109" t="s">
        <v>119</v>
      </c>
    </row>
    <row r="110" spans="1:28" x14ac:dyDescent="0.25">
      <c r="A110">
        <v>10872699595</v>
      </c>
      <c r="B110">
        <v>226886469</v>
      </c>
      <c r="C110" s="1">
        <v>43666.56422453704</v>
      </c>
      <c r="D110" s="1">
        <v>43666.565578703703</v>
      </c>
      <c r="E110" t="s">
        <v>81</v>
      </c>
      <c r="J110" t="s">
        <v>267</v>
      </c>
      <c r="K110">
        <v>4</v>
      </c>
      <c r="M110" t="s">
        <v>95</v>
      </c>
      <c r="N110" t="s">
        <v>37</v>
      </c>
      <c r="O110" t="s">
        <v>37</v>
      </c>
      <c r="P110" t="s">
        <v>37</v>
      </c>
      <c r="Q110" t="s">
        <v>37</v>
      </c>
      <c r="R110" t="s">
        <v>268</v>
      </c>
      <c r="S110" t="s">
        <v>39</v>
      </c>
      <c r="T110" t="s">
        <v>39</v>
      </c>
      <c r="U110" t="s">
        <v>39</v>
      </c>
      <c r="V110" t="s">
        <v>39</v>
      </c>
      <c r="W110" t="s">
        <v>39</v>
      </c>
      <c r="X110" t="s">
        <v>39</v>
      </c>
      <c r="AB110" t="s">
        <v>269</v>
      </c>
    </row>
    <row r="111" spans="1:28" x14ac:dyDescent="0.25">
      <c r="A111">
        <v>10872697069</v>
      </c>
      <c r="B111">
        <v>226886469</v>
      </c>
      <c r="C111" s="1">
        <v>43666.56355324074</v>
      </c>
      <c r="D111" s="1">
        <v>43666.564155092594</v>
      </c>
      <c r="E111" t="s">
        <v>81</v>
      </c>
      <c r="J111" t="s">
        <v>270</v>
      </c>
      <c r="K111">
        <v>7</v>
      </c>
      <c r="M111" t="s">
        <v>95</v>
      </c>
      <c r="N111" t="s">
        <v>37</v>
      </c>
      <c r="O111" t="s">
        <v>37</v>
      </c>
      <c r="P111" t="s">
        <v>37</v>
      </c>
      <c r="Q111" t="s">
        <v>37</v>
      </c>
      <c r="S111" t="s">
        <v>39</v>
      </c>
      <c r="T111" t="s">
        <v>39</v>
      </c>
      <c r="U111" t="s">
        <v>49</v>
      </c>
      <c r="V111" t="s">
        <v>49</v>
      </c>
      <c r="W111" t="s">
        <v>39</v>
      </c>
      <c r="X111" t="s">
        <v>49</v>
      </c>
      <c r="Y111" t="s">
        <v>43</v>
      </c>
      <c r="AB111" t="s">
        <v>271</v>
      </c>
    </row>
    <row r="112" spans="1:28" x14ac:dyDescent="0.25">
      <c r="A112">
        <v>10872695519</v>
      </c>
      <c r="B112">
        <v>226886469</v>
      </c>
      <c r="C112" s="1">
        <v>43666.562442129631</v>
      </c>
      <c r="D112" s="1">
        <v>43666.563125000001</v>
      </c>
      <c r="E112" t="s">
        <v>81</v>
      </c>
      <c r="J112" t="s">
        <v>272</v>
      </c>
      <c r="K112">
        <v>2</v>
      </c>
      <c r="M112" t="s">
        <v>42</v>
      </c>
      <c r="N112" t="s">
        <v>37</v>
      </c>
      <c r="O112" t="s">
        <v>37</v>
      </c>
      <c r="P112" t="s">
        <v>37</v>
      </c>
      <c r="Q112" t="s">
        <v>37</v>
      </c>
      <c r="S112" t="s">
        <v>39</v>
      </c>
      <c r="T112" t="s">
        <v>39</v>
      </c>
      <c r="U112" t="s">
        <v>39</v>
      </c>
      <c r="V112" t="s">
        <v>39</v>
      </c>
      <c r="W112" t="s">
        <v>39</v>
      </c>
      <c r="X112" t="s">
        <v>39</v>
      </c>
      <c r="Y112" t="s">
        <v>43</v>
      </c>
    </row>
    <row r="113" spans="1:28" x14ac:dyDescent="0.25">
      <c r="A113">
        <v>10872694475</v>
      </c>
      <c r="B113">
        <v>226886469</v>
      </c>
      <c r="C113" s="1">
        <v>43666.561712962961</v>
      </c>
      <c r="D113" s="1">
        <v>43666.562372685185</v>
      </c>
      <c r="E113" t="s">
        <v>81</v>
      </c>
      <c r="J113" t="s">
        <v>272</v>
      </c>
      <c r="K113">
        <v>4</v>
      </c>
      <c r="M113" t="s">
        <v>42</v>
      </c>
      <c r="N113" t="s">
        <v>37</v>
      </c>
      <c r="O113" t="s">
        <v>37</v>
      </c>
      <c r="P113" t="s">
        <v>37</v>
      </c>
      <c r="Q113" t="s">
        <v>37</v>
      </c>
      <c r="S113" t="s">
        <v>39</v>
      </c>
      <c r="T113" t="s">
        <v>39</v>
      </c>
      <c r="U113" t="s">
        <v>39</v>
      </c>
      <c r="V113" t="s">
        <v>39</v>
      </c>
      <c r="W113" t="s">
        <v>39</v>
      </c>
      <c r="X113" t="s">
        <v>39</v>
      </c>
      <c r="Y113" t="s">
        <v>43</v>
      </c>
      <c r="AB113" t="s">
        <v>273</v>
      </c>
    </row>
    <row r="114" spans="1:28" x14ac:dyDescent="0.25">
      <c r="A114">
        <v>10872693305</v>
      </c>
      <c r="B114">
        <v>226886469</v>
      </c>
      <c r="C114" s="1">
        <v>43666.560810185183</v>
      </c>
      <c r="D114" s="1">
        <v>43666.561539351853</v>
      </c>
      <c r="E114" t="s">
        <v>81</v>
      </c>
      <c r="J114" t="s">
        <v>274</v>
      </c>
      <c r="K114">
        <v>4</v>
      </c>
      <c r="M114" t="s">
        <v>114</v>
      </c>
      <c r="N114" t="s">
        <v>37</v>
      </c>
      <c r="O114" t="s">
        <v>37</v>
      </c>
      <c r="P114" t="s">
        <v>37</v>
      </c>
      <c r="Q114" t="s">
        <v>37</v>
      </c>
      <c r="S114" t="s">
        <v>39</v>
      </c>
      <c r="T114" t="s">
        <v>39</v>
      </c>
      <c r="U114" t="s">
        <v>39</v>
      </c>
      <c r="V114" t="s">
        <v>39</v>
      </c>
      <c r="W114" t="s">
        <v>39</v>
      </c>
      <c r="X114" t="s">
        <v>39</v>
      </c>
      <c r="Y114" t="s">
        <v>43</v>
      </c>
    </row>
    <row r="115" spans="1:28" x14ac:dyDescent="0.25">
      <c r="A115">
        <v>10872692109</v>
      </c>
      <c r="B115">
        <v>226886469</v>
      </c>
      <c r="C115" s="1">
        <v>43666.558125000003</v>
      </c>
      <c r="D115" s="1">
        <v>43666.560694444444</v>
      </c>
      <c r="E115" t="s">
        <v>81</v>
      </c>
      <c r="J115" t="s">
        <v>275</v>
      </c>
      <c r="K115">
        <v>5</v>
      </c>
      <c r="M115" t="s">
        <v>114</v>
      </c>
      <c r="N115" t="s">
        <v>37</v>
      </c>
      <c r="O115" t="s">
        <v>37</v>
      </c>
      <c r="P115" t="s">
        <v>37</v>
      </c>
      <c r="Q115" t="s">
        <v>37</v>
      </c>
      <c r="R115" t="s">
        <v>276</v>
      </c>
      <c r="S115" t="s">
        <v>39</v>
      </c>
      <c r="T115" t="s">
        <v>39</v>
      </c>
      <c r="U115" t="s">
        <v>39</v>
      </c>
      <c r="V115" t="s">
        <v>39</v>
      </c>
      <c r="W115" t="s">
        <v>39</v>
      </c>
      <c r="X115" t="s">
        <v>39</v>
      </c>
      <c r="Y115" t="s">
        <v>43</v>
      </c>
      <c r="AB115" t="s">
        <v>277</v>
      </c>
    </row>
    <row r="116" spans="1:28" x14ac:dyDescent="0.25">
      <c r="A116">
        <v>10872687820</v>
      </c>
      <c r="B116">
        <v>226886469</v>
      </c>
      <c r="C116" s="1">
        <v>43666.556643518517</v>
      </c>
      <c r="D116" s="1">
        <v>43666.557870370372</v>
      </c>
      <c r="E116" t="s">
        <v>81</v>
      </c>
      <c r="J116" t="s">
        <v>278</v>
      </c>
      <c r="K116">
        <v>9</v>
      </c>
      <c r="M116" t="s">
        <v>114</v>
      </c>
      <c r="N116" t="s">
        <v>37</v>
      </c>
      <c r="O116" t="s">
        <v>37</v>
      </c>
      <c r="P116" t="s">
        <v>37</v>
      </c>
      <c r="Q116" t="s">
        <v>37</v>
      </c>
      <c r="S116" t="s">
        <v>39</v>
      </c>
      <c r="T116" t="s">
        <v>39</v>
      </c>
      <c r="U116" t="s">
        <v>39</v>
      </c>
      <c r="V116" t="s">
        <v>39</v>
      </c>
      <c r="W116" t="s">
        <v>39</v>
      </c>
      <c r="X116" t="s">
        <v>39</v>
      </c>
      <c r="Y116" t="s">
        <v>43</v>
      </c>
      <c r="AB116" t="s">
        <v>279</v>
      </c>
    </row>
    <row r="117" spans="1:28" x14ac:dyDescent="0.25">
      <c r="A117">
        <v>10574868863</v>
      </c>
      <c r="B117">
        <v>226886469</v>
      </c>
      <c r="C117" s="1">
        <v>43530.562002314815</v>
      </c>
      <c r="D117" s="1">
        <v>43530.562384259261</v>
      </c>
      <c r="E117" t="s">
        <v>34</v>
      </c>
      <c r="J117" t="s">
        <v>280</v>
      </c>
      <c r="K117">
        <v>8</v>
      </c>
      <c r="M117" t="s">
        <v>53</v>
      </c>
      <c r="N117" t="s">
        <v>37</v>
      </c>
      <c r="O117" t="s">
        <v>37</v>
      </c>
      <c r="P117" t="s">
        <v>37</v>
      </c>
      <c r="Q117" t="s">
        <v>37</v>
      </c>
      <c r="S117" t="s">
        <v>39</v>
      </c>
      <c r="T117" t="s">
        <v>39</v>
      </c>
      <c r="U117" t="s">
        <v>39</v>
      </c>
      <c r="V117" t="s">
        <v>39</v>
      </c>
      <c r="W117" t="s">
        <v>39</v>
      </c>
      <c r="X117" t="s">
        <v>39</v>
      </c>
      <c r="Y117" t="s">
        <v>43</v>
      </c>
      <c r="AB117" t="s">
        <v>238</v>
      </c>
    </row>
    <row r="118" spans="1:28" x14ac:dyDescent="0.25">
      <c r="A118">
        <v>10574862041</v>
      </c>
      <c r="B118">
        <v>226886469</v>
      </c>
      <c r="C118" s="1">
        <v>43530.551620370374</v>
      </c>
      <c r="D118" s="1">
        <v>43530.560613425929</v>
      </c>
      <c r="E118" t="s">
        <v>34</v>
      </c>
      <c r="J118" t="s">
        <v>281</v>
      </c>
      <c r="K118">
        <v>5</v>
      </c>
      <c r="M118" t="s">
        <v>45</v>
      </c>
      <c r="N118" t="s">
        <v>37</v>
      </c>
      <c r="O118" t="s">
        <v>37</v>
      </c>
      <c r="P118" t="s">
        <v>37</v>
      </c>
      <c r="Q118" t="s">
        <v>37</v>
      </c>
      <c r="S118" t="s">
        <v>39</v>
      </c>
      <c r="T118" t="s">
        <v>39</v>
      </c>
      <c r="U118" t="s">
        <v>39</v>
      </c>
      <c r="V118" t="s">
        <v>39</v>
      </c>
      <c r="W118" t="s">
        <v>39</v>
      </c>
      <c r="X118" t="s">
        <v>39</v>
      </c>
      <c r="Y118" t="s">
        <v>43</v>
      </c>
      <c r="AB118"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Sheet1</vt:lpstr>
      <vt:lpstr>All Data</vt:lpstr>
      <vt:lpstr>Download DO NOT EDIT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Lhana Ormenyi</cp:lastModifiedBy>
  <dcterms:created xsi:type="dcterms:W3CDTF">2020-01-02T21:41:00Z</dcterms:created>
  <dcterms:modified xsi:type="dcterms:W3CDTF">2020-03-04T17:20:29Z</dcterms:modified>
</cp:coreProperties>
</file>