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ksh\Downloads\"/>
    </mc:Choice>
  </mc:AlternateContent>
  <xr:revisionPtr revIDLastSave="0" documentId="13_ncr:1_{52E718E1-508F-4101-BD57-C499A9AAD0F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4" r:id="rId1"/>
    <sheet name="Data" sheetId="1" r:id="rId2"/>
    <sheet name="var1" sheetId="2" r:id="rId3"/>
    <sheet name="var2" sheetId="3" r:id="rId4"/>
  </sheet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4" l="1"/>
  <c r="E17" i="4"/>
  <c r="D17" i="4"/>
  <c r="B17" i="4"/>
  <c r="E16" i="4"/>
  <c r="D16" i="4"/>
  <c r="C17" i="4"/>
  <c r="C16" i="4"/>
  <c r="B16" i="4"/>
  <c r="E13" i="4"/>
  <c r="D13" i="4"/>
  <c r="C13" i="4"/>
  <c r="B13" i="4"/>
  <c r="E12" i="4"/>
  <c r="D12" i="4"/>
  <c r="C12" i="4"/>
  <c r="B12" i="4"/>
  <c r="D20" i="4" l="1"/>
</calcChain>
</file>

<file path=xl/sharedStrings.xml><?xml version="1.0" encoding="utf-8"?>
<sst xmlns="http://schemas.openxmlformats.org/spreadsheetml/2006/main" count="229" uniqueCount="31">
  <si>
    <t>Gender</t>
  </si>
  <si>
    <t>Newspaper</t>
  </si>
  <si>
    <t>male</t>
  </si>
  <si>
    <t>New York Post</t>
  </si>
  <si>
    <t>USA Today</t>
  </si>
  <si>
    <t>New York Times</t>
  </si>
  <si>
    <t>WSJ</t>
  </si>
  <si>
    <t>female</t>
  </si>
  <si>
    <t>Level</t>
  </si>
  <si>
    <t>Labels</t>
  </si>
  <si>
    <t>Values</t>
  </si>
  <si>
    <t>Row Labels</t>
  </si>
  <si>
    <t>Grand Total</t>
  </si>
  <si>
    <t>Column Labels</t>
  </si>
  <si>
    <t>Count of Gender</t>
  </si>
  <si>
    <t>Female</t>
  </si>
  <si>
    <t>Male</t>
  </si>
  <si>
    <t>Chi square Calculated</t>
  </si>
  <si>
    <t>Deviation Table</t>
  </si>
  <si>
    <t xml:space="preserve">DOF </t>
  </si>
  <si>
    <t>Significance value</t>
  </si>
  <si>
    <t xml:space="preserve">Chi Square tabular </t>
  </si>
  <si>
    <t xml:space="preserve">Null hypothesis </t>
  </si>
  <si>
    <t>There is no relation
between gender and newspaper type</t>
  </si>
  <si>
    <t>There is a relation
between gender and newspaper type</t>
  </si>
  <si>
    <t xml:space="preserve">Alternative hypothesis </t>
  </si>
  <si>
    <t>Expected value table</t>
  </si>
  <si>
    <t>Deviation example</t>
  </si>
  <si>
    <t>Observed</t>
  </si>
  <si>
    <t>Expected</t>
  </si>
  <si>
    <t>null hupythesis is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</si>
</sst>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5" fontId="0" fillId="0" borderId="0" xfId="0" pivotButton="1" applyNumberFormat="1"/>
    <xf numFmtId="0" fontId="2" fillId="2" borderId="1" xfId="0" applyFont="1" applyFill="1" applyBorder="1"/>
    <xf numFmtId="0" fontId="0" fillId="0" borderId="0" xfId="0" applyNumberFormat="1"/>
    <xf numFmtId="0" fontId="0" fillId="0" borderId="2" xfId="0" applyNumberFormat="1" applyBorder="1"/>
    <xf numFmtId="0" fontId="0" fillId="0" borderId="2" xfId="0" applyBorder="1"/>
    <xf numFmtId="175" fontId="0" fillId="0" borderId="0" xfId="0" applyNumberFormat="1"/>
    <xf numFmtId="1" fontId="0" fillId="0" borderId="0" xfId="0" applyNumberFormat="1"/>
    <xf numFmtId="0" fontId="1" fillId="3" borderId="0" xfId="0" applyFont="1" applyFill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0" formatCode="dd/mmm/yy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shit Vig" refreshedDate="45389.548463541665" createdVersion="8" refreshedVersion="8" minRefreshableVersion="3" recordCount="92" xr:uid="{9B721900-3FB9-4066-B340-A5AAE52E6946}">
  <cacheSource type="worksheet">
    <worksheetSource ref="A1:B93" sheet="Data"/>
  </cacheSource>
  <cacheFields count="2">
    <cacheField name="Gender" numFmtId="0">
      <sharedItems count="2">
        <s v="male"/>
        <s v="female"/>
      </sharedItems>
    </cacheField>
    <cacheField name="Newspaper" numFmtId="0">
      <sharedItems count="4">
        <s v="New York Post"/>
        <s v="USA Today"/>
        <s v="New York Times"/>
        <s v="WS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5FADF-2ED3-46F9-9106-E26FD36A6EF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1" firstDataRow="2" firstDataCol="1"/>
  <pivotFields count="2">
    <pivotField axis="axisRow" dataField="1" showAll="0">
      <items count="3">
        <item x="1"/>
        <item x="0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Gender" fld="0" subtotal="count" baseField="0" baseItem="0"/>
  </dataFields>
  <formats count="2">
    <format dxfId="1">
      <pivotArea field="1" type="button" dataOnly="0" labelOnly="1" outline="0" axis="axisCol" fieldPosition="0"/>
    </format>
    <format dxfId="0">
      <pivotArea collapsedLevelsAreSubtotals="1" fieldPosition="0">
        <references count="2">
          <reference field="0" count="1">
            <x v="0"/>
          </reference>
          <reference field="1" count="1" selected="0"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B8A2-3DE3-47F8-A849-176601E0A3F3}">
  <dimension ref="A3:J31"/>
  <sheetViews>
    <sheetView tabSelected="1" topLeftCell="A10" workbookViewId="0">
      <selection activeCell="C20" sqref="C20"/>
    </sheetView>
  </sheetViews>
  <sheetFormatPr defaultRowHeight="15.5" x14ac:dyDescent="0.35"/>
  <cols>
    <col min="1" max="1" width="14.58203125" bestFit="1" customWidth="1"/>
    <col min="2" max="2" width="20.6640625" customWidth="1"/>
    <col min="3" max="3" width="18.9140625" customWidth="1"/>
    <col min="4" max="5" width="15.33203125" bestFit="1" customWidth="1"/>
    <col min="6" max="6" width="10.5" bestFit="1" customWidth="1"/>
  </cols>
  <sheetData>
    <row r="3" spans="1:10" x14ac:dyDescent="0.35">
      <c r="A3" s="1" t="s">
        <v>14</v>
      </c>
      <c r="B3" s="3" t="s">
        <v>13</v>
      </c>
    </row>
    <row r="4" spans="1:10" x14ac:dyDescent="0.35">
      <c r="A4" s="1" t="s">
        <v>11</v>
      </c>
      <c r="B4" t="s">
        <v>3</v>
      </c>
      <c r="C4" t="s">
        <v>5</v>
      </c>
      <c r="D4" t="s">
        <v>4</v>
      </c>
      <c r="E4" t="s">
        <v>6</v>
      </c>
      <c r="F4" t="s">
        <v>12</v>
      </c>
    </row>
    <row r="5" spans="1:10" x14ac:dyDescent="0.35">
      <c r="A5" s="2" t="s">
        <v>7</v>
      </c>
      <c r="B5" s="5">
        <v>6</v>
      </c>
      <c r="C5" s="6">
        <v>16</v>
      </c>
      <c r="D5" s="5">
        <v>13</v>
      </c>
      <c r="E5" s="5">
        <v>8</v>
      </c>
      <c r="F5" s="5">
        <v>43</v>
      </c>
    </row>
    <row r="6" spans="1:10" x14ac:dyDescent="0.35">
      <c r="A6" s="2" t="s">
        <v>2</v>
      </c>
      <c r="B6" s="5">
        <v>7</v>
      </c>
      <c r="C6" s="5">
        <v>15</v>
      </c>
      <c r="D6" s="5">
        <v>16</v>
      </c>
      <c r="E6" s="5">
        <v>11</v>
      </c>
      <c r="F6" s="5">
        <v>49</v>
      </c>
    </row>
    <row r="7" spans="1:10" x14ac:dyDescent="0.35">
      <c r="A7" s="2" t="s">
        <v>12</v>
      </c>
      <c r="B7" s="5">
        <v>13</v>
      </c>
      <c r="C7" s="5">
        <v>31</v>
      </c>
      <c r="D7" s="5">
        <v>29</v>
      </c>
      <c r="E7" s="5">
        <v>19</v>
      </c>
      <c r="F7" s="5">
        <v>92</v>
      </c>
    </row>
    <row r="9" spans="1:10" ht="77.5" x14ac:dyDescent="0.35">
      <c r="A9" s="2" t="s">
        <v>22</v>
      </c>
      <c r="B9" s="12" t="s">
        <v>23</v>
      </c>
    </row>
    <row r="10" spans="1:10" ht="46.5" x14ac:dyDescent="0.35">
      <c r="A10" s="2" t="s">
        <v>25</v>
      </c>
      <c r="B10" s="12" t="s">
        <v>24</v>
      </c>
    </row>
    <row r="11" spans="1:10" x14ac:dyDescent="0.35">
      <c r="B11" s="4" t="s">
        <v>3</v>
      </c>
      <c r="C11" s="4" t="s">
        <v>5</v>
      </c>
      <c r="D11" s="4" t="s">
        <v>4</v>
      </c>
      <c r="E11" s="4" t="s">
        <v>6</v>
      </c>
      <c r="F11" s="13" t="s">
        <v>26</v>
      </c>
      <c r="G11" s="13"/>
      <c r="J11" s="11"/>
    </row>
    <row r="12" spans="1:10" x14ac:dyDescent="0.35">
      <c r="A12" t="s">
        <v>15</v>
      </c>
      <c r="B12" s="9">
        <f>GETPIVOTDATA("Gender",$A$3,"Gender","female")*GETPIVOTDATA("Gender",$A$3,"Newspaper","New York Post")/GETPIVOTDATA("Gender",$A$3)</f>
        <v>6.0760869565217392</v>
      </c>
      <c r="C12" s="9">
        <f>GETPIVOTDATA("Gender",$A$3,"Gender","female")*GETPIVOTDATA("Gender",$A$3,"Newspaper","New York Times")/GETPIVOTDATA("Gender",$A$3)</f>
        <v>14.489130434782609</v>
      </c>
      <c r="D12" s="9">
        <f>GETPIVOTDATA("Gender",$A$3,"Gender","female")*GETPIVOTDATA("Gender",$A$3,"Newspaper","USA Today")/GETPIVOTDATA("Gender",$A$3)</f>
        <v>13.554347826086957</v>
      </c>
      <c r="E12" s="9">
        <f>GETPIVOTDATA("Gender",$A$3,"Gender","female")*GETPIVOTDATA("Gender",$A$3,"Newspaper","WSJ")/GETPIVOTDATA("Gender",$A$3)</f>
        <v>8.8804347826086953</v>
      </c>
      <c r="F12" s="13"/>
      <c r="G12" s="13"/>
    </row>
    <row r="13" spans="1:10" x14ac:dyDescent="0.35">
      <c r="A13" t="s">
        <v>16</v>
      </c>
      <c r="B13" s="9">
        <f>GETPIVOTDATA("Gender",$A$3,"Gender","male")*GETPIVOTDATA("Gender",$A$3,"Newspaper","New York Post")/GETPIVOTDATA("Gender",$A$3)</f>
        <v>6.9239130434782608</v>
      </c>
      <c r="C13" s="9">
        <f>GETPIVOTDATA("Gender",$A$3,"Gender","male")*GETPIVOTDATA("Gender",$A$3,"Newspaper","New York Times")/GETPIVOTDATA("Gender",$A$3)</f>
        <v>16.510869565217391</v>
      </c>
      <c r="D13" s="9">
        <f>GETPIVOTDATA("Gender",$A$3,"Gender","male")*GETPIVOTDATA("Gender",$A$3,"Newspaper","USA Today")/GETPIVOTDATA("Gender",$A$3)</f>
        <v>15.445652173913043</v>
      </c>
      <c r="E13" s="9">
        <f>GETPIVOTDATA("Gender",$A$3,"Gender","male")*GETPIVOTDATA("Gender",$A$3,"Newspaper","WSJ")/GETPIVOTDATA("Gender",$A$3)</f>
        <v>10.119565217391305</v>
      </c>
      <c r="F13" s="13"/>
      <c r="G13" s="13"/>
    </row>
    <row r="14" spans="1:10" x14ac:dyDescent="0.35">
      <c r="E14" s="7"/>
    </row>
    <row r="15" spans="1:10" x14ac:dyDescent="0.35">
      <c r="B15" s="10" t="s">
        <v>18</v>
      </c>
      <c r="C15" s="10"/>
      <c r="D15" s="10"/>
      <c r="E15" s="10"/>
    </row>
    <row r="16" spans="1:10" x14ac:dyDescent="0.35">
      <c r="B16" s="8">
        <f>((GETPIVOTDATA("Gender",$A$3,"Gender","female","Newspaper","New York Post")-B12)^2/B12)</f>
        <v>9.5278836431516201E-4</v>
      </c>
      <c r="C16" s="8">
        <f>((GETPIVOTDATA("Gender",$A$3,"Gender","female","Newspaper","New York Times")-C12)^2/C12)</f>
        <v>0.15754753905867758</v>
      </c>
      <c r="D16" s="8">
        <f>((GETPIVOTDATA("Gender",$A$3,"Gender","female","Newspaper","USA Today")-D12)^2/D12)</f>
        <v>2.2671803633067224E-2</v>
      </c>
      <c r="E16" s="8">
        <f>((GETPIVOTDATA("Gender",$A$3,"Gender","female","Newspaper","WSJ")-E12)^2/E12)</f>
        <v>8.7289127773934272E-2</v>
      </c>
    </row>
    <row r="17" spans="2:5" x14ac:dyDescent="0.35">
      <c r="B17" s="8">
        <f>((GETPIVOTDATA("Gender",$A$3,"Gender","male","Newspaper","New York Post")-B13)^2/B13)</f>
        <v>8.3612040133779523E-4</v>
      </c>
      <c r="C17" s="8">
        <f>(GETPIVOTDATA("Gender",$A$3,"Gender","male","Newspaper","New York Times")-C13)^2/C13</f>
        <v>0.13825600366373747</v>
      </c>
      <c r="D17" s="8">
        <f>(GETPIVOTDATA("Gender",$A$3,"Gender","male","Newspaper","USA Today")-D13)^2/D13</f>
        <v>1.9895664412691645E-2</v>
      </c>
      <c r="E17" s="8">
        <f>(GETPIVOTDATA("Gender",$A$3,"Gender","male","Newspaper","WSJ")-E13)^2/E13</f>
        <v>7.6600663148554557E-2</v>
      </c>
    </row>
    <row r="20" spans="2:5" x14ac:dyDescent="0.35">
      <c r="C20" s="11" t="s">
        <v>17</v>
      </c>
      <c r="D20" s="8">
        <f>SUM(B16:E17)</f>
        <v>0.50404971045631575</v>
      </c>
    </row>
    <row r="22" spans="2:5" x14ac:dyDescent="0.35">
      <c r="B22" s="11" t="s">
        <v>20</v>
      </c>
      <c r="C22">
        <v>0.05</v>
      </c>
    </row>
    <row r="23" spans="2:5" x14ac:dyDescent="0.35">
      <c r="B23" s="11" t="s">
        <v>19</v>
      </c>
      <c r="C23">
        <v>3</v>
      </c>
    </row>
    <row r="24" spans="2:5" x14ac:dyDescent="0.35">
      <c r="C24" s="11" t="s">
        <v>21</v>
      </c>
      <c r="D24">
        <v>7.8150000000000004</v>
      </c>
    </row>
    <row r="25" spans="2:5" x14ac:dyDescent="0.35">
      <c r="C25" s="7"/>
    </row>
    <row r="26" spans="2:5" x14ac:dyDescent="0.35">
      <c r="D26" t="s">
        <v>30</v>
      </c>
    </row>
    <row r="28" spans="2:5" x14ac:dyDescent="0.35">
      <c r="C28" t="s">
        <v>27</v>
      </c>
    </row>
    <row r="29" spans="2:5" x14ac:dyDescent="0.35">
      <c r="B29" t="s">
        <v>28</v>
      </c>
      <c r="C29">
        <v>10</v>
      </c>
    </row>
    <row r="30" spans="2:5" x14ac:dyDescent="0.35">
      <c r="D30">
        <f>(C29-C31)^2/C31</f>
        <v>1.6666666666666667</v>
      </c>
    </row>
    <row r="31" spans="2:5" x14ac:dyDescent="0.35">
      <c r="B31" t="s">
        <v>29</v>
      </c>
      <c r="C31">
        <v>15</v>
      </c>
    </row>
  </sheetData>
  <mergeCells count="2">
    <mergeCell ref="B15:E15"/>
    <mergeCell ref="F11:G13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3"/>
  <sheetViews>
    <sheetView workbookViewId="0">
      <selection sqref="A1:B93"/>
    </sheetView>
  </sheetViews>
  <sheetFormatPr defaultRowHeight="14.5" x14ac:dyDescent="0.35"/>
  <sheetData>
    <row r="1" spans="1:2" ht="15.5" x14ac:dyDescent="0.35">
      <c r="A1" t="s">
        <v>0</v>
      </c>
      <c r="B1" t="s">
        <v>1</v>
      </c>
    </row>
    <row r="2" spans="1:2" ht="15.5" x14ac:dyDescent="0.35">
      <c r="A2" t="s">
        <v>2</v>
      </c>
      <c r="B2" t="s">
        <v>3</v>
      </c>
    </row>
    <row r="3" spans="1:2" ht="15.5" x14ac:dyDescent="0.35">
      <c r="A3" t="s">
        <v>2</v>
      </c>
      <c r="B3" t="s">
        <v>3</v>
      </c>
    </row>
    <row r="4" spans="1:2" ht="15.5" x14ac:dyDescent="0.35">
      <c r="A4" t="s">
        <v>2</v>
      </c>
      <c r="B4" t="s">
        <v>3</v>
      </c>
    </row>
    <row r="5" spans="1:2" ht="15.5" x14ac:dyDescent="0.35">
      <c r="A5" t="s">
        <v>2</v>
      </c>
      <c r="B5" t="s">
        <v>3</v>
      </c>
    </row>
    <row r="6" spans="1:2" ht="15.5" x14ac:dyDescent="0.35">
      <c r="A6" t="s">
        <v>2</v>
      </c>
      <c r="B6" t="s">
        <v>3</v>
      </c>
    </row>
    <row r="7" spans="1:2" ht="15.5" x14ac:dyDescent="0.35">
      <c r="A7" t="s">
        <v>2</v>
      </c>
      <c r="B7" t="s">
        <v>3</v>
      </c>
    </row>
    <row r="8" spans="1:2" ht="15.5" x14ac:dyDescent="0.35">
      <c r="A8" t="s">
        <v>2</v>
      </c>
      <c r="B8" t="s">
        <v>3</v>
      </c>
    </row>
    <row r="9" spans="1:2" ht="15.5" x14ac:dyDescent="0.35">
      <c r="A9" t="s">
        <v>2</v>
      </c>
      <c r="B9" t="s">
        <v>4</v>
      </c>
    </row>
    <row r="10" spans="1:2" ht="15.5" x14ac:dyDescent="0.35">
      <c r="A10" t="s">
        <v>2</v>
      </c>
      <c r="B10" t="s">
        <v>4</v>
      </c>
    </row>
    <row r="11" spans="1:2" ht="15.5" x14ac:dyDescent="0.35">
      <c r="A11" t="s">
        <v>2</v>
      </c>
      <c r="B11" t="s">
        <v>4</v>
      </c>
    </row>
    <row r="12" spans="1:2" ht="15.5" x14ac:dyDescent="0.35">
      <c r="A12" t="s">
        <v>2</v>
      </c>
      <c r="B12" t="s">
        <v>4</v>
      </c>
    </row>
    <row r="13" spans="1:2" ht="15.5" x14ac:dyDescent="0.35">
      <c r="A13" t="s">
        <v>2</v>
      </c>
      <c r="B13" t="s">
        <v>4</v>
      </c>
    </row>
    <row r="14" spans="1:2" ht="15.5" x14ac:dyDescent="0.35">
      <c r="A14" t="s">
        <v>2</v>
      </c>
      <c r="B14" t="s">
        <v>4</v>
      </c>
    </row>
    <row r="15" spans="1:2" ht="15.5" x14ac:dyDescent="0.35">
      <c r="A15" t="s">
        <v>2</v>
      </c>
      <c r="B15" t="s">
        <v>4</v>
      </c>
    </row>
    <row r="16" spans="1:2" ht="15.5" x14ac:dyDescent="0.35">
      <c r="A16" t="s">
        <v>2</v>
      </c>
      <c r="B16" t="s">
        <v>4</v>
      </c>
    </row>
    <row r="17" spans="1:2" ht="15.5" x14ac:dyDescent="0.35">
      <c r="A17" t="s">
        <v>2</v>
      </c>
      <c r="B17" t="s">
        <v>4</v>
      </c>
    </row>
    <row r="18" spans="1:2" ht="15.5" x14ac:dyDescent="0.35">
      <c r="A18" t="s">
        <v>2</v>
      </c>
      <c r="B18" t="s">
        <v>4</v>
      </c>
    </row>
    <row r="19" spans="1:2" ht="15.5" x14ac:dyDescent="0.35">
      <c r="A19" t="s">
        <v>2</v>
      </c>
      <c r="B19" t="s">
        <v>4</v>
      </c>
    </row>
    <row r="20" spans="1:2" ht="15.5" x14ac:dyDescent="0.35">
      <c r="A20" t="s">
        <v>2</v>
      </c>
      <c r="B20" t="s">
        <v>4</v>
      </c>
    </row>
    <row r="21" spans="1:2" ht="15.5" x14ac:dyDescent="0.35">
      <c r="A21" t="s">
        <v>2</v>
      </c>
      <c r="B21" t="s">
        <v>4</v>
      </c>
    </row>
    <row r="22" spans="1:2" ht="15.5" x14ac:dyDescent="0.35">
      <c r="A22" t="s">
        <v>2</v>
      </c>
      <c r="B22" t="s">
        <v>4</v>
      </c>
    </row>
    <row r="23" spans="1:2" ht="15.5" x14ac:dyDescent="0.35">
      <c r="A23" t="s">
        <v>2</v>
      </c>
      <c r="B23" t="s">
        <v>4</v>
      </c>
    </row>
    <row r="24" spans="1:2" ht="15.5" x14ac:dyDescent="0.35">
      <c r="A24" t="s">
        <v>2</v>
      </c>
      <c r="B24" t="s">
        <v>4</v>
      </c>
    </row>
    <row r="25" spans="1:2" ht="15.5" x14ac:dyDescent="0.35">
      <c r="A25" t="s">
        <v>2</v>
      </c>
      <c r="B25" t="s">
        <v>5</v>
      </c>
    </row>
    <row r="26" spans="1:2" ht="15.5" x14ac:dyDescent="0.35">
      <c r="A26" t="s">
        <v>2</v>
      </c>
      <c r="B26" t="s">
        <v>5</v>
      </c>
    </row>
    <row r="27" spans="1:2" ht="15.5" x14ac:dyDescent="0.35">
      <c r="A27" t="s">
        <v>2</v>
      </c>
      <c r="B27" t="s">
        <v>5</v>
      </c>
    </row>
    <row r="28" spans="1:2" ht="15.5" x14ac:dyDescent="0.35">
      <c r="A28" t="s">
        <v>2</v>
      </c>
      <c r="B28" t="s">
        <v>5</v>
      </c>
    </row>
    <row r="29" spans="1:2" ht="15.5" x14ac:dyDescent="0.35">
      <c r="A29" t="s">
        <v>2</v>
      </c>
      <c r="B29" t="s">
        <v>5</v>
      </c>
    </row>
    <row r="30" spans="1:2" ht="15.5" x14ac:dyDescent="0.35">
      <c r="A30" t="s">
        <v>2</v>
      </c>
      <c r="B30" t="s">
        <v>5</v>
      </c>
    </row>
    <row r="31" spans="1:2" ht="15.5" x14ac:dyDescent="0.35">
      <c r="A31" t="s">
        <v>2</v>
      </c>
      <c r="B31" t="s">
        <v>5</v>
      </c>
    </row>
    <row r="32" spans="1:2" ht="15.5" x14ac:dyDescent="0.35">
      <c r="A32" t="s">
        <v>2</v>
      </c>
      <c r="B32" t="s">
        <v>5</v>
      </c>
    </row>
    <row r="33" spans="1:2" ht="15.5" x14ac:dyDescent="0.35">
      <c r="A33" t="s">
        <v>2</v>
      </c>
      <c r="B33" t="s">
        <v>5</v>
      </c>
    </row>
    <row r="34" spans="1:2" ht="15.5" x14ac:dyDescent="0.35">
      <c r="A34" t="s">
        <v>2</v>
      </c>
      <c r="B34" t="s">
        <v>5</v>
      </c>
    </row>
    <row r="35" spans="1:2" ht="15.5" x14ac:dyDescent="0.35">
      <c r="A35" t="s">
        <v>2</v>
      </c>
      <c r="B35" t="s">
        <v>5</v>
      </c>
    </row>
    <row r="36" spans="1:2" ht="15.5" x14ac:dyDescent="0.35">
      <c r="A36" t="s">
        <v>2</v>
      </c>
      <c r="B36" t="s">
        <v>5</v>
      </c>
    </row>
    <row r="37" spans="1:2" ht="15.5" x14ac:dyDescent="0.35">
      <c r="A37" t="s">
        <v>2</v>
      </c>
      <c r="B37" t="s">
        <v>5</v>
      </c>
    </row>
    <row r="38" spans="1:2" ht="15.5" x14ac:dyDescent="0.35">
      <c r="A38" t="s">
        <v>2</v>
      </c>
      <c r="B38" t="s">
        <v>5</v>
      </c>
    </row>
    <row r="39" spans="1:2" ht="15.5" x14ac:dyDescent="0.35">
      <c r="A39" t="s">
        <v>2</v>
      </c>
      <c r="B39" t="s">
        <v>5</v>
      </c>
    </row>
    <row r="40" spans="1:2" ht="15.5" x14ac:dyDescent="0.35">
      <c r="A40" t="s">
        <v>2</v>
      </c>
      <c r="B40" t="s">
        <v>6</v>
      </c>
    </row>
    <row r="41" spans="1:2" ht="15.5" x14ac:dyDescent="0.35">
      <c r="A41" t="s">
        <v>2</v>
      </c>
      <c r="B41" t="s">
        <v>6</v>
      </c>
    </row>
    <row r="42" spans="1:2" ht="15.5" x14ac:dyDescent="0.35">
      <c r="A42" t="s">
        <v>2</v>
      </c>
      <c r="B42" t="s">
        <v>6</v>
      </c>
    </row>
    <row r="43" spans="1:2" ht="15.5" x14ac:dyDescent="0.35">
      <c r="A43" t="s">
        <v>2</v>
      </c>
      <c r="B43" t="s">
        <v>6</v>
      </c>
    </row>
    <row r="44" spans="1:2" ht="15.5" x14ac:dyDescent="0.35">
      <c r="A44" t="s">
        <v>2</v>
      </c>
      <c r="B44" t="s">
        <v>6</v>
      </c>
    </row>
    <row r="45" spans="1:2" ht="15.5" x14ac:dyDescent="0.35">
      <c r="A45" t="s">
        <v>2</v>
      </c>
      <c r="B45" t="s">
        <v>6</v>
      </c>
    </row>
    <row r="46" spans="1:2" ht="15.5" x14ac:dyDescent="0.35">
      <c r="A46" t="s">
        <v>2</v>
      </c>
      <c r="B46" t="s">
        <v>6</v>
      </c>
    </row>
    <row r="47" spans="1:2" ht="15.5" x14ac:dyDescent="0.35">
      <c r="A47" t="s">
        <v>2</v>
      </c>
      <c r="B47" t="s">
        <v>6</v>
      </c>
    </row>
    <row r="48" spans="1:2" ht="15.5" x14ac:dyDescent="0.35">
      <c r="A48" t="s">
        <v>2</v>
      </c>
      <c r="B48" t="s">
        <v>6</v>
      </c>
    </row>
    <row r="49" spans="1:2" ht="15.5" x14ac:dyDescent="0.35">
      <c r="A49" t="s">
        <v>2</v>
      </c>
      <c r="B49" t="s">
        <v>6</v>
      </c>
    </row>
    <row r="50" spans="1:2" ht="15.5" x14ac:dyDescent="0.35">
      <c r="A50" t="s">
        <v>2</v>
      </c>
      <c r="B50" t="s">
        <v>6</v>
      </c>
    </row>
    <row r="51" spans="1:2" ht="15.5" x14ac:dyDescent="0.35">
      <c r="A51" t="s">
        <v>7</v>
      </c>
      <c r="B51" t="s">
        <v>3</v>
      </c>
    </row>
    <row r="52" spans="1:2" ht="15.5" x14ac:dyDescent="0.35">
      <c r="A52" t="s">
        <v>7</v>
      </c>
      <c r="B52" t="s">
        <v>3</v>
      </c>
    </row>
    <row r="53" spans="1:2" ht="15.5" x14ac:dyDescent="0.35">
      <c r="A53" t="s">
        <v>7</v>
      </c>
      <c r="B53" t="s">
        <v>3</v>
      </c>
    </row>
    <row r="54" spans="1:2" ht="15.5" x14ac:dyDescent="0.35">
      <c r="A54" t="s">
        <v>7</v>
      </c>
      <c r="B54" t="s">
        <v>3</v>
      </c>
    </row>
    <row r="55" spans="1:2" ht="15.5" x14ac:dyDescent="0.35">
      <c r="A55" t="s">
        <v>7</v>
      </c>
      <c r="B55" t="s">
        <v>3</v>
      </c>
    </row>
    <row r="56" spans="1:2" ht="15.5" x14ac:dyDescent="0.35">
      <c r="A56" t="s">
        <v>7</v>
      </c>
      <c r="B56" t="s">
        <v>3</v>
      </c>
    </row>
    <row r="57" spans="1:2" ht="15.5" x14ac:dyDescent="0.35">
      <c r="A57" t="s">
        <v>7</v>
      </c>
      <c r="B57" t="s">
        <v>4</v>
      </c>
    </row>
    <row r="58" spans="1:2" ht="15.5" x14ac:dyDescent="0.35">
      <c r="A58" t="s">
        <v>7</v>
      </c>
      <c r="B58" t="s">
        <v>4</v>
      </c>
    </row>
    <row r="59" spans="1:2" ht="15.5" x14ac:dyDescent="0.35">
      <c r="A59" t="s">
        <v>7</v>
      </c>
      <c r="B59" t="s">
        <v>4</v>
      </c>
    </row>
    <row r="60" spans="1:2" ht="15.5" x14ac:dyDescent="0.35">
      <c r="A60" t="s">
        <v>7</v>
      </c>
      <c r="B60" t="s">
        <v>4</v>
      </c>
    </row>
    <row r="61" spans="1:2" ht="15.5" x14ac:dyDescent="0.35">
      <c r="A61" t="s">
        <v>7</v>
      </c>
      <c r="B61" t="s">
        <v>4</v>
      </c>
    </row>
    <row r="62" spans="1:2" ht="15.5" x14ac:dyDescent="0.35">
      <c r="A62" t="s">
        <v>7</v>
      </c>
      <c r="B62" t="s">
        <v>4</v>
      </c>
    </row>
    <row r="63" spans="1:2" ht="15.5" x14ac:dyDescent="0.35">
      <c r="A63" t="s">
        <v>7</v>
      </c>
      <c r="B63" t="s">
        <v>4</v>
      </c>
    </row>
    <row r="64" spans="1:2" ht="15.5" x14ac:dyDescent="0.35">
      <c r="A64" t="s">
        <v>7</v>
      </c>
      <c r="B64" t="s">
        <v>4</v>
      </c>
    </row>
    <row r="65" spans="1:2" ht="15.5" x14ac:dyDescent="0.35">
      <c r="A65" t="s">
        <v>7</v>
      </c>
      <c r="B65" t="s">
        <v>4</v>
      </c>
    </row>
    <row r="66" spans="1:2" ht="15.5" x14ac:dyDescent="0.35">
      <c r="A66" t="s">
        <v>7</v>
      </c>
      <c r="B66" t="s">
        <v>4</v>
      </c>
    </row>
    <row r="67" spans="1:2" ht="15.5" x14ac:dyDescent="0.35">
      <c r="A67" t="s">
        <v>7</v>
      </c>
      <c r="B67" t="s">
        <v>4</v>
      </c>
    </row>
    <row r="68" spans="1:2" ht="15.5" x14ac:dyDescent="0.35">
      <c r="A68" t="s">
        <v>7</v>
      </c>
      <c r="B68" t="s">
        <v>4</v>
      </c>
    </row>
    <row r="69" spans="1:2" ht="15.5" x14ac:dyDescent="0.35">
      <c r="A69" t="s">
        <v>7</v>
      </c>
      <c r="B69" t="s">
        <v>4</v>
      </c>
    </row>
    <row r="70" spans="1:2" ht="15.5" x14ac:dyDescent="0.35">
      <c r="A70" t="s">
        <v>7</v>
      </c>
      <c r="B70" t="s">
        <v>5</v>
      </c>
    </row>
    <row r="71" spans="1:2" ht="15.5" x14ac:dyDescent="0.35">
      <c r="A71" t="s">
        <v>7</v>
      </c>
      <c r="B71" t="s">
        <v>5</v>
      </c>
    </row>
    <row r="72" spans="1:2" ht="15.5" x14ac:dyDescent="0.35">
      <c r="A72" t="s">
        <v>7</v>
      </c>
      <c r="B72" t="s">
        <v>5</v>
      </c>
    </row>
    <row r="73" spans="1:2" ht="15.5" x14ac:dyDescent="0.35">
      <c r="A73" t="s">
        <v>7</v>
      </c>
      <c r="B73" t="s">
        <v>5</v>
      </c>
    </row>
    <row r="74" spans="1:2" ht="15.5" x14ac:dyDescent="0.35">
      <c r="A74" t="s">
        <v>7</v>
      </c>
      <c r="B74" t="s">
        <v>5</v>
      </c>
    </row>
    <row r="75" spans="1:2" ht="15.5" x14ac:dyDescent="0.35">
      <c r="A75" t="s">
        <v>7</v>
      </c>
      <c r="B75" t="s">
        <v>5</v>
      </c>
    </row>
    <row r="76" spans="1:2" ht="15.5" x14ac:dyDescent="0.35">
      <c r="A76" t="s">
        <v>7</v>
      </c>
      <c r="B76" t="s">
        <v>5</v>
      </c>
    </row>
    <row r="77" spans="1:2" ht="15.5" x14ac:dyDescent="0.35">
      <c r="A77" t="s">
        <v>7</v>
      </c>
      <c r="B77" t="s">
        <v>5</v>
      </c>
    </row>
    <row r="78" spans="1:2" ht="15.5" x14ac:dyDescent="0.35">
      <c r="A78" t="s">
        <v>7</v>
      </c>
      <c r="B78" t="s">
        <v>5</v>
      </c>
    </row>
    <row r="79" spans="1:2" ht="15.5" x14ac:dyDescent="0.35">
      <c r="A79" t="s">
        <v>7</v>
      </c>
      <c r="B79" t="s">
        <v>5</v>
      </c>
    </row>
    <row r="80" spans="1:2" ht="15.5" x14ac:dyDescent="0.35">
      <c r="A80" t="s">
        <v>7</v>
      </c>
      <c r="B80" t="s">
        <v>5</v>
      </c>
    </row>
    <row r="81" spans="1:2" ht="15.5" x14ac:dyDescent="0.35">
      <c r="A81" t="s">
        <v>7</v>
      </c>
      <c r="B81" t="s">
        <v>5</v>
      </c>
    </row>
    <row r="82" spans="1:2" ht="15.5" x14ac:dyDescent="0.35">
      <c r="A82" t="s">
        <v>7</v>
      </c>
      <c r="B82" t="s">
        <v>5</v>
      </c>
    </row>
    <row r="83" spans="1:2" ht="15.5" x14ac:dyDescent="0.35">
      <c r="A83" t="s">
        <v>7</v>
      </c>
      <c r="B83" t="s">
        <v>5</v>
      </c>
    </row>
    <row r="84" spans="1:2" ht="15.5" x14ac:dyDescent="0.35">
      <c r="A84" t="s">
        <v>7</v>
      </c>
      <c r="B84" t="s">
        <v>5</v>
      </c>
    </row>
    <row r="85" spans="1:2" ht="15.5" x14ac:dyDescent="0.35">
      <c r="A85" t="s">
        <v>7</v>
      </c>
      <c r="B85" t="s">
        <v>5</v>
      </c>
    </row>
    <row r="86" spans="1:2" ht="15.5" x14ac:dyDescent="0.35">
      <c r="A86" t="s">
        <v>7</v>
      </c>
      <c r="B86" t="s">
        <v>6</v>
      </c>
    </row>
    <row r="87" spans="1:2" ht="15.5" x14ac:dyDescent="0.35">
      <c r="A87" t="s">
        <v>7</v>
      </c>
      <c r="B87" t="s">
        <v>6</v>
      </c>
    </row>
    <row r="88" spans="1:2" ht="15.5" x14ac:dyDescent="0.35">
      <c r="A88" t="s">
        <v>7</v>
      </c>
      <c r="B88" t="s">
        <v>6</v>
      </c>
    </row>
    <row r="89" spans="1:2" ht="15.5" x14ac:dyDescent="0.35">
      <c r="A89" t="s">
        <v>7</v>
      </c>
      <c r="B89" t="s">
        <v>6</v>
      </c>
    </row>
    <row r="90" spans="1:2" ht="15.5" x14ac:dyDescent="0.35">
      <c r="A90" t="s">
        <v>7</v>
      </c>
      <c r="B90" t="s">
        <v>6</v>
      </c>
    </row>
    <row r="91" spans="1:2" ht="15.5" x14ac:dyDescent="0.35">
      <c r="A91" t="s">
        <v>7</v>
      </c>
      <c r="B91" t="s">
        <v>6</v>
      </c>
    </row>
    <row r="92" spans="1:2" ht="15.5" x14ac:dyDescent="0.35">
      <c r="A92" t="s">
        <v>7</v>
      </c>
      <c r="B92" t="s">
        <v>6</v>
      </c>
    </row>
    <row r="93" spans="1:2" ht="15.5" x14ac:dyDescent="0.35">
      <c r="A93" t="s">
        <v>7</v>
      </c>
      <c r="B93" t="s">
        <v>6</v>
      </c>
    </row>
  </sheetData>
  <pageMargins left="0.7" right="0.7" top="0.75" bottom="0.75" header="0.3" footer="0.3"/>
  <ignoredErrors>
    <ignoredError sqref="A1:B9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defaultRowHeight="14.5" x14ac:dyDescent="0.35"/>
  <sheetData>
    <row r="1" spans="1:2" ht="15.5" x14ac:dyDescent="0.35">
      <c r="A1" t="s">
        <v>8</v>
      </c>
      <c r="B1">
        <v>3</v>
      </c>
    </row>
    <row r="2" spans="1:2" ht="15.5" x14ac:dyDescent="0.35">
      <c r="A2" t="s">
        <v>9</v>
      </c>
      <c r="B2" t="s">
        <v>10</v>
      </c>
    </row>
    <row r="3" spans="1:2" ht="15.5" x14ac:dyDescent="0.35">
      <c r="A3" t="s">
        <v>2</v>
      </c>
      <c r="B3">
        <v>1</v>
      </c>
    </row>
    <row r="4" spans="1:2" ht="15.5" x14ac:dyDescent="0.35">
      <c r="A4" t="s">
        <v>7</v>
      </c>
      <c r="B4">
        <v>2</v>
      </c>
    </row>
  </sheetData>
  <pageMargins left="0.7" right="0.7" top="0.75" bottom="0.75" header="0.3" footer="0.3"/>
  <ignoredErrors>
    <ignoredError sqref="A1:B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5" x14ac:dyDescent="0.35"/>
  <sheetData>
    <row r="1" spans="1:2" ht="15.5" x14ac:dyDescent="0.35">
      <c r="A1" t="s">
        <v>8</v>
      </c>
      <c r="B1">
        <v>3</v>
      </c>
    </row>
    <row r="2" spans="1:2" ht="15.5" x14ac:dyDescent="0.35">
      <c r="A2" t="s">
        <v>9</v>
      </c>
      <c r="B2" t="s">
        <v>10</v>
      </c>
    </row>
    <row r="3" spans="1:2" ht="15.5" x14ac:dyDescent="0.35">
      <c r="A3" t="s">
        <v>3</v>
      </c>
      <c r="B3">
        <v>1</v>
      </c>
    </row>
    <row r="4" spans="1:2" ht="15.5" x14ac:dyDescent="0.35">
      <c r="A4" t="s">
        <v>4</v>
      </c>
      <c r="B4">
        <v>2</v>
      </c>
    </row>
    <row r="5" spans="1:2" ht="15.5" x14ac:dyDescent="0.35">
      <c r="A5" t="s">
        <v>5</v>
      </c>
      <c r="B5">
        <v>3</v>
      </c>
    </row>
    <row r="6" spans="1:2" ht="15.5" x14ac:dyDescent="0.35">
      <c r="A6" t="s">
        <v>6</v>
      </c>
      <c r="B6">
        <v>4</v>
      </c>
    </row>
  </sheetData>
  <pageMargins left="0.7" right="0.7" top="0.75" bottom="0.75" header="0.3" footer="0.3"/>
  <ignoredErrors>
    <ignoredError sqref="A1:B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var1</vt:lpstr>
      <vt:lpstr>var2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Rakshit Vig</cp:lastModifiedBy>
  <dcterms:modified xsi:type="dcterms:W3CDTF">2024-04-07T08:04:40Z</dcterms:modified>
</cp:coreProperties>
</file>