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OS\PERSONAL\SECRETARIA DE INFRAESTRUTURA Y HABITAT\DIRECCION DE HABITAT\MATRIZ\"/>
    </mc:Choice>
  </mc:AlternateContent>
  <bookViews>
    <workbookView xWindow="0" yWindow="0" windowWidth="20490" windowHeight="7365" firstSheet="1" activeTab="3"/>
  </bookViews>
  <sheets>
    <sheet name="REVISION Y ESTRUCTURACION" sheetId="2" r:id="rId1"/>
    <sheet name="GAS" sheetId="6" r:id="rId2"/>
    <sheet name="ESCENARIOS DEPORTIVOS" sheetId="7" r:id="rId3"/>
    <sheet name="HABITABILIDAD" sheetId="8" r:id="rId4"/>
    <sheet name="ELECRTRIFICACION" sheetId="11" r:id="rId5"/>
    <sheet name="TODOS" sheetId="5" r:id="rId6"/>
    <sheet name="VIABILIZADOS" sheetId="4" r:id="rId7"/>
    <sheet name="RESUMEN" sheetId="3" r:id="rId8"/>
  </sheets>
  <definedNames>
    <definedName name="_xlnm._FilterDatabase" localSheetId="0" hidden="1">'REVISION Y ESTRUCTURACION'!$B$7:$Y$78</definedName>
    <definedName name="_xlnm._FilterDatabase" localSheetId="5" hidden="1">TODOS!$C$7:$Y$97</definedName>
    <definedName name="_xlnm._FilterDatabase" localSheetId="6" hidden="1">VIABILIZADOS!$C$7:$Y$49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6" l="1"/>
  <c r="H27" i="6"/>
  <c r="L22" i="8" l="1"/>
  <c r="L19" i="8"/>
  <c r="I19" i="8"/>
  <c r="L18" i="8"/>
  <c r="H13" i="8"/>
  <c r="I6" i="8"/>
  <c r="H6" i="8" s="1"/>
  <c r="H20" i="7"/>
  <c r="L14" i="7"/>
  <c r="L13" i="7"/>
  <c r="H11" i="7"/>
  <c r="H10" i="7"/>
  <c r="H8" i="7"/>
  <c r="H6" i="7"/>
  <c r="H3" i="7"/>
  <c r="L2" i="7"/>
  <c r="H25" i="6"/>
  <c r="H23" i="6"/>
  <c r="H21" i="6"/>
  <c r="H19" i="6"/>
  <c r="H17" i="6"/>
  <c r="H15" i="6"/>
  <c r="H9" i="6"/>
  <c r="L7" i="6"/>
  <c r="H7" i="6"/>
  <c r="H5" i="6"/>
  <c r="H2" i="6"/>
  <c r="H8" i="2" l="1"/>
  <c r="H11" i="2"/>
  <c r="H13" i="2"/>
  <c r="L13" i="2"/>
  <c r="H15" i="2"/>
  <c r="H21" i="2"/>
  <c r="H23" i="2"/>
  <c r="H25" i="2"/>
  <c r="H27" i="2"/>
  <c r="H29" i="2"/>
  <c r="H31" i="2"/>
  <c r="L35" i="2"/>
  <c r="H36" i="2"/>
  <c r="H39" i="2"/>
  <c r="H41" i="2"/>
  <c r="H43" i="2"/>
  <c r="I48" i="2"/>
  <c r="H48" i="2" s="1"/>
  <c r="G54" i="2"/>
  <c r="I54" i="2" s="1"/>
  <c r="H54" i="2" s="1"/>
  <c r="H56" i="2"/>
  <c r="H59" i="2"/>
  <c r="L62" i="2"/>
  <c r="L64" i="2"/>
  <c r="I65" i="2"/>
  <c r="L65" i="2"/>
  <c r="L68" i="2"/>
  <c r="L69" i="2"/>
  <c r="H75" i="2"/>
  <c r="L54" i="2" l="1"/>
  <c r="H72" i="3"/>
  <c r="H63" i="3"/>
  <c r="H52" i="3"/>
  <c r="H39" i="3"/>
  <c r="H38" i="3"/>
  <c r="H28" i="3"/>
  <c r="H27" i="3"/>
  <c r="H13" i="3"/>
  <c r="H3" i="3"/>
  <c r="L47" i="4"/>
  <c r="H47" i="4"/>
  <c r="G46" i="4"/>
  <c r="H40" i="4"/>
  <c r="L38" i="4"/>
  <c r="L35" i="4"/>
  <c r="G33" i="4"/>
  <c r="L27" i="4"/>
  <c r="G27" i="4"/>
  <c r="G24" i="4"/>
  <c r="H22" i="4"/>
  <c r="L19" i="4"/>
  <c r="G19" i="4"/>
  <c r="H17" i="4"/>
  <c r="H15" i="4"/>
  <c r="L14" i="4"/>
  <c r="L13" i="4"/>
  <c r="L11" i="4"/>
  <c r="L8" i="4"/>
  <c r="L94" i="5"/>
  <c r="L93" i="5"/>
  <c r="H93" i="5"/>
  <c r="L92" i="5"/>
  <c r="G91" i="5"/>
  <c r="L90" i="5"/>
  <c r="I90" i="5"/>
  <c r="H90" i="5"/>
  <c r="L89" i="5"/>
  <c r="L87" i="5"/>
  <c r="H83" i="5"/>
  <c r="L81" i="5"/>
  <c r="I81" i="5"/>
  <c r="H81" i="5"/>
  <c r="G81" i="5"/>
  <c r="H75" i="5"/>
  <c r="L68" i="5"/>
  <c r="I68" i="5"/>
  <c r="H68" i="5"/>
  <c r="H63" i="5"/>
  <c r="L62" i="5"/>
  <c r="L59" i="5"/>
  <c r="I57" i="5"/>
  <c r="H57" i="5"/>
  <c r="L56" i="5"/>
  <c r="L55" i="5"/>
  <c r="L48" i="5"/>
  <c r="L45" i="5"/>
  <c r="G45" i="5"/>
  <c r="G42" i="5"/>
  <c r="H40" i="5"/>
  <c r="L37" i="5"/>
  <c r="G37" i="5"/>
  <c r="H35" i="5"/>
  <c r="H33" i="5"/>
  <c r="H31" i="5"/>
  <c r="H29" i="5"/>
  <c r="H27" i="5"/>
  <c r="H25" i="5"/>
  <c r="H24" i="5"/>
  <c r="L21" i="5"/>
  <c r="H20" i="5"/>
  <c r="H18" i="5"/>
  <c r="L17" i="5"/>
  <c r="L16" i="5"/>
  <c r="L14" i="5"/>
  <c r="L11" i="5"/>
  <c r="L8" i="5"/>
</calcChain>
</file>

<file path=xl/comments1.xml><?xml version="1.0" encoding="utf-8"?>
<comments xmlns="http://schemas.openxmlformats.org/spreadsheetml/2006/main">
  <authors>
    <author>LAURA</author>
  </authors>
  <commentList>
    <comment ref="I69" authorId="0" shapeId="0">
      <text>
        <r>
          <rPr>
            <b/>
            <sz val="9"/>
            <color indexed="81"/>
            <rFont val="Tahoma"/>
            <family val="2"/>
          </rPr>
          <t>LAURA:</t>
        </r>
        <r>
          <rPr>
            <sz val="9"/>
            <color indexed="81"/>
            <rFont val="Tahoma"/>
            <family val="2"/>
          </rPr>
          <t xml:space="preserve">
ENTIDAD PROPUESTA: MUNICIPIO</t>
        </r>
      </text>
    </comment>
  </commentList>
</comments>
</file>

<file path=xl/comments2.xml><?xml version="1.0" encoding="utf-8"?>
<comments xmlns="http://schemas.openxmlformats.org/spreadsheetml/2006/main">
  <authors>
    <author>LAURA</author>
  </authors>
  <commentList>
    <comment ref="I14" authorId="0" shapeId="0">
      <text>
        <r>
          <rPr>
            <b/>
            <sz val="9"/>
            <color indexed="81"/>
            <rFont val="Tahoma"/>
            <family val="2"/>
          </rPr>
          <t>LAURA:</t>
        </r>
        <r>
          <rPr>
            <sz val="9"/>
            <color indexed="81"/>
            <rFont val="Tahoma"/>
            <family val="2"/>
          </rPr>
          <t xml:space="preserve">
ENTIDAD PROPUESTA: MUNICIPIO</t>
        </r>
      </text>
    </comment>
  </commentList>
</comments>
</file>

<file path=xl/sharedStrings.xml><?xml version="1.0" encoding="utf-8"?>
<sst xmlns="http://schemas.openxmlformats.org/spreadsheetml/2006/main" count="3137" uniqueCount="606">
  <si>
    <t>SECRETARIA DE INFRAESTRUCTURA Y HABITAT</t>
  </si>
  <si>
    <t>Fortalecimiento del territorio a través del desarrollo de intervenciones en la cobertura y mejoramiento de Gas Domiciliario urbano y rural que nos Une en el Departamento del Tolima.     2020004730045</t>
  </si>
  <si>
    <t>Consolidación de Espacios óptimos para la integración de las comunidades, el desarrollo de actividades lúdicas y práctica deportiva que nos Une en el Departamento del Tolima.     2020004730047</t>
  </si>
  <si>
    <t xml:space="preserve">PROYECTOS DE OBRA Y CONSULTORIA </t>
  </si>
  <si>
    <t>DIRECCION:</t>
  </si>
  <si>
    <t>VIGENCIA:</t>
  </si>
  <si>
    <t>NOMBRE PROYECTO</t>
  </si>
  <si>
    <t>MUNICIPIO</t>
  </si>
  <si>
    <t>TIPO DE PROYECTO</t>
  </si>
  <si>
    <t>MACRO PROYECTO</t>
  </si>
  <si>
    <t>META FISICA</t>
  </si>
  <si>
    <t>META MACRO</t>
  </si>
  <si>
    <t>PROGRAMA</t>
  </si>
  <si>
    <t>ESTADO</t>
  </si>
  <si>
    <t>FECHA RADICADO</t>
  </si>
  <si>
    <t>Infraestructura para el desarrollo</t>
  </si>
  <si>
    <t>POBLACION BENEFICIADA</t>
  </si>
  <si>
    <t>PLAZO</t>
  </si>
  <si>
    <t>VALOR TOTAL PROYECTO</t>
  </si>
  <si>
    <t>VALOR OBRA</t>
  </si>
  <si>
    <t>VALOR INTERVENTORIA</t>
  </si>
  <si>
    <t>META PLAN DE DESARROLLO 2021</t>
  </si>
  <si>
    <t>FRESNO</t>
  </si>
  <si>
    <t>6 MESES</t>
  </si>
  <si>
    <t>GUAMO</t>
  </si>
  <si>
    <t>REMODELACIÓN, ADEDCUACION DE LA INFRAESTRUCTURA FISICA DEL ESTADIO LOCAL DEL MUNICIPIO DE FRESNO, DEPARTAMENTO DEL TOLIMA</t>
  </si>
  <si>
    <t>CP2MP13</t>
  </si>
  <si>
    <t>IBAGUE</t>
  </si>
  <si>
    <t>DIRECCION</t>
  </si>
  <si>
    <t>HABITAT</t>
  </si>
  <si>
    <t>AMBALEMA</t>
  </si>
  <si>
    <t>"CONSTRUCCION ESTADIO MUNICIPAL DE FUTBOL MUNICIPIO DE AMBALEMA" DEPARTAMENTO DEL TOLIMA"</t>
  </si>
  <si>
    <t>8 MESES</t>
  </si>
  <si>
    <t>ING. VALENTINA PORTELA</t>
  </si>
  <si>
    <t>ARQ. LITTY ORTIZ</t>
  </si>
  <si>
    <t>12 MESES</t>
  </si>
  <si>
    <t>31191 HABITANTES</t>
  </si>
  <si>
    <t>FEBRERO 2021</t>
  </si>
  <si>
    <t>DICIEMBRE</t>
  </si>
  <si>
    <t>6.524 HABITANTES</t>
  </si>
  <si>
    <t>META CUATRENIO</t>
  </si>
  <si>
    <t xml:space="preserve">25 ESPACIOS </t>
  </si>
  <si>
    <t>17 ESPACIOS</t>
  </si>
  <si>
    <t>CAJAMARCA</t>
  </si>
  <si>
    <t>VALOR</t>
  </si>
  <si>
    <t>"REMODELACIÓN DEL PARQUE PRINCIPAL DEL CENTRO POBLADO URBANO DE GUALANDAY DEL MUNICIPIO DE COELLO-TOLIMA"</t>
  </si>
  <si>
    <t>COELLO</t>
  </si>
  <si>
    <t>GOBERNACION</t>
  </si>
  <si>
    <t>9 MESES</t>
  </si>
  <si>
    <t>1.709 HABITANTES</t>
  </si>
  <si>
    <t>ARQ. CRISTIAN PICÓN</t>
  </si>
  <si>
    <t>"REMODELACIÓN DEL PARQUE SIMÓN BOLIVAR EN EL MUNICIPIO DEL GUAMO - TOLIMA"</t>
  </si>
  <si>
    <t>GOBERNACIÓN</t>
  </si>
  <si>
    <t xml:space="preserve"> 32.772 HABITANTES</t>
  </si>
  <si>
    <t>REMODELACIÓN DEL PARQUE PRINCIPAL DEL CASCO URBANO DEL MUNICIPIO DE CAJAMARCA Y PARQUE PRINCIPAL DEL CORREGIMIENTO DE ANAIME DEL MUNICIPIO DE CAJAMARCA, TOLIMA</t>
  </si>
  <si>
    <t>ABRIL DEL 2021</t>
  </si>
  <si>
    <t>9.565 HABITANTES</t>
  </si>
  <si>
    <t>ARQ.CAMILO ISAAC DIAZ</t>
  </si>
  <si>
    <t xml:space="preserve">MUNICIPIO </t>
  </si>
  <si>
    <t>CUNDAY</t>
  </si>
  <si>
    <t>MARZO DEL 2021</t>
  </si>
  <si>
    <t>9.554 HABITATNTES</t>
  </si>
  <si>
    <t>VIABILIZADO</t>
  </si>
  <si>
    <t>529.637  HABITATNTES</t>
  </si>
  <si>
    <t>COLDEPORTES</t>
  </si>
  <si>
    <t>“CONSTRUCCION Y ADECUACION DEL COLISEO MENOR, DE GIMNASIA Y MULTIDEPORTES DE LA UNIDAD DEPORTIVA DE LA CALLE 42 EN EL MUNICIPIO DE IBAGUE”</t>
  </si>
  <si>
    <t>529.635 HABITANTES</t>
  </si>
  <si>
    <t>240 DIAS</t>
  </si>
  <si>
    <t xml:space="preserve">MELGAR </t>
  </si>
  <si>
    <t xml:space="preserve">Fortalecimiento del territorio a traves del desarrollo de intervenciones en la cobertura y mejoramiento de Gas Domiciliario Urbano y Rural que nos une  en el Departamento del Tolima.   2020004730045    </t>
  </si>
  <si>
    <t>CP2MP10</t>
  </si>
  <si>
    <t xml:space="preserve">Usuarios nuevos conectados a la red de distribución de gas 
Domiciliario, Meta cuatrienio 5000. </t>
  </si>
  <si>
    <t>1338 Usuarios nuevos conectados a la red de distribución de gas 
Domiciliario</t>
  </si>
  <si>
    <t>3728 HABITANTES</t>
  </si>
  <si>
    <t>“CONSTRUCCIÓN E INSTALACIÓN DE LAS REDES DE GAS GLP DOMICILIARIO PARA TRECE 
VEREDAS EN EL MUNICIPIO DE ORTEGA TOLIMA”</t>
  </si>
  <si>
    <t xml:space="preserve">ORTEGA </t>
  </si>
  <si>
    <t>FISICA: 7 MESES FINANCIERA: 8 MESES</t>
  </si>
  <si>
    <t>23 FERERO DE 2021</t>
  </si>
  <si>
    <t xml:space="preserve">ENERGY GAS </t>
  </si>
  <si>
    <t>"CONSTRUCCIÓN E INSTALACIÓN DE LAS REDES DE GAS GLP DOMICILIARIA PARA LAS VEREDAS MESONES Y LETRAS DEL MUNICIPIO DE HERVEO, TOLIMA"</t>
  </si>
  <si>
    <t xml:space="preserve">HERVEO </t>
  </si>
  <si>
    <t xml:space="preserve">FISICA: 3 MESES FINANCIERA: 4 MESES </t>
  </si>
  <si>
    <t>268 HABITANTES</t>
  </si>
  <si>
    <t xml:space="preserve">“CONSTRUCCION E 
INSTALACION DE LAS REDES DE GAS DOMICILIARIO GLP EN LAS VEREDAS  LA TRINA, SAN JORGE, SAN FERNANDO, SANTA BARBARA, SANTA TERESA Y LA MIRADA DEL MUNICIPIO DEL LIBANO, TOLIMA.”
</t>
  </si>
  <si>
    <t xml:space="preserve">LIBANO </t>
  </si>
  <si>
    <t xml:space="preserve">FISICA: 5 MESES FINANCIERA:6 MESES </t>
  </si>
  <si>
    <t>30 MARZO DE 2021</t>
  </si>
  <si>
    <t>3320 HABITANTES</t>
  </si>
  <si>
    <t>ING. JORGE RAMIREZ</t>
  </si>
  <si>
    <t>Fortalecimiento del territorio a través del desarrollo de intervenciones en la cobertura y mejoramiento de energía eléctrica urbana y rural que nos une en el departamento del tolima.</t>
  </si>
  <si>
    <t>CP2MP11</t>
  </si>
  <si>
    <t xml:space="preserve"> Usuarios nuevos conectados a la red eléctrica en el sector urbano y rural</t>
  </si>
  <si>
    <t>16 USUARIOS</t>
  </si>
  <si>
    <t>288 Usuarios nuevos conectados a la red de distribución de ENERGIA
Domiciliario</t>
  </si>
  <si>
    <t>CONSTRUCCION ELECTRIFICACION RURAL VEREDA LA CEJA CAJAMARCA</t>
  </si>
  <si>
    <t>180 DIAS</t>
  </si>
  <si>
    <t>ARQ. JUAN CAMILO BOCANEGRA</t>
  </si>
  <si>
    <t>FECHA VIABILIZACION</t>
  </si>
  <si>
    <t>OBSERVACIONES</t>
  </si>
  <si>
    <t>SANTA ISABEL</t>
  </si>
  <si>
    <t>Gobernación del
Tolima</t>
  </si>
  <si>
    <t>3 MESES</t>
  </si>
  <si>
    <t>Usuarios nuevos conectados a la red de distribución de gas 
Domiciliario, Meta cuatrienio 5000</t>
  </si>
  <si>
    <t>01 MARZO DE 2021</t>
  </si>
  <si>
    <t>Energy Gas</t>
  </si>
  <si>
    <t xml:space="preserve">VILLAHERMOSA  </t>
  </si>
  <si>
    <t>PENDIENTE POR REVISAR EL PROYECTO CON SU RECPECTIVA LISTA DE VERIFICACION</t>
  </si>
  <si>
    <t>14 ABRIL DE 2021</t>
  </si>
  <si>
    <t>PENDIENTE POR REVISAR PORQUE ESTA MAL DISTRIBUIDO EL RECURSO</t>
  </si>
  <si>
    <t>PENDIENTE POR REVISAR SE PASA DE LA VIGENCIA</t>
  </si>
  <si>
    <t>10052 HABITANTES</t>
  </si>
  <si>
    <t>CONSTRUCCIÒN, RECUPERACIÓN ARQUITECTÓNICA Y PAISAJÍSTICA PARQUE PRINCIPAL - MUNICIPIO DE CUNDAY –TOLIMA.</t>
  </si>
  <si>
    <t xml:space="preserve">“CONSTRUCCION Y ADECUACION DEL COMPLEJO ACUATICO EN EL PARQUE DEPORTIVO DE LA CIUDAD DE IBAGUE” </t>
  </si>
  <si>
    <t>26 DE MARZO DE 2021</t>
  </si>
  <si>
    <t>ARMERO GUAYABAL</t>
  </si>
  <si>
    <t>REGALIAS GOBERNACION</t>
  </si>
  <si>
    <t>CONSTRUCCION DE URBANISMO 140 APARTAMENTOS DE INTERES SOCIAL PARA AHORRADORES EN EL MARCO DEL PROGRAMA TOLIMA CON OPORTUNIDADES Y MENOS POBREZA EN EL MUNICIPIO DE ARMERO GUAYABAL TOLIMA - VILLA CELESTE</t>
  </si>
  <si>
    <t>AL SER SUBSIDIO NO REQUIERE INTERVENTORIA POR PARTE DEL DEP</t>
  </si>
  <si>
    <t>MINVIVIENDA</t>
  </si>
  <si>
    <t>Desarrollo de infraestructura de la habitabilidad para la vida digna de las familias en el area urbana y rural que nos une en el departamento del tolima</t>
  </si>
  <si>
    <t>CP2MP7</t>
  </si>
  <si>
    <t>140 FAMILIAS</t>
  </si>
  <si>
    <t>BENEFICIARIOS</t>
  </si>
  <si>
    <t>AUNAR ESFUERZOS TÉCNICOS, ADMINISTRATIVOS Y
FINANCIEROS ENTRE EL DEPARTAMENTO DEL TOLIMA,
EMPRESA DEPARTAMENTAL DE ACUEDUCTO,
ALCANTARILLADO Y ASEO DEL TOLIMA EDAT S.A ESP
OFICIAL GESTOR DEL PAP–PDA Y MUNICIPIO DE
ATACO PARA DESARROLLAR EL PROYECTO
“SANEAMIENTO BÁSICO RURAL, EN EL MARCO DEL
CONTRATO PLAN, PARA EL MUNICIPIO DE ATACO
TOLIMA”</t>
  </si>
  <si>
    <t>ATACO</t>
  </si>
  <si>
    <t>SGR Fondo de Compensación PAP-PDA, SGP Departamento del Tolima, PAP-PDASGP Municipio San Antonio</t>
  </si>
  <si>
    <t xml:space="preserve">PENDIENTE   </t>
  </si>
  <si>
    <t>SANEAMIENTO BASICO RURAL, EN EL MARCO DEL CONTRATO PLAN, PARA
NUEVE MUNICIPIOS DEL SUR DEL TOLIMA</t>
  </si>
  <si>
    <t>850 UNIDADES</t>
  </si>
  <si>
    <t>"CONSTRUCCIÓN DE LA SEGUNDA FASE DE PARQUES BIOSALUDABLES EN MUNICIPIOS DEL DEPARTAMENTO DEL TOLIMA"</t>
  </si>
  <si>
    <t xml:space="preserve">CONSTRUCCION PROPANODUCTO Y CONEXIONES A USUARIOS DE MENORES INGRESOS EN EL MUNICIPIO DE SAN ANTONIO, VEREDAS VILLAHERMOSA, SAN JORGE, ARGELIA, LA LAGUNA Y DIAMANTE EN EL DEPARTAMENTO DEL TOLIMA </t>
  </si>
  <si>
    <t>SAN ANTONIO</t>
  </si>
  <si>
    <t>GOBERNACION/INERGAS</t>
  </si>
  <si>
    <t xml:space="preserve">SE DEVOLVIO POR AJUSTES TECNICOS </t>
  </si>
  <si>
    <t>GOBERNACION/ENERGY</t>
  </si>
  <si>
    <t>"CONSTRUCCIÓN DE PROPANODUCTO Y CONEXIONES A USUARIOS DE MENORES INGRESOS EN EL MUNICIPIO DE MELGAR, VEREDAS CHIMBI, BOMBOTE, Y LA CAJITA EN EL DEPARTAMENTO DEL TOLIMA"</t>
  </si>
  <si>
    <t xml:space="preserve">4 MESES </t>
  </si>
  <si>
    <t>18 MAYO DE 2021</t>
  </si>
  <si>
    <t>GOBERNACION REGALIAS</t>
  </si>
  <si>
    <t>MUNICIPIO REGALIAS</t>
  </si>
  <si>
    <t>"MEJORAMIENTO DEL COLISEO MUNICIPAL NOLBERTO BELTRÁN ZULUAGA DEL MUNICIPIO DE SANTA ISABEL, TOLIMA"</t>
  </si>
  <si>
    <t>GOBERNACIÓN PROPIOS, MUNICIPIO REGALIAS</t>
  </si>
  <si>
    <t xml:space="preserve">7 MESES </t>
  </si>
  <si>
    <t>20 DE MAYO DE 2021</t>
  </si>
  <si>
    <t>6.911 HABITANTES</t>
  </si>
  <si>
    <t>"ADECUACIÓN Y CONSTRUCCIÓN DEL PARQUE PRINCIPAL DEL MUNICIPIO DE SANTA ISABEL, TOLIMA"</t>
  </si>
  <si>
    <t>13 MESES</t>
  </si>
  <si>
    <t>21 DE MAYO DE 2021</t>
  </si>
  <si>
    <t>4 MESES</t>
  </si>
  <si>
    <t>419 USURIOS</t>
  </si>
  <si>
    <t>ARQ. JUAN FELIPE RUBIANO</t>
  </si>
  <si>
    <t>“CONSTRUCCIÓN DE LA RED DE DISTRIBUCIÓN Y CONEXIÓN DOMICILIARIA DE GAS GLP (PROPANODUCTO)” PARA LAS VEREDAS BUENAVISTA ALTA, BUENAVISTA BAJA, BUENAVISTA SEDALIA, ALEGRÍA, EL NEME, EL IMÁN, TIERRAS BLANCAS, SAN JACINTO, TASAJERAS Y VALLECITOS DEL MUNICIPIO DE VALLE DE SAN JUAN, DEPARTAMENTO DEL TOLIMA.”</t>
  </si>
  <si>
    <t>VALLE DE SAN JUAN</t>
  </si>
  <si>
    <t>OP &amp; SCONSTRUCCIONES S.A</t>
  </si>
  <si>
    <t xml:space="preserve">FISICA Y FINANCIERA: 8 MESES </t>
  </si>
  <si>
    <t>10 DE JUNIO 2021</t>
  </si>
  <si>
    <t>09 DE JUNIO 2021</t>
  </si>
  <si>
    <t>19 DE MAYO 2021</t>
  </si>
  <si>
    <t xml:space="preserve">FUENTE </t>
  </si>
  <si>
    <t>APORTES FINANCIEROS</t>
  </si>
  <si>
    <t>“CONSTRUCCIÓN E INSTALACIÓN DE LAS REDES DE GAS NATURAL DOMICILIARIO PRIMERA FASE PARA LAS VEREDAS DE COYARCO, ACEVEDO GOMEZ, FLORAL Y LOMAS DE GUAGUARCO EN EL
MUNICIPIO DE COYAIMA, TOLIMA”.</t>
  </si>
  <si>
    <t>5 MESES</t>
  </si>
  <si>
    <t>654 - USUARIOS</t>
  </si>
  <si>
    <t>“CONSTRUCCION E INSTALACION DE LAS REDES DE GAS GLP DOMICILIARIO EN LAS VEREDAS CAÑAVERALES, ARRAYANES, LA SALADA, HATO VIEJO Y AGUA BLANCA DEL MUNICIPIO DEL SUAREZ, TOLIMA.”</t>
  </si>
  <si>
    <t>SUAREZ</t>
  </si>
  <si>
    <t xml:space="preserve"> 25 de junio de 2021</t>
  </si>
  <si>
    <t>433 - USUARIOS</t>
  </si>
  <si>
    <t>1916 HABITANTES</t>
  </si>
  <si>
    <t xml:space="preserve">GOBERNACION/EMPRESA PRIVADA OP </t>
  </si>
  <si>
    <t>2772 HABITANTES</t>
  </si>
  <si>
    <t>01 JULIO DE 2021</t>
  </si>
  <si>
    <t xml:space="preserve">FISICA: 4.5 MESES FINANCIERA:5.5 MESES </t>
  </si>
  <si>
    <t>“CONSTRUCCION E INSTALACION DE LAS REDES DE GAS GLP DOMICILIARIO PRIMERA FASE DEL MUNICIPIO DE CAJAMARCA, TOLIMA."</t>
  </si>
  <si>
    <t>REGALIAS</t>
  </si>
  <si>
    <t>PROPIOS</t>
  </si>
  <si>
    <t>CONSTRUCCION ALAMEDA ESTUDIANTIL CAHUMA LOCOMBOO EN EL MUNICIPIO DE MELGAR TOLIMA</t>
  </si>
  <si>
    <t>GOBERNACION PROPIOS
ALCALDÍA PROPIOS</t>
  </si>
  <si>
    <t>11 MESES</t>
  </si>
  <si>
    <t>1291 HABITANTES</t>
  </si>
  <si>
    <t>1 DE JUNIO DE 2021</t>
  </si>
  <si>
    <t>ARQ. JORGE IVAN OSORIO</t>
  </si>
  <si>
    <t>RECURSOS PROPIOS</t>
  </si>
  <si>
    <t xml:space="preserve">GOBERNACIÓN PROPIOS </t>
  </si>
  <si>
    <t xml:space="preserve"> MARZO DE 2021</t>
  </si>
  <si>
    <t>MUNICIPIO PROPIOS</t>
  </si>
  <si>
    <t>23 PARQUES</t>
  </si>
  <si>
    <t>"FORTALECIMIENTO DE VIVIENDA URBANA A LA POBLACIÓN VULNERABLE DEL MUNICIPIO DE FLANDES TOLIMA"</t>
  </si>
  <si>
    <t>FLANDES</t>
  </si>
  <si>
    <t>N/A</t>
  </si>
  <si>
    <t>GOBERNACIÓN PROPIOS, MUNICIPIO PROPIOS</t>
  </si>
  <si>
    <t>CP2MP6</t>
  </si>
  <si>
    <t>22 DE JUNIO DE 2021</t>
  </si>
  <si>
    <t>240 FAMILIAS</t>
  </si>
  <si>
    <t>"MEJORAMIENTO DE VIVIENDA RURAL EN EL MUNICIPIO DE FRESNO DEPARTAMENTO DEL TOLIMA"</t>
  </si>
  <si>
    <t>CP2MP8</t>
  </si>
  <si>
    <t>200 FAMILIAS</t>
  </si>
  <si>
    <t>"MEJORAMIENTO DE VIVIENDA URBANA Y RURAL, EN EL MUNICIPIO DEL GUAMO, DEPARTAMENTO DEL TOLIMA"</t>
  </si>
  <si>
    <t>272 FAMILIAS</t>
  </si>
  <si>
    <t>Se debe cambiar por tiempo de ejcucion 3.5 meses</t>
  </si>
  <si>
    <t>se dvolvio proyecto-por que se argumento por parte del contratista cambio en el proyceto</t>
  </si>
  <si>
    <t xml:space="preserve">
"AMPLIACION DE LA COBERTURA DE GAS DOMICILIARIO DEL AREA RURAL DEL MUNICIPIO DE VILLAHERMOSA  TOLIMA".</t>
  </si>
  <si>
    <t>SE RADICO EL 11 DE JUNIO A PLANEACION-CAMBIAR TIEMPO DE EJECUCION 3.5 MESES</t>
  </si>
  <si>
    <t>CP2MP6    - CP2MP8</t>
  </si>
  <si>
    <t>"CONSTRUCCION DE ESCENARIOS DEPORTIVOS VEREDA BUENAVISTA  ALEGRIA Y BUENAVISTA ALTA EN EL MUNICIPIO DE VALLE DE SAN JUAN DEPARTAMENTO DEL TOLIMA"</t>
  </si>
  <si>
    <t>119 HABITANTES</t>
  </si>
  <si>
    <t xml:space="preserve">VIABILIZADO
</t>
  </si>
  <si>
    <t>AVAL SECTORIAL</t>
  </si>
  <si>
    <t>ORGANIZANDO LOS DOCUMENTOS FISICOS PARA RADICAR EN BANCO DE PROYECTOS PARA VIABILIADAD</t>
  </si>
  <si>
    <t>PRADO</t>
  </si>
  <si>
    <t>ARQ. ANDREA GOMEZ</t>
  </si>
  <si>
    <t>NATAGAIMA</t>
  </si>
  <si>
    <t>"PROYECTO DE VIVIENDA DE INTERES PRIORITARIO DENOMINADO URBANIZACION JORGE ANDRADE FASE II"</t>
  </si>
  <si>
    <t>ASOCIACION DE VIVIENDA</t>
  </si>
  <si>
    <t>355 HABITANTES</t>
  </si>
  <si>
    <t>“ADECUACIÓN Y REMODELACIÓN DEL PARQUE PRINCIPAL "GENERAL SANTANDER" DEL MUNICIPIO DE PRADO, TOLIMA”</t>
  </si>
  <si>
    <t>8439 HABITANTESS</t>
  </si>
  <si>
    <t>Se debe cambiar por tiempo de ejcucion 3.5 meses-</t>
  </si>
  <si>
    <t>EL 27 DE JULIO SE REALIZO MESA TECNICA, FALTA AJUSTAR PLANOS,  tiempo de ejecucion 3.meses</t>
  </si>
  <si>
    <t>COYAIMA</t>
  </si>
  <si>
    <t xml:space="preserve">LIBANO, VALLE DE SAN JUAN, SAN LUIS, PALOCABILDO, PRADO, ORTEGA, FALAN, MELGAR, GUAMO, LERIDA, FLANDES, SANTA ISABEL, CARMEN DE APICALA, COELLO, AMBALEMA, MARIQUITA, ANZOATEGUI </t>
  </si>
  <si>
    <t>“CONSTRUCCION E
INSTALACION DE LAS REDES DE GAS GLP DOMICILIARIO PARA LAS VEREDAS DE SAN RAFAEL Y COLON DEL MUNICIPIO DE SANTA ISABEL,
TOLIMA”</t>
  </si>
  <si>
    <t>CONSTRUCCION DE UNA PISTA DE PATINAJE
ARTISTICO Y DE VELOCIDAD EN EL MUNICIPIO DE FRESNO TOLIMA",</t>
  </si>
  <si>
    <t>CUADRO DE NECESIDADES DIRECCION DE HABITAT</t>
  </si>
  <si>
    <t>META</t>
  </si>
  <si>
    <t>PROYECTO</t>
  </si>
  <si>
    <t>VIABILIZADOS</t>
  </si>
  <si>
    <t>GAS</t>
  </si>
  <si>
    <t>TOTAL GAS</t>
  </si>
  <si>
    <t>ESCENARIOS DEPORTIVOS</t>
  </si>
  <si>
    <t>"CONSTRUCCIÓN DE LA SEGUNDA FASE DE PARQUES BIOSALUDABLES EN MUNICIPIOS DEL DEPARTAMENTO DEL TOLIMA" ETAPA 1</t>
  </si>
  <si>
    <t>LIBANO, VALLE DE SAN JUAN, SAN LUIS, PALOCABILDO, PRADO, ORTEGA, FALAN, MELGAR, GUAMO, LERIDA, FLANDES, SANTA ISABEL</t>
  </si>
  <si>
    <t xml:space="preserve">SANTA ISABEL, CARMEN DE APICALA, COELLO, AMBALEMA, MARIQUITA, ANZOATEGUI </t>
  </si>
  <si>
    <t>TOTAL ESCENARIOS DEPORTIVOS</t>
  </si>
  <si>
    <t>REMODELACIÓN DEL PARQUE PRINCIPAL DEL CENTRO POBLADO URBANO DE GUALANDAY DEL MUNICIPIO DE COELLO-TOLIMA</t>
  </si>
  <si>
    <t xml:space="preserve">REVISION </t>
  </si>
  <si>
    <t>“CONSTRUCCION E
INSTALACION DE LAS REDES DE GAS GLP DOMICILIARIO PARA LAS VEREDAS DE SAN RAFAEL Y COLON DEL MUNICIPIO DE SANTA ISABEL, TOLIMA”</t>
  </si>
  <si>
    <t>"AMPLIACION DE LA COBERTURA DE GAS DOMICILIARIO DEL AREA RURAL DEL MUNICIPIO DE VILLAHERMOSA  TOLIMA".</t>
  </si>
  <si>
    <t>HABITABILIDAD</t>
  </si>
  <si>
    <t>71 viviendas</t>
  </si>
  <si>
    <t>272 viviendass</t>
  </si>
  <si>
    <t>200 viviendas</t>
  </si>
  <si>
    <t>240 viviendas</t>
  </si>
  <si>
    <t>140 viviendas</t>
  </si>
  <si>
    <t>TOTAL HABITABILIDAD</t>
  </si>
  <si>
    <t>SE ADJUNTAL AVAL SECTOR POR PARTE DE LA SECRETARIA DE FECHA DE 19 DE JULIO DE 2021 - SE ADJUNTA DE IGUAL MANERA LA VIABILIDAD POR PARTE DE PLANEACION DE FECHA DE 27 DE JULIO DE 2021</t>
  </si>
  <si>
    <t>21 DE JULIO DE 2021</t>
  </si>
  <si>
    <t>SE RADICO EL 04 DE AGOSTO A PLANEACION</t>
  </si>
  <si>
    <t>SE RADICO A PLANEACION</t>
  </si>
  <si>
    <t>“MEJORAMIENTO DE CONDICIONES DE HABITABILIDAD A TRAVÉS DE LA ASIGNACIÓN DE RECURSOS PARA VIVIENDA URBANA A LA POBLACIÓN VULNERABLE EN EL MUNICIPIO DE PIEDRAS TOLIMA”</t>
  </si>
  <si>
    <t>PIEDRAS</t>
  </si>
  <si>
    <t>100 VIVIENDAS</t>
  </si>
  <si>
    <t xml:space="preserve">05 DE AGOSTO DE 2021 </t>
  </si>
  <si>
    <t>100 FAMILIAS</t>
  </si>
  <si>
    <t>ING. MARIO FELIPE SALGADO</t>
  </si>
  <si>
    <t>CP2MP15</t>
  </si>
  <si>
    <t>Reprogramadas</t>
  </si>
  <si>
    <t>CP2MP9</t>
  </si>
  <si>
    <t>CP2MP16</t>
  </si>
  <si>
    <t>TERMINANDO DE ACTUALIZAR PRESUPUESTO-EL MUNICIPIO ESTA REALIZANDO VISITAS A NUEVOS BENEFICIARIOS CON REGISTRO FOTOGRAFICO EL MUNICIPIO  -SE OFICIO AL MUNICIPIO EL DIA 12 DE AGOSTO PARA QUE DIERA RESPUESTA DEL AVANCE DE LAS VISITAS</t>
  </si>
  <si>
    <t>* SE REVISÓ EL PROYECTO Y SE ENTREGÓ LA LISTA DE CHEQUEO CON LAS DEBIDAS OBSERVACIONES EL DÍA 16 DE JULIO DE 2021.
* EL MUNICIPIÓ PRESENTÓ LAS SUBSANACIONES EL DÍA 23 DE JULIO DE 2021.
* EL DÍA 4 DE AGOSTO DE 2021 SE ENTREGÓ LA LISTA DE CHEQUEO CON LOS AJUSTES QUE SE DEBEN REALIZAR POR PARTE DEL MUNICIPIO A LA MGA.
* EL MUNICIPIO PRESENTÓ LAS SUBSANACIONES EL DÍA 9 DE AGOSTO DE 2021, SE ESTÁ TERMINANDO REVISIÓN PARA DAR EL AVAL                                                                                                                                                                                                                                                             EL AVAL SECTORIAL ESTA EN REVISION  POR PARTE DE LA ING. PAOLA DESDE EL MIERCOLES 11 DE AGOSTO</t>
  </si>
  <si>
    <t>SE REALIZARA MESA TECNICA EL 12 DE AGOSTO PARA CORRECCIONES, PERO SEGÚN CONSLUSION, ESTABLECIERON QUE EL PROYECTO  NO ES EL QUE TIENEN ACTUALIZADO. SE DEVUELVE Y SE ESPERA LA NUEVA FECHA DE RADICACION DEL PROYECTO CORRECTO Y ACTUALIZADO</t>
  </si>
  <si>
    <t>SE ESTA CONSOLIDANDO LISTA DE CHEQUEO PARA CORRECCIONES</t>
  </si>
  <si>
    <t>EL 27 DE JULIO SE ENVIO LISTA DE CHEQUEO PARA SUBSANAR. SE RADICO A PLANEACION EL DIA 10 DE AGOSTO Y SE SOLICITO AL MUNICIOIO POR PARTE DE PLANEAION OTRAS CORRECCIONES-PERO SE ESTA ADELANTANDO LA MINUTA DEL CONTRATO Y TRAMITES</t>
  </si>
  <si>
    <t xml:space="preserve">SE INICIO LA REVISION Y LISTA DE CHEQUEO. YA SE REALIZO LISTA DE CHEQUEO ESTAMOS A LA ESPERQA DE QUE EDNA REVISE MGA Y DOCUMENTO TECNICO, PARA CITAR MESA TECNICA  </t>
  </si>
  <si>
    <t>4436 HABITANTES</t>
  </si>
  <si>
    <t xml:space="preserve">DEVUELTO POR AJUSTES TECNICOS </t>
  </si>
  <si>
    <t>ING. YURY MOYANO</t>
  </si>
  <si>
    <t xml:space="preserve">FISICA Y FINANCIERA: 3.5MESES </t>
  </si>
  <si>
    <t xml:space="preserve">Fortalecimiento del territorio a traves del desarrollo de intervenciones en la cobertura y mejoramiento de Gas Domiciliario Urbano y Rural que nos une  en el Departamento del Tolima.   2020004730045  </t>
  </si>
  <si>
    <t>28 DE AGOSTO 2021</t>
  </si>
  <si>
    <t>REVISION</t>
  </si>
  <si>
    <t>SE REALIZARA MESA TECNICA EL 12 DE AGOSTO DE 2021-se radico nuevamente el 27 de septiembre de 2021 y se realizaron observaciones/ SE ENVIA OFICIO EL 08 DE FEBRERO 2022 SOLICITANDO INFORMACION SOBRE SUBSANACION DE OBSRVACIONES</t>
  </si>
  <si>
    <t>SUBSANACION DE OBSERVACIONES</t>
  </si>
  <si>
    <t>204 USUARIOS</t>
  </si>
  <si>
    <t>SE REVISO EL PROYECTO Y SE ENTREGO LA LISTA DE CHEQUE CON LAS DEBIDAS OBSERVACIONES DE FECHA DE 19/05/2021. SE HAN REALIZADO 4 MESAS TECNICAS, 07-05-21 LA SEGUNDA 21-05-2021, LA TERCERA 24-05-21 Y LA CUARTA 10-06-21. PASARON SUBSANACIONES EL DIA 17-06-21 SE REVISARON Y AUN FALTA DOCUMENTACION SE SOLICITO NUEVAMENTE  MESA TECNICA   30 DE AGOSTO/ SE ENVIA OFICIO EL 08 DE FEBRERO 2022 SOLICITANDO INFORMACION SOBRE SUBSANACION DE OBSRVACIONES</t>
  </si>
  <si>
    <t>10 DE MAYO DE 2021</t>
  </si>
  <si>
    <t xml:space="preserve">     ENERGY GAS</t>
  </si>
  <si>
    <t xml:space="preserve">GOBERNARNACION   </t>
  </si>
  <si>
    <t xml:space="preserve">SE REVISA PROYECTO: DONDE SE REALIZARON 4 MESAS TECNICAS DE FECHAS DE: 08 DE JUNIO DEL 2021, 15 DE JUNIO DEL 2021, 20 DE JUNIO DEL 2021, Y 25 DE JUNIO DEL 2021. DONDE SE REALIZAN Y SE ENVIAN  OBSERVACIONES AL PROYECTO  LA CUALES DEBEN SUBSANAR PARA EL CUMPLIMIENTIO Y VIABILIZACION DEL MISMO. DICHAS OBSERVACIONES AUN NO HAN SIDO SUBSANADAS NI ENVIADAS PARA SU REVISION MISMA, SE ENVIA OFICIO EL 13 DE AGOSTO SOLICITANDO SUBSANACION DE OBSERVACIONES AL CONTRATACION.
A FCHA DEL 29  DE SEPTIEMBRE NO SE HAN DEVUELTOS SUBSANACIONES POR PARTE DE LA EMPRESA LAS CUALES SE ENVIARON EL 12 DE JULIO / SE ENVIA OFICIO EL 08 DE FEBRERO 2022 SOLICITANDO INFORMACION SOBRE SUBSANACION DE OBSRVACIONES </t>
  </si>
  <si>
    <t xml:space="preserve">GOBERNARNACION       </t>
  </si>
  <si>
    <t>ENERGY</t>
  </si>
  <si>
    <t>GOBERNARNACION</t>
  </si>
  <si>
    <t>ENERGY GAS</t>
  </si>
  <si>
    <t>CONSTRUCCION PROPANODUCTO Y CONEXIONES A USUARIOS DE MENORES INGRESOS EN ZONAS RURALES DEL MUNICIPIO DE  VILLARICA, EN EL DEPARTAMENTO DEL TOLIMA</t>
  </si>
  <si>
    <t>VILLARICA</t>
  </si>
  <si>
    <t>EMPRESA PRIVADA</t>
  </si>
  <si>
    <t>PENDIENTE POR REVISAR</t>
  </si>
  <si>
    <t>25 DE FEBRERO DE 2022</t>
  </si>
  <si>
    <t>PENDIENTE POR RADICACION</t>
  </si>
  <si>
    <t>1471 USUARIOS</t>
  </si>
  <si>
    <t>CONSTRUCCION PROPANODUCTO Y CONEXIONES A USUARIOS DE MENORES INGRESOS EN ZONAS RURALES DEL MUNICIPIO DE PLANADAS, EN EL DEPARTAMENTO DEL TOLIMA</t>
  </si>
  <si>
    <t>PLANADAS</t>
  </si>
  <si>
    <t>23 DE MARZO DE 2022</t>
  </si>
  <si>
    <t>1496 USUARIOS</t>
  </si>
  <si>
    <t>CONSTRUCCION PROPANODUCTO Y CONEXIONES A USUARIOS DE MENORES INGRESOS EN ZONAS RURALES DEL MUNICIPIO DE ICONONZO, EN EL DEPARTAMENTO DEL TOLIMA</t>
  </si>
  <si>
    <t>ICONONZO</t>
  </si>
  <si>
    <t>1703 USUARIOS</t>
  </si>
  <si>
    <t>25 DE MARZO DE 2022</t>
  </si>
  <si>
    <t>2021-2022</t>
  </si>
  <si>
    <t xml:space="preserve">SE REALIZO CONVENIO 1756 DEL 25 DE AGOSTO DE 2021-ya inicio obra en 2021 </t>
  </si>
  <si>
    <t>SE VIABILIZO</t>
  </si>
  <si>
    <t xml:space="preserve">SE REALIZO CONVENIO 1772 DEL 26 DE AGOSTO DE 2021-ya inicio obra en 2021 </t>
  </si>
  <si>
    <t>31.191 HABITANTES</t>
  </si>
  <si>
    <t>181.040 HABITANTES</t>
  </si>
  <si>
    <t>30 JULIO DE 2021</t>
  </si>
  <si>
    <t xml:space="preserve">LICITACION SE DECLARO DESIERTA EN EL 2021. YA SE CELEBRO EN ESTA VIGENCIA, EL 07 DE FEBRERO DE 2022 SE PRESENTO OFERENTE A LA LICITACION </t>
  </si>
  <si>
    <t xml:space="preserve">Se volvio a radicar el proyecto , falta por enviar cotizaciones que  soporte los precios, SE CORRIGIO MGA Y DOCUMENTO TECNICO. EL DIA 19 DE AGOSTO SE REMITIO POR PARTE DEL MUNICIPIO SUBSANACION DE OBSERVACIONES DE LA MGA Y DOCUMENTO TECNICO. A LA ESPERA DE REVISION PARA RADICAR EN FISICO/ EL PROYECTO COMO PRESENTA RECURSOS DEL MINISTERIO, SE ENVIO A RADICACION EL AÑO PASADO PARA SER VIABILIZADO PRIMERO EN EL MINISTERIO Y LUEGO SE RADICARA NUEVAMENTE AL BANCO DE PROYECTOS DE PLANEACION PARA SER INCLUIDO EN LA PLATAFORMA PARA CODIGO BPIM Y POSTERIOR VIABILIDAD/ SEGUN LA ALCALDIA AUN NO HAN RECIBIDO RESPUESTA DEL MINISTERIO </t>
  </si>
  <si>
    <t xml:space="preserve">SE RADICO A PLANEACION PERO POR VIGENCIA 2022, SE ESTA ACTUALIZANDO PRECIOS SI SE REQUIERE SEGÚN CRITERIO DEL MERCADO Y AUMENTO DEL IPC Y EN ACTUALIZACION DE ALGUNAS CERTIFICACIONES POR PARTE DEL MUNICIPIO </t>
  </si>
  <si>
    <t>SE RECIBIERON LAS CORRECCIONES EL DIA 14 DE JULIO DE 2021, SE ESTA REVISANDO LOS AJUSTES-SE ENVIA EL DIA 19 DE AGOSTO MGA Y DOCUMENTO TECNICO A EDNA/ SE REALIZO MESA DE TRABAJO CON EL MUNICIPIO A LA ESPERA DEL ENVIO DE LA INFORMACION</t>
  </si>
  <si>
    <t>SE ESTA REVISANDO Y SE EMITIRA LISTA DE CHEQUEO EL MIERCOLES 25 DE AGOSTO
DEL DIA  06 DE SEPTTIEMBRE DE 2021 SE REALIZO MESA TECNICA Y SE ENVIO LISTA DE CHEQUEO  AL MUNICIPIO , QUIENES ENTREGARON  LAS SUBSANACIONES Y EL DIA 16 DE SEPTIEMBRE SE TIENE PROGRAMADA MESA TECNICA 
SE RECIBIO LA SUBSANACION QUEDANDO PENDIENTES UNOS PLANOS QUE ESTAN PARA FIRMA DEL DISEÑADOR/ SE REALIZO EN 2022 MESA TECNICA PARA SUBSANACION DE OBERVACIONES</t>
  </si>
  <si>
    <t>ENERGIA</t>
  </si>
  <si>
    <t>SANEAMIENTO BASICO</t>
  </si>
  <si>
    <t>* EL DÍA 15 DE JULIO DE 2021 EL MUNICIPIO PRESENTÓ LAS SUBSANACIONES A LAS OBSERVACIONES, PERO NO SE REALIZÓ EL AJUSTE COMPLETO.
* SE REALIZÓ MESA TÉCNICA EL DÍA 28 DE JULIO DE 2021 CON EL MUNICIPIO PARA LOGRAR SUBSANAR TODAS LAS OBSERVACIONES Y SE ESTABLECIÓ EL COMPROMISO DE PRESENTAR NUEVAMENTE EL PROYECTO EL DÍA 4 DE AGOSTO DE 2021.
* EL DÍA 6 DE AGOSTO DE 2021 EL MUNICIPIO PRESENTÓ LAS SUBSANACIONES A LAS OBSERVACIONES, SE ESTÁ REALIZANDO LA  REVISIÓN PARA DAR AVAL -EL DIA MARTES 17 DE AGOSTO SE PASARA EL AVAL A LA ING PAOLA .
SE PASO AVAL EL 24 DE AGOSTO DE 2021 PARA FIRMA DE LA ING PAOLA , PRA RADDICAR EN PLANEACION .
EL DIA 17 DE SEPTIEMBRE SE RADICAEN PLANEACION PARA VIAB ILIZACION
MEDIANTE LA RESOLUCIÓN 192 DEL 30 DE SEPTIEMBRE DE 2021 SE APROBÓ EL PROYECTO DE INVERSIÓN.
EL DÍA 14 DE OCTUBRE DE 2021 SE RADICÓ OFICIO SOLICITANDO LA INCORPORACIÓN DE RECURSOS AL PRESUPUESTO DEL SISTEMA GENERAL DE REGALIAS.</t>
  </si>
  <si>
    <t xml:space="preserve"> ESTRUCTURACIÓN</t>
  </si>
  <si>
    <t>MEJORAMIENTO DE VIVIENDA MELGAR</t>
  </si>
  <si>
    <t>SE REVISÓ EL PROYECTO EL 12 DE AGOSTO Y SE LE HA HECHO CUATRO (4) LLAMADOS AL MUNICIPIO PARA SUBSANAR LAS FALENCIAS ENCONTRADAS MEDIANTE LA LISTA DE CHEQUEO, SIN EMBARGO EL MPIO. NO HA EMITIDO RESPUESTA. - ULTIMO COMUNICADO DEL 16 DE SEPTIEMBRE VIA CORREO ELECTRÓNICO.
 SE REALIZO MESA TECNICA EL DI 29 DE SEPTIEMBRE CON EL MUNICIPIO  Y SE COMPROMETIERON A ENVIAR SUBSACIONES PARA EL 5 DE OCTUBRE ----------------------EL 24 DE ENERO SE ENVIA OBSERVACIONES AL MUNICIPIO</t>
  </si>
  <si>
    <t xml:space="preserve">"MEJORAMIENTO DE
ESCENARIO RECREATIVO MEDIANTE ADECUACiÓN DE LA CANCHA SINTÉTICA DE
FÚTBOL, CONSTRUCCiÓN DE GRADERíAS, CAMERINOS y CERRAMIENTO EN MALLA
ESLABONADA, EN EL BARRIO CAMPO ALEGRE DEL MUNICIPIO DEL CARMEN DE
APICALÁ"
</t>
  </si>
  <si>
    <t xml:space="preserve">RECURSOS PROPIOS </t>
  </si>
  <si>
    <t xml:space="preserve">17 ESPACIOS </t>
  </si>
  <si>
    <t xml:space="preserve">INFRAESTRUCTURA PARA EL DESARROLLO </t>
  </si>
  <si>
    <t>PROYECTOS EN REVISION-SE ENVIO OBSERVACIONES EN DICIEMBRE Y AUN EL MUNICIPIO NO HA SUBSANADO</t>
  </si>
  <si>
    <t>10.479 HABITANTES</t>
  </si>
  <si>
    <t xml:space="preserve">NATAGAIMA </t>
  </si>
  <si>
    <t xml:space="preserve">DIRECTOS </t>
  </si>
  <si>
    <t xml:space="preserve">GOBERNACION DEL TOLIMA </t>
  </si>
  <si>
    <t>MEJORAMIENTO DE VIVIENDA EN SITIO PROPIO EN ZONA RURAL DE LOS MUNICIPIOS DE ALPUJARRA, ALVARADO, COELLO, EL ESPINAL, FLANDES, PIEDRAS, PRADO</t>
  </si>
  <si>
    <t>ALPUJARRA ALVARADO COELLO ESPINAL FLANDES PIEDRAS PRADO</t>
  </si>
  <si>
    <t>ASIGNACION REGIONAL 40%</t>
  </si>
  <si>
    <t>1.748 VIVIENDAS</t>
  </si>
  <si>
    <t>CP2MP6 CP2MP7</t>
  </si>
  <si>
    <t>SE DEVOLVIO CON OBSERVACIONES EL 18 DE DICIEMBRE</t>
  </si>
  <si>
    <t>REMODELACION, ADECUACION DE LA INFRAESTRUCTURA FISICA DEL ESTADIO LOCAL DEL MUNICIPIO DE LERIDA, DEL DEPARTAMENTO DEL TOLIMA.</t>
  </si>
  <si>
    <t>LERIDA</t>
  </si>
  <si>
    <t>MEJORAMIENTO DE VIVIENDA RURAL MUNICIPIO DE IBAGUE, DEPARTAMENTO DEL TOLIMA”</t>
  </si>
  <si>
    <t xml:space="preserve">SE ESTA HACIENDO LA REVISION DEL PROYECTO CON EL FIN DE ACTUALIZAR LAS CERTIFICACIONES </t>
  </si>
  <si>
    <t>250 FAMILIAS</t>
  </si>
  <si>
    <t xml:space="preserve">
26/06/2021</t>
  </si>
  <si>
    <t xml:space="preserve">SE ENVIO LISTA DE CHEQUEO  EL DIA 07 DE DICIEMBRE AL MUNICIPIO CON LAS OBSERVACIONES, PENDIENE ENTREGA DE SUBSANACIONES DEL MUNICIPIO </t>
  </si>
  <si>
    <t>16 MESES</t>
  </si>
  <si>
    <t>400
50</t>
  </si>
  <si>
    <t>ADJUDICADO Y EN EJECUCION</t>
  </si>
  <si>
    <t xml:space="preserve">ESTRUCTURACIÓN </t>
  </si>
  <si>
    <t>ING. FERNANDO AUGUSTO BONILLA</t>
  </si>
  <si>
    <t>ADECUACIÓN DE INFRAESTRUCTURA PARA LA IMPLEMENTACIÓN DEL SALÓN COMUNAL EN LA JAC DEL BARRIO MONTECARLO DEL MUNICIPIO DE IBAGUÉ, TOLIMA.</t>
  </si>
  <si>
    <t>GOOBERNACION</t>
  </si>
  <si>
    <t xml:space="preserve">3 MESES </t>
  </si>
  <si>
    <t>CONSOLIDACIÓN DE ESPACIOS ÓPTIMOS PARA LA INTEGRACIÓN DE LAS COMUNIDADES, EL DESARROLLO DE ACTIVIDADES LÚDICAS Y PRÁCTICA DEPORTIVA QUE NOS UNE EN EL DEPARTAMENTO DEL TOLIMA.     2020004730047</t>
  </si>
  <si>
    <t xml:space="preserve">VIABILIZADO </t>
  </si>
  <si>
    <t xml:space="preserve">ACTA DE INICIO 18 DE ENERO </t>
  </si>
  <si>
    <t xml:space="preserve">980 HABITANTES </t>
  </si>
  <si>
    <t>ARQ. DIANA GUERRERO</t>
  </si>
  <si>
    <t xml:space="preserve">CONSTRUCCION DE CUBIERTA PARA CANCHA
MULTIPLE DEL PARQUE LA CONCORDIA DEL MUNICIPIO DE SAN SEBASTIAN DE MARIQUITA - TOLIMA ".  
 </t>
  </si>
  <si>
    <t>MARIQUITA</t>
  </si>
  <si>
    <t>Gobernación del Tolima - SGR - Asignación para la inversión regional 60%</t>
  </si>
  <si>
    <t xml:space="preserve">NO HAY CERTIFICACION DE FUENTES DE FINANCIACION. EN LA MGA ESPECIFICA QUE SOLO EL DEPARTAMENTO REALIZA EL APORTE. EN EL PRESUPUESTO ESTA ESPECIFICADO EL VALOR DE LA INTERVENTORIA   SE ENVIA LISTA DE CHEQUEO CON OBSERVACIONES EN DICIEMBRE - </t>
  </si>
  <si>
    <t>MEJORAMIENTO Y EMBELLECIMIENTO DEL PARQUE EL CARMEN DEL MUNICIPIO DE SAN SEBASTIAN DE MARIQUITA TOLIMA</t>
  </si>
  <si>
    <t>ONSOLIDACIÓN DE ESPACIOS ÓPTIMOS PARA LA INTEGRACIÓN DE LAS COMUNIDADES, EL DESARROLLO DE ACTIVIDADES LÚDICAS Y PRÁCTICA DEPORTIVA QUE NOS UNE EN EL DEPARTAMENTO DEL TOLIMA.     2020004730047</t>
  </si>
  <si>
    <t>25 ESPACIOS</t>
  </si>
  <si>
    <t xml:space="preserve">SE  REALIZO LA REVISION,  SE ESTA PROYECTANDO LA LISTA DE CHEQUEO PARA ENVIAR AL MUNICIPIO EL PROXIMO 06 DE DICIEMBRE </t>
  </si>
  <si>
    <t xml:space="preserve">37.770 HABITANTES </t>
  </si>
  <si>
    <t>ARQ. ANDREA GONZALEZ</t>
  </si>
  <si>
    <t>ANZOATEGUI</t>
  </si>
  <si>
    <t>MEJORAMIENTO DE CONDICIONES DE HABITABILIDAD A TRAVES DE LA ASIGNACION DE
RECURSOS PARA VIVIENDA URBANA DE INTERES PRIORITARIO A LA POBLACION VULNERABLE EN EL
MUNICIPIO DE ANZOATEGUI TOLIMA</t>
  </si>
  <si>
    <t>25 DE JUNIO DE 2021</t>
  </si>
  <si>
    <t>SUPERVISOR</t>
  </si>
  <si>
    <t xml:space="preserve">1)SE REVISO EL PROYECTO MEDIANTE LA LISTA DE VERIFICACIÓN DE REQUISITOS DE PROYECTOS, LA CUAL SE OBSERVA QUE EL PROYECTO LE FALTAN ALGUNOS REQUERIMIENTOS, ENMARCADOS EN LAS OBSERVACIONES PROYECTADAS. SE ENVIAN CORRECCIONES DEL PROYECTO DE FECHA 27 DE JUNIO DEL 2021, EL CUAL ESTA EN REVISION PARA SU CUMPLIMIENTO Y REVISION MISMA. ESTA PENDIENTE VISITA TECNICA EN EL MUNICIPIO DEL PROYECTO DE FECHA DE 20 DE AGOSTO DEL 2021-SE RADICO OBSERVACIONES 12 JULIO, ESTA EN REVISION 27 DE AGOSTO RADICADO AVAL SECTORIAL.
SE REALIZO VISITA TECNICA EL DIA 28  DE AGOSTO DE 2021  Y TIENE TODA LA DOCUMENTACION PARA REALIAR EL PROCESO DE VIABILIZACION .
SE ENVIA LISTA DE CHEQUEO EL 5 DE ABRIL DEL 2021 </t>
  </si>
  <si>
    <t>ESTA PENDIENTE QUE EL MUNICIPIO RADIQUE EL PROYECTO</t>
  </si>
  <si>
    <t>“REMODELACION, ADECUACION PARA LA INTEGRACION SOCIAL EN EL SALON COMUNAL DEL BARRIO EL ARADO EN EL MUNICIPIO DE IBAGUE, DEPARTAMENTO DEL TOLIMA</t>
  </si>
  <si>
    <t>SE REALIZARA LA ACTUALIZACION DE PRESUPUESTO PARA RADICAR NUEVMANTE EN PLANEACION</t>
  </si>
  <si>
    <t>EN REUNIONES CON LA VEEDURIA PARA LLEGAR A ACUERDOS Y PRESENTAR DE NUEVO A LA ASAMBLEA PARA VIGENCIAS FUTURAS/ SE REALIZO MESA TECNICA CON PLANEACION MUNICIPAL, QUEDO COMO COMPROMISO RESIVION PREVIA DE PRESUPUESTO Y MODIFICACIONES REALIZADAS POR LA ALCALDIA MUNICIPAL DE IBAGUE. SE REALIZO LISTA DE CHEQUEO EN CONJUNTO CON PLANEACION DEPARTAMENTAL Y SE ENVIO EL DIA VIERNES 11 DE FEBRERO Y EL LUNES 14 SE REALIZO MESA TECNICA CON EL ARQ EDWIN NIÑO DE INFRAESTRUCTURA MUNICIPAL Y SE SOCIALIZO LISTA DE CHEQUEO Y PRESUPUESTO PARA AJUSTE.</t>
  </si>
  <si>
    <t>ARQ. LITTY ORTIZ Y DIANA GUERRERO</t>
  </si>
  <si>
    <t>CREDITO</t>
  </si>
  <si>
    <t>ARQ. CAMILO ISAAC DIAZ</t>
  </si>
  <si>
    <t>11 DE ENERO 2022</t>
  </si>
  <si>
    <t>SE ENVIO LISTA DE CHEQUEO EL 24 DE ENERO, LLEGARON SUBSANACIONES EL 7 DE FEBRERO. EL 16 DE FEBRERO SE ENTREGARA LISTA DE CHEQUEO AL MUNICIPIO</t>
  </si>
  <si>
    <t>90 DIAS</t>
  </si>
  <si>
    <t>25880 HABITANTES</t>
  </si>
  <si>
    <t>5.200 HABITANTES</t>
  </si>
  <si>
    <t>SE ENTREGA PROYECTO EL VIERNES 20 DE AGOSTO 2021. EL 01 DE MARZO TIENE COMPROMISO DE ENTREGA DEL PROYECTO</t>
  </si>
  <si>
    <t>CARMEN DE APICALA</t>
  </si>
  <si>
    <t>NO SE DEFINIDO</t>
  </si>
  <si>
    <t>ALCALDIA</t>
  </si>
  <si>
    <t>39602 HABITANTES</t>
  </si>
  <si>
    <t xml:space="preserve">ESTADO ACTUAL </t>
  </si>
  <si>
    <t>CONTRATADO</t>
  </si>
  <si>
    <t>EN PROCESO DE LICITACION</t>
  </si>
  <si>
    <t>YA SE ADJUDICO LA LICITACION, SE ESTA REVISANDO POR PARTE DE CONTRATACION LOS PLIEGOS DE LA INTERVENTORIA PARA COLGAR PLIEGOS</t>
  </si>
  <si>
    <t xml:space="preserve">CONTRATADO. NO HA INICIADO, SE ESTA ESPERANDO LA LEGALIZACION </t>
  </si>
  <si>
    <t>CONTRATADO POR EL MUNICIPIO/ ASIGNACION DIRECTA POR REGALIAS</t>
  </si>
  <si>
    <t xml:space="preserve">YA TENEMOS RP 2022 Y EL MUNICIPIO ESTA EN PROCESO DE APERTURA DE FIDUCIA </t>
  </si>
  <si>
    <t xml:space="preserve">YA TENEMOS CDP Y RP 2022 Y EL MUNICIPIO ESTA EN PROCESO DE APERTURA DE FIDUCIA Y EXPEDIR EL CDP Y RP DE REGALIAS  </t>
  </si>
  <si>
    <t xml:space="preserve"> ACTUALIZAR POR VIGENCIA</t>
  </si>
  <si>
    <t>YA SE ADJUDICO LA LICITACION, SE ESTA REVISANDO POR PARTE DE CONTRATACION LOS PLIEGOS DE LA INTERVENTORIA PARA COLGAR PLIEGOS -</t>
  </si>
  <si>
    <t xml:space="preserve">CONTRATADO ACTA DE INICIO 18 DE ENERO </t>
  </si>
  <si>
    <t xml:space="preserve">FISICA: 3 MESES 
FINANCIERA: 4 MESES </t>
  </si>
  <si>
    <t>SE REVISÓ EL PROYECTO EL 12 DE AGOSTO Y SE LE HA HECHO CUATRO (4) LLAMADOS AL MUNICIPIO PARA SUBSANAR LAS FALENCIAS ENCONTRADAS MEDIANTE LA LISTA DE CHEQUEO, SIN EMBARGO EL MPIO. NO HA EMITIDO RESPUESTA. - ULTIMO COMUNICADO DEL 16 DE SEPTIEMBRE DE 2021 VIA CORREO ELECTRÓNICO.
 SE REALIZO MESA TECNICA EL DIA 29 DE SEPTIEMBRE DE 2021 CON EL MUNICIPIO  Y SE COMPROMETIERON A ENVIAR SUBSACIONES PARA EL 5 DE OCTUBRE DE 2021.
 EL 24 DE ENERO DE 2022 SE ENVIA OBSERVACIONES AL MUNICIPIO</t>
  </si>
  <si>
    <t>NA</t>
  </si>
  <si>
    <t>MEJORAMIENTO DE VIVIENDA PARA LA POBLACIÓN VULNERABLE DE LA ZONA URBANA Y RURAL DEL MUNICIPIO DE VENADILLO TOLIMA</t>
  </si>
  <si>
    <t>VENADILLO</t>
  </si>
  <si>
    <t>3813 HABITANTES</t>
  </si>
  <si>
    <t>MEJORAMIENTO DE VIVIENDA RURAL MUNICIPIO DE IBAGUE, DEPARTAMENTO DEL TOLIMA VEREDA CAY”</t>
  </si>
  <si>
    <t>PROYECTO DE VIVIENDA DE INTERES SOCIAL GENESIS DE LA ASOCIACION CREAMOS PARA LA CONSTRUCCION DE 22 VIVIENDAS BIFAMILIARES DE INTERES SOCIAL”</t>
  </si>
  <si>
    <t>LIBANO</t>
  </si>
  <si>
    <t>44 FAMILIAS</t>
  </si>
  <si>
    <t>ASOCIACION CREAMOS</t>
  </si>
  <si>
    <t>“IMPLEMENTACIÓN DEL GAS GLP POR REDES PARA VIVIENDA RURAL DISPERSA (FINCAS-PARCELAS) EN LAS VEREDAS COLINDANTES CON LOS CORREGIMIENTOS SAN BERNARDO - FÁTIMA (EL TABLAZO), PIEDRA GRANDE Y BETANIA DEL MUNICIPIO DE FRESNO Y EL CORREGIMIENTO EL HATILLO, MUNICIPIO DE SAN SEBASTIÁN DE MARIQUITA – TOLIMA”.</t>
  </si>
  <si>
    <t>FRESNO-MARIQUITA</t>
  </si>
  <si>
    <t xml:space="preserve">GOBERNACION </t>
  </si>
  <si>
    <t>PROVIGAS</t>
  </si>
  <si>
    <t>29 DE MARZO DE 2022</t>
  </si>
  <si>
    <t>LIBANO, VALLE DE SAN  JUAN, SAN LUIS, PALOCABILDO, PRADO, ORTEGA, FALAN, MELGAR, LERIDA, FLANDES, SANTA ISABEL, CARMEN DE APICALA, COELLO, ANZOATEGUI, AMBALEMA (2), MARIQUITA (3), GUAMO (4)</t>
  </si>
  <si>
    <t>PARQUES BIOSALUDABLES FASE II</t>
  </si>
  <si>
    <t>ESTAMPILLA PRODESARROLLO</t>
  </si>
  <si>
    <t>10 ESPACIOS</t>
  </si>
  <si>
    <t>1339998 HABITANTES</t>
  </si>
  <si>
    <t>2533 USUARIOS</t>
  </si>
  <si>
    <t>CONSTRUCION DE UNA PLAZOLETA DE ARTESANOS EN EL MUNICIPIO DE MURILLO TOLIMA</t>
  </si>
  <si>
    <t>MURILLO</t>
  </si>
  <si>
    <t>SGP - Propósito
General Libre
Inversión</t>
  </si>
  <si>
    <t xml:space="preserve">RIA EDNA TODO EL PROYECTO Y EVALUADO, PARA QUE ELLA REALICE LA ULTIMA REVISION Y SE ESTA PROYECTANDO EL AVAL SECTORIAL  - SIGUE EN REVISION LA MGA. SE RADICO A PLANEACION EN DICIEMBRE DE 2021. </t>
  </si>
  <si>
    <t>250 PENDIENTE</t>
  </si>
  <si>
    <t>MEJORAMIENTO DE LA INFRAESTRUCTURA Y DOTACION DEL PARQUE DIVINO NIÑO DEL BARRIO HELENA TORRES DEL MUNICIPIO DE VENADILLO TOLIMA</t>
  </si>
  <si>
    <t>PENDIENTE</t>
  </si>
  <si>
    <t>12 DE MAYO DE 2022</t>
  </si>
  <si>
    <t>COLISEO MENOR</t>
  </si>
  <si>
    <t>ARADO</t>
  </si>
  <si>
    <t>SE REALIZARA LA ACTUALIZACION DE PRESUPUESTO PARA RADICAR NUEVAMANTE EN PLANEACION, REVISION DE PARTE PRESUPUESTAL PARA LUEGO REVISAR EL MGA Y CERTIFICACIONES.
ENVIAR EL PRESUPUESTO EL 4 DE MARZO DE 2022. SE ENVIO PRESUPUESTO EL 5 DE MARZO DE 2022. PENDIENTE POR RADICAR EL 9 DE MARZO DE 2022. SE ESTA A LA ESPERA DEL CERTIFICADO O PERMISO POR LA FABRICA DE LICORES. YA SE LES ENVIO OFICIO A LA FABRICA DE LICORES. SE RADICO EL 4 DE ABRIL DE 2022 EN PLANEACION. PLANEACION DIO VIABILIDADAD EL 28 DE ABRIL DE 2022</t>
  </si>
  <si>
    <t>CAY</t>
  </si>
  <si>
    <t>ALPUJARRA, ESPINAL  Y DEMAS MUNICIPIOS</t>
  </si>
  <si>
    <t>SE  REALIZO LA REVISION,  SE ESTA PROYECTANDO LA LISTA DE CHEQUEO PARA ENVIAR AL MUNICIPIO EL PROXIMO 06 DE DICIEMBRE DE 2021.
SE ENVIO OFICIO 195 EL 24 DE FEBRERO DE 2022 SOLICITANDO INFORMACION DE LA SUBSANACION DE LAS OBSERVACIONES DEL PROYECTO.
SE ENVIA CORREO A LA DIRECCION DE PROYECTOS SOLICITANDO INFROMACION DE LA SUBSANACION DE LAS OBSERVACIONES. SE ENVIA CORREO ELECTRONICO Y OFICIO 914 SOLICITANDO INFORMACION DEL ESTADO DEL PROYECTO EL 16 DE MAYO DE 2022 . AL 6 DE JUNIO DE 2022 NO HAN CONTESTADO</t>
  </si>
  <si>
    <t>ADJUDICADA OBRA EL 28 DE FEBRERO DE 2022 CON LP 291 Y LA ADJUDICACION DE LA NTERVENTORIA ESTA PENDIENTE PARA EL 28 DE ABRIL DE 2022. EL 1 DE ABRIL SALIERON LOS PLIEGOS DEFINITIVOS DE INTERVENTORIA. SE ENVIA OFICIO 789 DEL 3 DE MAYO DE 2022 REITERANDO LA ENTREGA DE POLIZAS Y ESTAMPILLAS FISICAS PARA LA LEGALIZACION DEL CONTRATO. EL 16 DE MAYO DE 2022 SE REALIZO VISITAS AL MUNCIIPIO DE FLANDES Y COELLO. SE REALIZO VISITA AL MUNICIPIO DEL GUAMO EL 19 DE MAYO DE 2022 Y A ORTEGA EL 24 DE MAYO DE 2022. VISITA AL MUNICIPIO DEL VALLE DE SAN JUAN EL 2 DE JUNIO DE 2022</t>
  </si>
  <si>
    <t>VILLA HERMOSA</t>
  </si>
  <si>
    <t>JUAN SEBASTIAN LOPERA
GEORGE CEBALLOS</t>
  </si>
  <si>
    <t xml:space="preserve">SE REMITE EL PROYECTO AL ENCARGADO DE LA REVISION. SE REALIZA LA LISTA DE CHEQUEO Y SE ENVIA AL MUNICIPIO EL 5 DE MAYO DE 2022 CON SUS RESPECTIVAS CORRECCIONES. EL 16 DE MAYO DE 2022 SE REALIZO REUNION PRESENCIAL CON EL SECRETARIO DE PLANEACION DEL MUNICIPIO PARA ALCARAR DUDAS DE LOS DOCUMENTOS QUE FALTAN CON EL COMPROMISO DE QUE EL 20 DE MAYO DE 2022 ENVIABAN LA DOCUMENTACION COMPLETA. EL 7 DE JUNIO DE 2022 SE ENVIA CORREO AL MUNICIPIO SOLICITANDO INFORMACION DE LA SUBSANACION. </t>
  </si>
  <si>
    <t>SE ADJUNTAL AVAL SECTOR POR PARTE DE LA SECRETARIA DE FECHA DE 19 DE JULIO DE 2021 - SE ADJUNTA DE IGUAL MANERA LA VIABILIDAD POR PARTE DE PLANEACION DE FECHA DE 27 DE JULIO DE 2021. SE ENCUENTRA EN REVISION POR PARTE DEL ARQUITECTO AL 17 DE JUNIO DE 2022. PENDIENTE ENVIAR LISTA DE CHEQUEO</t>
  </si>
  <si>
    <t>ARQ. JUAN CAMILO BOCANEGRA
GEORGE APOYO</t>
  </si>
  <si>
    <t>HERVEO</t>
  </si>
  <si>
    <t>28 DE ABRIL DE 2022</t>
  </si>
  <si>
    <t>NO HAY CERTIFICACION DE FUENTES DE FINANCIACION. EN LA MGA ESPECIFICA QUE SOLO EL DEPARTAMENTO REALIZA EL APORTE. EN EL PRESUPUESTO ESTA ESPECIFICADO EL VALOR DE LA INTERVENTORIA   SE ENVIA LISTA DE CHEQUEO CON OBSERVACIONES EN DICIEMBRE - SE ENVIA OFICIO 398 EL 22 DE MARZO DE 2022 SOLITANDO INFORMACION DE LAS OBSERVACIONES. EL 18 DE ABRIL DE 2022 SE ENVIA LISTA DE CHEQUEO A LA SECRETARIA YA QUE EL ALCALDE ESTABA SOLICITANDO INFORMACION SOBRE EL PROYECTO. SE ESTA A LA ESPERA DE LA CONFIRMACION DE LA FECHA PARA LA MESA TECNICA ANTES DE RADICAR. EL 20 DE MAYO DE 2022 EL MUNICIPIO ENVIO DOCUEMTNACION, PENDIENTE POR REVISAR. SE REALIZO MESA TECNICA EL 13 DE JUNIO DE 2022 PARA TRABAJAR EN LAS OBSERVACIONES. SE PROGRAMO NUEVA MESA TECNICA EL 22 DE JUNIO DE 2022 A LAS 10 AM.  SE REALIZO LA MESA TECNICA EL 23 DE JUNIO DE 2022 A LAS 10: 00 AM CON EL INGENIERO CAMILO SOSA, SEPRESENTARON LAS OBSERVACIONES AL PRESUPUESTO Y SE SOLICITO ACTUALIZAR TODAS LAS CERTIFICACIONES. AL 6 DE JULIO DE 2022 NO HAN SUBSANADO OBSERVACIONES.</t>
  </si>
  <si>
    <t>VILLAHERMOSA-ARMERO GUAYABAL</t>
  </si>
  <si>
    <t>CONSOLIDCACIÓN DE ESPACIOS ÓPTIMOS PARA LA INTEGRACIÓN DE LAS COMUNIDADES, EL DESARROLLO DE ACTIVIDADES LÚDICAS Y PRÁCTICA DEPORTIVA QUE NOS UNE EN EL DEPARTAMENTO DEL TOLIMA.     2020004730047</t>
  </si>
  <si>
    <t>CASABIANCA</t>
  </si>
  <si>
    <t>6 DE MAYO DE 2022</t>
  </si>
  <si>
    <t>ALCALDIA PRADO</t>
  </si>
  <si>
    <t>SGR-ASIGNACIONES DIRECTAS</t>
  </si>
  <si>
    <t>FISICA: 4 MESES
FINANCIERA: 4 MESES</t>
  </si>
  <si>
    <t>26 DE MAYO DE 2022</t>
  </si>
  <si>
    <t>FISICA: 6 MESES 
FINANCIERA: 6 MESES</t>
  </si>
  <si>
    <t>5000 Usuarios</t>
  </si>
  <si>
    <t>EL PROYECTO SE ENCUENTRA EN REVISION. EL DIA 19 DE ABRILDE 2022 SE ENVIO LISTA DE CHEQUEO DE LA   EVALUACION DEL PROYECTO  DE GAFISICACION DEL MUNICIPIO DE SAN MARIQUITA “IMPLEMENTACIÓN DEL GAS GLP POR REDES PARA VIVIENDA RURAL DISPERSA (FINCAS- PARCELAS) EN LAS VEREDAS COLINDANTES CON LOS CORREGIMIENTOS SAN BERNARDO - FÁTIMA (EL TABLAZO), PIEDRA GRANDE Y BETANIA DEL MUNICIPIO DE FRESNO Y EL CORREGIMIENTO EL HATILLO, MUNICIPIO DE SAN SEBASTIÁN DE MARIQUITA – TOLIMA”, SE REALIZO MESA TECNICA EL DIA 26 DE ABRIL DE 2022  ALAS 10: 30 AM  EN LAS INSTALACIONES DE LA GOBERNACION, DONDE  SE  REALIZO LA REVISION DE LAS OBSERVACIONES DE LA LISTA DE CHEQUEO DEL PROYECTO  Y EL COOPERANTE QUEDO DE ENTREGAR NUEVAMENTE LAS SUBSANACIONES. EL DIA 06 DE JUNIO DE 2022 DE ENVIA SEGUNDA LISTA DE CHEQUEO CON LAS OBSERVACCIONES ENCONTRADA EN LA REVISION DEL PROYECCTO Y SE PROGRAMA MESA TECNICA PARA EL 13 DE JUNIO DE 2022 CON EL COOPERANTE. EL 14 DE JUNIO DE 2022 SE DEVOLVIO SEGUNDA LISTA DE CHEQUEO Y SE REALIZO MESA TECNICA PARA LA REVISION DE LAS OBSERVACIONES DE LA LISTA. EL DIA 27 DE JUNIO EL COOPERANTE RADICO NUEVAMENTE EL PROYECTO, EL CUAL SE ENCUENTRA EN EVALUACION . SE RADICARA TERCER  LISTA DE CHEQUEO EL DIA 14 DE JULIO DE 2022. PROVIGAS ENVIA LA SUBSANACION DE ALGUNAS OBSERVACIONES EL 24 DE JULIO DE 2022, SE ENCUENTRA EN REVISION POR PARTE DE LA INGENIERA ENCARGADA EN LA SECRETARIA.</t>
  </si>
  <si>
    <t>816 HABITANTES</t>
  </si>
  <si>
    <t>FISICA: 4 MESES
FINANCIERA: 5 MESES</t>
  </si>
  <si>
    <t>1732 HABITANTES</t>
  </si>
  <si>
    <t>NO TIENE</t>
  </si>
  <si>
    <t>FISICA: 8 MESES</t>
  </si>
  <si>
    <t>RECURSOS PROPIOS - CREDITO</t>
  </si>
  <si>
    <t>MUNICIPIO SANTA ISABEL</t>
  </si>
  <si>
    <t>4 DE AGOSTO DE 2021
03 DE FEBRERO DE 2022</t>
  </si>
  <si>
    <t>YA SE CELEBRO LICITACION PUBLICA, YA FUE ADJUDICADO -RESOLUCION 30-09-21.YA SE CELEBRO LICITACION PUBLICA, YA FUE ADJUDICADO -RESOLUCION 30-09-21. ESTA ADJUDICADA LA OBRA Y LA INTERVENTORIA EL 7 DE MARZO SE ENVIARON LOS PLIEGOS DEFINITIVOS A CONTRATACION. 
EL CONTRATISTA DE OBRA CONTESTO DICIENDO QUE EN LA SEMANA DEL 14 AL 18 DE MARZO HACIA LLEGAR LA CERTIFICACION PARA LA  MINUTA. PARA LA INTERVENTORIA, EL 15 DE MARZO DE 2022 HAY PRESENTACION DE OFERTAS PARA LA LICITACION.  SE ENVIO CORREO SOLICITANDO INFORMACIONSOBRE EL CERTIFICADO BANCARIO EL 22 DE MARZO DE 2022. LA INTERVENTORIA ESTA EN PROCESO DE REVISION DE LAS PROPUESTAS PARA ADJUDICACION. SE ENVIA CORREO SOLICITANDO QUE INDIQUEN EL ESTADO EN EL QUE SE ENCUENTRA LA EXPEDICION DE LA CERTIFICACION EL 28 DE MARZO. COLISEO OBRA SE ESTA SOLICITANDO RP Y COLISEO INTERVENTORIA SE ESTA A LA ESPERA DEL RUT Y CERTIFICACION BANCARIA. YA SALIO RP DE REGALIAS Y PROPIOS DE OBRA. DE INTERVENTORIA SE SOLICITO RP.  A LA ESPERA QUE EL CONTRATISTA DE OBRA PAGUE ESTAMPILLAS PARA PODER LEGALIZAR. SE REALIZO MESA TECNICA EL 17 DE MAYO DE 2022 QUEDANDO COMO COMPROMISO EL PAGO DE ESTAMPILLAS PARA EL 25 DE MAYO DE 2022. EL 31  DE MAYO DE 2022  SE PAGARON LAS ESTAMPILLAS DE INTERVENTORIA Y OBRA, PENDIENTE SOLICITAR EL CDP. SE LEGALIZO LA INTERVENTORIA EL 8 DE JUNIO DE 2022 Y DE OBRA ESTA PENDIENTE QUE ENTREGUEN LAS ESTAMPILLAS ORIGINALES. AL 17 DE JUNIO DE 2022 AUN NO ENTREGAN LAS ESTAMPILLAS ORIGINALES</t>
  </si>
  <si>
    <t xml:space="preserve">SUBSIDIOS </t>
  </si>
  <si>
    <t>INERGAS</t>
  </si>
  <si>
    <t>FISICA: 4 MESES
FINANCIERA: 6 MESES</t>
  </si>
  <si>
    <t xml:space="preserve">A LA ESPERA DE LA CARACTERIZACION POBLACIONAL </t>
  </si>
  <si>
    <t>SE RECIBIERON LAS CORRECCIONES EL DIA 14 DE JULIO DE 2021, SE ESTA REVISANDO LOS AJUSTES-SE ENVIA EL DIA 19 DE AGOSTO MGA Y DOCUMENTO TECNICO A EDNA/ SE REALIZO MESA DE TRABAJO CON EL MUNICIPIO A LA ESPERA DEL ENVIO DE LA INFORMACION. NO HAN RADICADO SUBSANACIONES. SE ENVIA DE NUEVO LISTA DE CHEQUEO EL 30 DE MARZO DE 2022. AL 16 DE MAYO DE 2022 NO HAN REMITIDO LAS OBSERVACIONES. AL 30 DE JUNIO  DE 2022 NO HAN ENVIADO NADA. AL 11 DE JULIO DE 2022 NO HAN RADICADO. AL 8 DE AGOSTO DE 2022 NO HAN RADICADO NADA</t>
  </si>
  <si>
    <t>SE ENTREGA PROYECTO EL VIERNES 20 DE AGOSTO 2021. EL 01 DE MARZO TIENE COMPROMISO DE ENTREGA DEL PROYECTO. LA PARTE TECNICA YA SE ENCUENTRA, QUEDA PENDIENTE LAS CERTIFICACIONES. SE ESTA EN CONTACTO CON LA ALCALDIA PARA LA CARACTERIZACION DE LOS BENEFICIARIOS. EL SUPERVISOR ESTA PENDIENTE DEL FORMATO DE LA ALCALDIA PARA MONTAR LOS CERTIFICADOS QUE ELLOS DEBEN FIRMAR. SE ESTAN ELABORANDO LOS DOCUMENTOS QUE DEBEN FIRMAR LA ALCALDIA. EL 19 DE ABRIL DE 2022 SE ENVIA CERTIFICADOS AL MUNICIPIO PARA LAS FIRMAS. AUN NO SE HA FIRMADO PERO EL ARQUITECTO CAMILO SE ENCUENTRA ORGANIZANDO TODO LO QUE TOCA IMPRIMIR DEL PROYECTO PARA PASAR  A FIRMAS DE LA SECRETARIA. SE VOLVIO A CHEQUEAR PRESUPUESTO Y PIDIO VERIFICAR ALGUNAS DISTANCIAS DE LAS VEREDAS PARA EL CALCULO DE PRESUPUESTO DE TRANSPORTE Y LO ENVIARON EL 13 DE MAYO DE 2022, SE ENCUENTRA EN REVISION.  SE ESTA TERMINANDO DE CUADRAR EL DOCUMENTO TECNICO DE LA MGA PARA PASARLO A REVISION POR ENCARGADO EN LA SECRETARIA DE INFRAESTRUCTURA. AL 30 DE JUNIO DE 2022 SE SIGUE TRABAJANDO EN EL DOCUMENTO TECNICO DE LA MGA. AL 11 DE JULIO DE 2022 SE ENCUENTRA TRABAJANDO EN EL DOCUMENTO TECNICO. AL 8 DE AGOSTO DE 2022 SE SIGUE TRABAJANDO EN EL DOCUEMNTO TECNICO.</t>
  </si>
  <si>
    <t>SE ENVIO LISTA DE CHEQUEO  EL DIA 07 DE DICIEMBRE DE 2021 AL MUNICIPIO CON LAS OBSERVACIONES, PENDIENE ENTREGA DE SUBSANACIONES DEL MUNICIPIO. SE ENVIO OFICIO 078 EL 28 DE FEBRERO DE 2022 RECORDANDO LAS CORRECCIONES. SE ENVIA OFICIO 417 EL 22 DE MARZO DE 2022 SOLICITANDO DE NUEVO LAS CORRECCIONES. SE ENVIA OFICIO 1100 EL 6 DE JUNIO DE 2022 REITERANDO LAS CORRECCIONES. SE COMUNICARON CON LA SECRETARÍA SOLICITANDO EL PROYECTO Y SE ENTREGO EL 16 DE JUNIO DE 2022 Y AL 30 DE JUNIO DE 2022 NO HAN VUELTO A ENTREGAR NADA. AL 16 DE AGOSTO DE 2022 NO HAN VUELTO A ENTREGAR NADA.</t>
  </si>
  <si>
    <t>SE REMITE EL PROYECTO AL ENCARGADO DE REALIZAR LA REVISION DE ACUERDO A LA LISTA DE CHEQUEO. YA SE TIENE LA LISTA DE CHEQUEO, PENDIENTE ENVIAR AL MUNICIPIO PARA LAS RESPECTIVAS CORRECCIONES.  SE ENVIA LISTA DE CHEQUEO AL MUNICIPIO EL 18 DE MAYO DE 2022 Y SE PROGRAMA MESA TECNICA VIRTUAL PARA EL 25 DE MAYO DE 2022. SE REALIZO LA MESA TECNCA Y SE ENVIAN LAS OBSERVACIONES QUEDANDO COMO COMPROMISO ENTREGAR ALGUNOS DOCUMENTOS PARA EL 27 DE MAYO DE 2022. AL 31 DE MAYO NO HAN ENVIADO NADA. AL 6 DE JUNIO NO HAN ENVIADO NNGUN DOCUMENTO. SE ENVIA ACTA DE REUNION  EL 6 DE JUNIO DE 2022 CON EL COMPROMISO DE ENVIO DE LA DOCUMENTACION AL 14 DE JUNIO DE 2022. ENVIAN DOCUEMNTACION EL 17 DE JUNIO DE 2022, SE ENCUENTRA EN REVISION. SE ENVIA LISTA DE CHEQUEO EL 16 DE JULIO DE 2022. SE REALIZARA MESA TECNICA EL 29 DE JULIO DE 2022 A LAS 3:00 PM EN LAS INSTALACIONES DE LA SECRETARIA. SE REALIZO LA MESA TECNICA QUEDANDO COMO COMPROMISO ALLEGAR LA SUBSANACION A FINALES DE AGOSTO</t>
  </si>
  <si>
    <t>ING. YURY MOYANO
ARQ. PAULA YEPES</t>
  </si>
  <si>
    <t>SE DEVOLVIO CON OBSERVACIONES EL 18 DE DICIEMBRE DE 2021. SE ENVIO OFICIO 077 EL 28 DE FEBRERO DE 2022 RECORDANDO LAS CORRECCIONES. SE ENVIO OFICIO 416 REITERANDO LAS CORRECCIONES. SE ENVIA CORREO ELECTRONICO EL 16 DE MAYO DE 2022 REITERANDO LAS CORRECCIONES PENDIENTES. SE ENVIA OFICIO 1101  EL 6 DE JUNIO DE 2022 SOLICITANDO LAS CORRECCIONES. SE TIENE RESPUESTA AL OFICI EL 21 DE JUNIO DE 2022 INFORMANDO QUE EL PROYECTO LO TIENE EL MINISTERIO DE VIVIENDA. AL 16 DE AGOSTO DE 2022 SIGUE EN LA MISMAS CONDICIONES. AL 29 DE AGSOTO SIGUE EN EL MINISTERIO DE VIVIENDA.</t>
  </si>
  <si>
    <t>SE ESTA HACIENDO LA REVISION DEL PROYECTO CON EL FIN DE ACTUALIZAR LAS CERTIFICACIONES. SE ENVIO LISTA DE CHEQUEO DE LA ESTRUCTURACION DEL PROYECTO. EL 14 DE MARZO DE 2022 SE SOLICITO PRESTAMOS DEL PROYECTO EN PLANEACION. EL 22 DE MARZO DE 2022 SE REALIZO REUNION  CON EL PRESIDENTE DE LA JAC PARA SOLICITARLE UNAS CERTIFICACIONES DE SANA POSECION. LAS CERTIFICACIONES ESTAN A LA ESPERA DE LA FIRMA DE LA SECRETARIA DE AGRICULTURA DE IBAGUE ENVIADAS EL 26 DE ABRIL DE 2022  VIA CORREO ELECTRONICO. EL 1 DE JUNIO DE 2022 LA SUPERVISION REALIZARA VISITA PARA RECOGER LA DOCUMENTACION . SE REALIZA VISITA TECNICA EL 6 DE JUNIO DE 2022 PARA LA RECOLECCION DE INFORMACION. EN PROYECCION EL AVAL SECTORIAL. SE RADICARA EN PLANEACION EL 29 DE JUNIO DE 2022. NO SE PUDO RADICAR PORQUE FALTABA UNA CERTIFICACION. AL 30 DE JUNIO DE 2022 YA SE ENCUENTRA EL CERTIFICADO FALTANTE Y SE ESPERA RADICARLO EL 6 DE JULIO DE 2022. AL 16 DE AGOSTO DE 2022 NO SE HA RADICADO YA QUE LA ALCALDIA ESTA AJUSTANDO UNAS CERTIFICACIONES. AL 29 DE AGOSTO DE 2022 AUN SE ENCUENTRAN CON TEMAS DE CERTIFICACIONES</t>
  </si>
  <si>
    <t>SE RECIBE EL PROYECTO PARA SU RESPECTIVA REVISION. SE ENVIA OFICIO 1102 DEL 6 DE JUNIO DE 2022 EN DONDE SE SOLICITA SEA AJUSTADO EL TIEMPO DE EJECUCION DEL MISMO YA QUE EL PROYECTO NO PUEDE PASAR LA PRESENTE VIGENCIA. AL 30 DE JUNIO DE 2022 NO HAN DADO RESPUESTA. AL 16 DE AGOSTO DE 2022 NO HAN DEVUELTO NADA. AL 29 DE AGSOTO AUN NO HAN REALIZADO LA SUBSANACION DE OBSERVACIONES.</t>
  </si>
  <si>
    <t>SE RADICO A PLANEACION PERO POR VIGENCIA 2022, SE ESTA ACTUALIZANDO PRECIOS SI SE REQUIERE SEGÚN CRITERIO DEL MERCADO Y AUMENTO DEL IPC Y EN ACTUALIZACION DE ALGUNAS CERTIFICACIONES POR PARTE DEL MUNICIPIO.
SE REALIZO MESA TECINICA EL 11 DE FEBRERO DE 2022 Y SE EXPLICO QUE DOCUMENTOS Y EL PRESUPUESTO QUE DEBEN ACTUALIZAR POR VIGENCIA  2022. SE REALIZO MESA TECNICA EL 4 DE MARZO DE 2022 REALIZANDO OBSERVACIONES AL PRESUPUESTO.  SE REALIZA MESA TECNICA EL 11 DE MARZO DE 2022 EN REVISION DEL PRESUPUESTO. EL 18 DE MARZO DE 2022 ENVIARON EL PRESUPUESTO CON ALGUNAS CERTIFICACIONES PARA REVISION CON EL COMPROMISO DE DEVOLVER OBSERVACIONES EL 22 DE MARZO. SE REALIZO MESA TECNICA EL 18 DE ABRIL DE 2022 QUEDANDO COMO COMPROMISO QUE EL 19 DE ABRIL DE 2022 ENVIARAN EL PROOYECTO. SE REALIZO MESA TECNICA EL 6 DE MAYO DE 2022 Y SE ESTA AJUSTANDO EL VALOR DEL ACERO. SE PASO AVAL A LA INGENIERA PAOLA PARA FIRMA. YA SE ENCUENTRA RADICADO EN PLANEACION CON FECHA DEL 18 DE MAYO DE 2022. SE VIABILIZO EL PROYECTO EL 26 DE MAYO DE 2022. AL 13 DE JUNIO DE 2022 SE ESTA A LA ESPERA DE QUE INDIQUEN SI HAY RECURSOS. AL 6 DE JULIO DE 2022 SE SIGUE ESPERANDO RECURSOS. AL 21 DE JULIO DE 2022 SIGUE A LA ESPERA DE RECURSOS. AL 29 DE AGOSTO DE 2022 SE SIGUE A LA ESPERA DE RECURSOS.</t>
  </si>
  <si>
    <t>SE ESTA REVISANDO Y SE EMITIRA LISTA DE CHEQUEO EL MIERCOLES 25 DE AGOSTO
DEL DIA  06 DE SEPTTIEMBRE DE 2021 SE REALIZO MESA TECNICA Y SE ENVIO LISTA DE CHEQUEO  AL MUNICIPIO , QUIENES ENTREGARON  LAS SUBSANACIONES Y EL DIA 16 DE SEPTIEMBRE SE TIENE PROGRAMADA MESA TECNICA 
SE RECIBIO LA SUBSANACION QUEDANDO PENDIENTES UNOS PLANOS QUE ESTAN PARA FIRMA DEL DISEÑADOR/ SE REALIZO EN 2022 MESA TECNICA PARA SUBSANACION DE OBERVACIONES. SE ESTAN REVISANDO LAS SUBSANACIONES ENVIADAS POR PARTE DEL MUNICIPIO. SE ENVIA LISTA DE CHEQUEO EL 28 DE MARZO DE 2022. AL 16 DE MAYO DE 2022 NO HAN REMITIDO LAS CORRECCIONES. EL 6 DE JUNIO DE 2022 SE ACERCARON DE FORMA PERSONAL A LA SECRETARIA INFORMANDO QUE EN SU MOMENTO EL ALCALDE HABIA DECIDO NO SEGUIR CON EL PROYECTO PERO QUE AL HABLAR CON EL GOBERNADOR EL MISMO DIA DECIDIERON RETOMAR EL PROYECTO. AL 13 DE JUNIO DE 2022 NO HAN RADICADO NADA. AL 30 DE JUNIO DE 2022 NO HAN RADICADO NADA.. AL 11 DE JULIO DE 2022 NO HAN RADICADO. AL 8 DE AGOSTO DE 2022 NO HAN RADICADO NADA. EL 26 DE AGOSTO DE 2022 REMITEN PROYECTO DE MANERA DIGITAL, SE ENCUENTRA EN REVISION.</t>
  </si>
  <si>
    <t>IBAGUE COMPLEJO ACUATICO</t>
  </si>
  <si>
    <t>FRESNO PISTA DE PATINAJE</t>
  </si>
  <si>
    <t xml:space="preserve">AMBALEMA </t>
  </si>
  <si>
    <t>SE VOLVIO A RADICAR EL PROYECTOS, FALTA POR ENVIAR COTIZACION QUE SOPORTE LOS PRECIOS, SE CORRIGIO MGA Y DOCUMENTO TECNICO. EL DIA 19 DE AGOSTO  DE 2021,  SE REMITIO POR PARTE DEL MUNICIPIO SUBSANACION DE OBSERVACIONES DE LA MGA Y DOCUMENTO TECNICO. A LA ESPERA DE REVISION PARA RADICAR EN FISICO.
EL PROYECTO COMO PRESENTA RECURSOS DEL MINISTERIO, SE ENVIO A RADICACION EL AÑO PASADO PARA SER VIABILIZADO PRIMERO EN EL MINISTERIO Y LUEGO SE RADICARA NUEVAMENTE AL BANCO DE PROYECTOS DE PLANEACION PARA SER INCLUIDO EN LA PLATAFORMA PARA CODIGO BPIM Y POSTERIOR VIABILIDAD/ SEGUN LA ALCALDIA AUN NO HAN RECIBIDO RESPUESTA DEL MINISTERIO . 
SE ENVIA CORREO ELECTRONICO EL 24 DE FEBRERO DE 2022 SOLICITANDO INFORMACION SOBRE EL PROCESO DE LA VIABILIDAD CON EL MINISTERIO DEL DEPORTE. . SE ENVIO OFICIO EL 7 DE MARZO DE 2022. PLANEACION MUNICIPAL CONTESTO QUE ESTAN A LA ESPERA DE LA VIABILIDAD DEL MINISTERIO. SE ENVIA CORREO SOLICITANDO INFORMACION DEL PROCESO QUE TIENE EL MINISTERIO Y CONTESTARON QUE EL PROYECTO SE ENCUENTRA PRESENTADO AL MINISTERIO DEL DEPORTE EN ESPERA DE VIABILIZACION. SE ENVIO DE NUEVO CORREO Y EL MUNICIPIO RESPONDIO QUE EL PROYECTO SE ENCUENTRA PRESENTADO AL MINISTERIO DEL DEPORTE EN ESPERA DE VIABILIZACION. AL 23 DE MAYO DE 2022 SIGUE A LA ESPERA DE VIABILIZACION POR PARTE DEL MINISTERIO DEL DEPORTE. AL 31 DE MAYO DE 2022 SIGUE IGUAL.  SE ENVIA CORREO EL 31 DE MAYO DE 2022 Y ENVIAN LA MISMA INFORMACION. AL 13 DE JUNIO DE 2022 SIGUE A LA ESPERA DEL MINISTERIO. SE ENVIA CORREO EL 17 DE JUNIO DE 2022 SOLICITANDO INFORMACION. EL MUNICIPIO CONTESTA QUE SE ENCUENTRA PRESENTADO AL MINISTERIO DEL DEPORTE EN ESPERA DE VIABILIZACION EL 28 DE JUNIO DE 2022. SE ENVIA CORREO EL 15 DE JULIO DE 2022 SOLICITANDO EL ESTADO DEL PROCESO. SE ENVIA CORREO ELECTRONICO EL 19 DE AGOSTO DE 2022 SOLICITANDO DE NUEVO EL ESTADO DEL PROCESO</t>
  </si>
  <si>
    <t>SE ESTA CONSOLIDANDO LISTA DE CHEQUEO PARA CORRECCIONES, EN REVISION POR PARTE DEL SUPERVISIOR. DEBEN CORREGIR DE NUEVO Y PROGRAMAR VISITA PARA REVISION DEL PROYECTO. SE REALIZO MESA TECNICA EL 11 DE MARZO DE 2022. SE ENVIA OFICIO SOLICITANDO LA RADICACION DE LA SUBSANACION DEL PROYECTO. POR MEDIO DE COMUNICACION INTERNA NOS INFORMAN QUE ESTA EN APROBACION POR LA OFICINA JURIDICA DEL MUNICIPIO LA RESOLUCION DE COMO SE VAN A SELECCIONAR LOS BENEFICIARIOS PARA QUE EL ALCALDE FIRME. SE ESTA A LA ESPERA DE LA RESOLUCION DEL ACTO ADMINISTRATIVO, SE ENCUENTRA LISTA PERO LA DEMORA ES DEL AREA JURIDICA, PENDIENTE A ENVIAR EL NUMERO DE LA RESOLUCION.  EL 27 DE MAYO DE 2022 EL MUNICIPIO REMITIO EL PAQUETE DEL PROYECTO COMPLETO EN DIGITAL PARA SU RESPECTIVA REVISION. AL 6 DE JUNIO DE 2022 SE ESTA PROYECTANDO EL AVAL Y SE ESTA A LA ESPERA  QUE RADIQUEN EL PROYECTO EN FISICO. EL 13 DE JUNIO DE 2022 EL ING. ESTEBAN FIRMA EL AVAL, PENDIENTE FIRMA DE LA SECRETARIA. SE ENCUENTRA EL AVAL FIRMADO PERO SE ESTA ESPERADO EL PROYECTO EN FISICO PARA RADICARLO EN PLANEACION. SE REALIZO REUNION EL 28 D EJUNIO DE 2022 Y VAN A CORREGIR ALGO AL CIERRE FINANCIERO. EL 11 DE JULIO DE 2022 RADICARON EL PROYECTO COMPLETO. PLANEACION DEVOLVIO EL PROYECTO CON OBSERVACIONES. EL 27 DE JULIO DE 2022 RADICARON DE NUEVO EL PROYECTO, SE ESTAN REVISANDO LAS OBSERVACIONES DE PLANEACION PARA POSTERIORMENTE ACTUALIZAR EL AVAL. AL 29 DE AGOSTO DE 2022 NO HAN ENVIADO NADA.</t>
  </si>
  <si>
    <t>SE ENVIO LISTA DE CHEQUEO EL 24 DE ENERO, LLEGARON SUBSANACIONES EL 7 DE FEBRERO. EL 16 DE FEBRERO SE ENTREGARA LISTA DE CHEQUEO AL MUNICIPIO. EL 7 DE MARZO DE 2022 ENVIARON CORRECCIONES. PENDIENTE POR REVISAR. SE REVISO Y SE REMITIO DE NUEVO CON CORRECCIONES. EL COMPONENTE TECNICO YA ESTA OK Y EL MUNICIPIO SE ENCUENTRA TRABAJANDO EN LA DOCUMENTACION DE LOS BENEFICIARIOS. AUN SIGUEN CON EL TEMA DE LOS BENEFICIARIOS PARA TENER TODO LISTO FINALIZANDO ABRIL. EL 9 DE MAYO DE 2022 SE ENVIA LISTA DE BENEFICIARIOS FALTANTES. EL 13 DE MAYO DE 2022 SE RADICO EL PROYECTO EN FISICO Y SE ESTA PROYECTANDO EL AVAL SECTORIAL. AL 31 DE MAYO DE 2022 LA SUPERVISION SE ENCUENTRA TERMINANDO EL AVAL SECTORIAL. AL 6 DE JUNIO DE 2022 CAMBIARON LA COFINANCIACION Y ENVIARON DE NUEVO CON CORRECCIONES, EL APOYO A LA SUPERVSION MODIFICARA EL DOCUMENTO PARA SU RESPECTIVA FIRMA.  EL 13 DE JUNIO DE 2022 EL ING. ESTEBAN FIRMA EL AVAL, PENDIENTE FIRMA DE LA SECRETARIA. SE RADICO EN PLANEACION CON EL AVAL EL 13 DE JUNIO DE 2022. AL 30 DE JUNIO DE 2022 PLANEACION NO HA INFORMADO NADA DE LAS CORRECCIONES. EL 8 DE JULIO DE 2022 PLANEACION ENVIO AL MUNICIPIO CORRECCIONES AL PROYECTO. AL 8 DE AGOSTO DE 2022 NO HAN RADICADO NADA. ENVIARON CORRECCIONES A PLANEACION Y SE ENCUENTRA EL AVAL ACTUALIZADO (CAMBIOS EN FINANCIACION)  PARA FIRMA DE LA INGENIERA</t>
  </si>
  <si>
    <t>FISICA : 6 MESES
FINANCIERA: 8 MESES</t>
  </si>
  <si>
    <t>MUNICIPIO DE MELGAR</t>
  </si>
  <si>
    <t>“CONSTRUCCION E INSTALACION DE LAS REDES DE GAS GLP DOMICILIARIO PARA TRECE VEREDAS DEL MUNICIPIO DE ROVIRA, TOLIMA.”</t>
  </si>
  <si>
    <t>ROVIRA</t>
  </si>
  <si>
    <t>FISICA: 8 MESES
FINANCIERA: 9 MESES</t>
  </si>
  <si>
    <t>3928 HABITANTES</t>
  </si>
  <si>
    <t>SE RADICA EL PROYECTO EL 4 DE SEPTIEMBRE DE 2022 MEDIANTE VIA CORREO ELECTRONICO. SE ASIGNA EL PROFESIONAL ENCARGADO PARA LA REVISION.</t>
  </si>
  <si>
    <t>MEJORAMIENTO DE CONDICIONES DE HABITABILIDAD A TRAVES DE LA ASIGNACION DE RECURSOS PARA VIVIENDA DE INTERES PRIORITATIO A LA COMUNIDAD VULNERABLE EN EL MUNICIPIO DE CASABIANCA TOLIMA</t>
  </si>
  <si>
    <t>ELECTIFICACION</t>
  </si>
  <si>
    <t>CONSTRUCCION PARA LA ELECTRIFICACION RURAL POR MEDIO DE REDES ELECTRICAS DE LAS VEREDAS LA CASCADA, PALOMAR Y CHINA ALTA ANZOATEGUI, TOLIMA</t>
  </si>
  <si>
    <t>ING. LAURA LOZANO</t>
  </si>
  <si>
    <t xml:space="preserve">AL SER SUBSIDIOS NO REQUIERE DE INTERVENTORIA </t>
  </si>
  <si>
    <t>ENVIADO PARA REVISION Y POSTERIOR AVAL. EL 18 DE MARZO DE 2022 SE ENVIO LISTA DE CHEQUEO No. 1  SOBRE EL PROYECTO Y SE PROGRAMO MESA TECNICA PARA EL MARTES 22 DE MARZO DE 2022 A LAS 10 AM EN LA SECRETARIA. EL 22 DE MARZO DE 2022 SE REALIZO MESA TECNICA EN DONDE SE SOCIALIZARON LAS OBSERVACIONES DE LA LISTA DE CHEQUEO. EL MUNICIPIO SOLICITO MESA TECNICA PARA EL 7 DE ABRIL DE 2022. SE REPROGRAMO LA MESA TECNICA PARA EL 20 DE ABRIL DE 2022. SE LLEVO A CABO LA MESA TECNICA DEL 20 DE ABRIL PARA LA REVISION DE LOS AVANCES Y SE PROGRAMA UNA NUEVA MESA TECNICA VIRTUAL EL 12 DE MAYO DE 2022 Y CONTINUARA EL 17 DE MAYO DE 2022 EN LA GOBERNACION. SE REALIZO LA MESA TECNICA EL 17 DE MAYO DE 2022 QUEDANDO PENDIENTE EL ENIVO DE LA DOCUMENTACION COMPLETA PARA LA SEGUNDA SEMANA DE JUNIO. EL 14 DE JUNIO DE 2022 ENVIAN DE NUEVO DOCUMENTOS, SE ENCUENTRA EN REVISION. SE ENVIA LISTA DE CHEQUEO EL 28 DE JUNIO DE 2022 Y SE PROGRAMA MESA TECNICA PARA EL 30 DE JUNIO DE 2022. AL 11 DE JULIO DE 2022 NO HAN RADICADO SUBSANACION. EL 15 DE JULIO DE 2022 EL MUNICIPIO RADICO EN LA SECRETARIA EL PROYECTO EN FISICO. PENDIENTE PARA DAR AVAL.</t>
  </si>
  <si>
    <t xml:space="preserve">120 SUBSIDIOS </t>
  </si>
  <si>
    <t>INFRAESTRUCTURA PARA EL DESARROLLO</t>
  </si>
  <si>
    <t>FISICA: 2 MESES
FINANCIERA:1 MES</t>
  </si>
  <si>
    <t>40 FAMILIAS</t>
  </si>
  <si>
    <t>“CONSTRUCCIÓN E INSTALACIÓN DE LAS REDES DE GAS GLP DOMICILIARIO PARA ONCE VEREDAS EN EL MUNICIPIO DE CHAPARRAL, TOLIMA.”</t>
  </si>
  <si>
    <t>CHAPARRAL</t>
  </si>
  <si>
    <t>FISICA: 7 MESES
FINAANCIERA:  8 MESES</t>
  </si>
  <si>
    <t>13 DE SEPTIEMBRE DE 2022</t>
  </si>
  <si>
    <t xml:space="preserve">TERMINANDO DE ACTUALIZAR PRESUPUESTO-EL MUNICIPIO ESTA REALIZANDO VISITAS A NUEVOS BENEFICIARIOS CON REGISTRO FOTOGRAFICO EL MUNICIPIO  -SE OFICIO AL MUNICIPIO EL DIA 12 DE AGOSTO PARA QUE DIERA RESPUESTA DEL AVANCE DE LAS VISITAS.
SE REALIZO MESA TECNICA EN EL MUNICIPIO DEL GUAMO EL 11 DE FEBRERO DE 2022 SOLICTANDO AJUSTES A LA DOCUMENTANCION DE LOS BENEFICIARIOS PRESENTADA POR EL MUNICIPIO. SE DEJO EVIDENCIA MEDIANTE OFICIO FIRMADO POR LA ALCALDIA.
EL 28 DE FEBRERO DE 2022 SE ENVIA NUEVAMENTE OFICIO DEBIDO A LA FALTA DE RESPUESTA DEL 11 DE FEBRERO. SE ENVIA OFICIO 460 EL 28 DE MARZO DE 2022 REITERANDO EL AVANCE EN EL AJUSTE DE LAS OBSERVACION. SE ENVIA OFICIO 1104 EL 6 DE JUNIO DE 2022 REITERANDO EL AVANCE EN EL AJUSTE DE LAS OBSERVACIONES. AL 13 DE JUNIO DE 2O22 NO HAN CONTESTADO NADA. EL 16 DE SEPTIEMBRE DE 2022 RADICARON LA DOCUMENTACION DE LOS BENEFICIARIOS.
</t>
  </si>
  <si>
    <t xml:space="preserve">EN REUNIONES CON LA VEEDURIA PARA LLEGAR A ACUERDOS Y PRESENTAR DE NUEVO A LA ASAMBLEA PARA VIGENCIAS FUTURAS/ SE REALIZO MESA TECNICA CON PLANEACION MUNICIPAL, QUEDO COMO COMPROMISO RESIVION PREVIA DE PRESUPUESTO Y MODIFICACIONES REALIZADAS POR LA ALCALDIA MUNICIPAL DE IBAGUE. SE REALIZO LISTA DE CHEQUEO EN CONJUNTO CON PLANEACION DEPARTAMENTAL Y SE ENVIO EL DIA VIERNES 11 DE FEBRERO DE 2022 Y EL LUNES 14 DE FEBRERO DE 2022 SE REALIZO MESA TECNICA CON EL ARQ EDWIN NIÑO DE INFRAESTRUCTURA MUNICIPAL Y SE SOCIALIZO LISTA DE CHEQUEO Y PRESUPUESTO PARA AJUSTE. EL 22 DE FEBRERO NUEVAMENTE SE REALIZO MESA TECNICA PARA AVANCE EN EL PRESUPUESTO. EL DIA 24 DE FEBRERO DE 2022 SE REALIZO VISITA TECNICA AL SITIO DE EJECUCION Y SE ACORDO NUEVAMENTE PARA  EL LUNES 28 DE FEBRERO DE 2022 MESA TECNICA. SE REALIZO MESA TECNICA EL 3 Y 4 DE MARZO DE 2022, PENDIENTE DE REVISION DE APU, ACTUALIZACION DE PRECIOS DE MATERIALES.
EL 11 DE MARZO DE 2022 SE REALIZO MESA TECNICA, SE ESTAN HACIENDO AJUSTES AUN AL PRESUPUESTO. NUEVA MESA TECNICA EL 15 DE MARZO DE 2022.
SE REALIZO MESA TECNICA EL 17 DE MARZO DE 2022 NUEVAMENTE CON ALCALDIA Y SE REVISO TODA LA PARTE DE PRESUPUESTO. SE REALIZARON MESAS TECNICAS EL 22, 23, 28 Y 29 DE MARZO DE 2022. EL 5 DE ABRIL DE 2022 EL MUNICIPIO ENVIO EL PROYECTO EN DIGITAL Y SE ENVIO POR PARTE DE LA SECRETARIA LA LISTA DE CHEQUEO EL 8 DE ABRIL DE 2022. ELLOS ENVIARON CORREO INFORMANDO QUE EL 21 DE ABRIL DE 2022 HARIAN COMITE A LAS 8 AM Y TRAERIAN TODOS LOS DOCUMENTOS. SE HIZO COMITE TECNICO EL 5 DE MAYO DE 2022 SE DEVOLVIP PROYECTO EN FISICO Y LISTA DE CHEQUEO CON OBSERVACIONES. SE RADICO EL 12 DE  MAYO DE 2022 EL AVAL SECTORIAL Y YA SACARON VIABILIDAD DE PLANEACION. YA SE ENCUENTRAN COLGADOS LOS PREPLIEGOS. AL 31 DE MAYO DE 2022 SIGUE EL PROCESO DE PREPLIEGOS, EN OBSERVACION. AL 6 DE JUNIO DE 2022 SIGUEN COLGADOS LOS PREPLIEGOS. EL 13 DE JUNIO DE 2022 CUELGAN PLIEGOS DEFINITIVOS. LICITACION LP-2022-083 Y SE ESTA EN RESPUESTA A LAS OBSERVACIONES DE PLIEGOS. SE PRESENTO OFERTA EL 28 DE JUNIO DE 2022 Y SE ENCUENTRA EN EVALUACION DE OFERTA. AL 21DE JULIO DE 2022 SE ENCUENTRA EN PROCESO DE ADJUDICAR EL CONTRATO DE OBRA. SE ENVIA OFICIO 1645 EL 16 DE AGOSTO DE 2022 SOLICITANDO DOCUMENTACION PARA EL PROCESO DE CONTRATACION.. YA SE ENCUENTRAN ADJUDICADOS AMBOS CONTRATOS, A LA EPSERA QUE EL CONTRATISTA DE OBRA ENVIE CERTIFICACIONES BANCARIAS. YA TIENEN RUT AMBOS CONTRATISTA. </t>
  </si>
  <si>
    <t>SE RADICO EL PROYECTO EN LA SECRETARIA EL 6 DE MAYO DE 2022 ADJUNTANDO CERTIFICACIONES Y EL AVALUO DE 2 LOTES. PENDIENTE ENVIAR LISTA DE CHEQUEO. SE ENVIA LISTA DE CHEQUEO AL MUNICIPIO EL 25 DE JULIO DE 2022. AL 8 DE AGOSTO DE 2022 NO HAN ENVIADO LA SUBSANACION. EL 30 DE AGOSTO DE 2022 ENCARGADOS PASARAN POR LA CARPETA PARA ORGANIZAR CORRECCIONES. SE RECIBE PROYECTO DE FORMA FISICA EL 1 DE SEPTIEMBRE DE 2022 Y SE ENTREGA AL PROFESIONAL ENCARGADO DE LA REVISION.  SE ENVIA LISTA DE CHEQUEO EL 13 DE SEPTIEMBRE DE 2022 Y SE CITA A MESA TECNICA EL 14 DE SEPTIEMBRE DE 2022 A LAS 1O AM A TRAVES DE MEET. SE REALIZO LA MESA TECNICA VIRTUAL EL 14 DE SEPTIEMBRE DE 2022 Y SE SOCIALIZARON LAS OBSERVACIONES DE LA LISTA DE CHEQUEO.</t>
  </si>
  <si>
    <t>RIA EDNA TODO EL PROYECTO Y EVALUADO, PARA QUE ELLA REALICE LA ULTIMA REVISION Y SE ESTA PROYECTANDO EL AVAL SECTORIAL  - SIGUE EN REVISION LA MGA. SE RADICO A PLANEACION EN DICIEMBRE DE 2021. DEVOLVIERON EL PROYECTO PORQUE SE PERDIERON UNOS DOCUMENTOS, SE ENTREGA DE NUEVO A LA ASOCIACION DEL MUNICIPIO PARA QUE COMPLETARAN LA INFORMACION QUE SE HABIA PERDIDO EL 8 DE MARZO DE 2022.
SE RECIBIO NUEVAMNETE EL PROYECTO Y SE REALIZARA COMITE TECNICO EL 23 DE MARZO DE 2022. SE ENTREGO A LA INGENIRA PAOLA (SECRETARIA) PARA LA FIRMA EL 11 DE ABRIL DE 2022. SE ESTA A LA ESPERA DE LA FIRMA. AL 13 DE JUNIO DE 2022 SIGUE A LA ESPERA DE LA FIRMA. SE ENVIA OFICIO 1560 EL 1 DE AGOSTO DE 2022  AL PRESIDENTE ASOCIACION DE VIVIENDA INDIGENA VILLA FLORESTA CON EL FIN DE HACER DEVOLUCION EN FISICO DEL PROYECTO PARA AJUSTE DE PRECIOS DEL PROYECTO SE RADICO DE NUEVO EL PROYECTO EL 13 DE SEPTIEMBRE DE 2022 PARA SU RESPECTIVA REVISION</t>
  </si>
  <si>
    <t>MINISTERIO DE VIVIENDA</t>
  </si>
  <si>
    <t>10 MESES</t>
  </si>
  <si>
    <t xml:space="preserve">FISICA: 2,5 MESES 
FINANCIERA: 3,5 MESES </t>
  </si>
  <si>
    <t>320 HABITANTES</t>
  </si>
  <si>
    <t>VEREDAS</t>
  </si>
  <si>
    <t>MARIQUITA: PIEDRAS NEGRAS, EL SILENCIO Y CARRIZALES
FRESNO: DOS QUEBRADAS, MULATO, MULATO-SAN JUAN, MIREYA, EL ESPEJO, LA CEIBA, SAN IGNACIO-LA ESTRELLA, PALENQUE, EL BRILLANTA-NARANJUELO (EL MERCADO) ALTO Y BAJO.</t>
  </si>
  <si>
    <t xml:space="preserve">RADICAN EL PROYECTO EL 8 D EJUNIO DE 2022. SE ENVIA LISTA DE CHEQUEO EL 23 DE JUNIO DE 2022. EL DIA 01 DE JULIO  SE REALIZO MESA TECNICA CON EL EQUIPO FORMULADOR DE LA GOBERNACION  PARA  LA REVISION DE LAS OBSERVACIONES   DE LA LISTA DE CHEQUEO ,  LAS CUALES QUEDARON DE SER ENTRGADAS NUEVAMENTE. AL 13 DE JULIO DE 2022 NO SE  HAN DEVULTO LAS SUBSANACIONES. </t>
  </si>
  <si>
    <t>ARMERO: SANTO DOMINGO, SOCABON, PARROQUIA, SAN PEDRO, CHILENA,PREADERA, PLACER, EL CAIRO, ESMERALDA
VILLA HERMOSA: LLANO ALTO, PATIBURRY, PAVAS, BAGAZAL, LA URIBE, LA ESMERALDA, EL CASTILLO, GUADALITO, EL RESGUARDO, LA LINDA, EL TRINFO, PALMITAL, YARUMAL, BUENOS AIRES, ALTO BONITO, PLATANILLAL, LA LADERA, LA FLORESTA, LA LORENA BAJA, LA ARMENIA, CAMPO ALEGRE, ALTO DEL NARANJO, PALO SANTO, LA PLAYA, LA ESTRELLA, LA LORENA ALTA, NUEVO HORIZONTE, EL PRADO, BUENA VISTA, LA COLORADA POTOSI, EL ORIAN</t>
  </si>
  <si>
    <t>BUENAVISTA ALTA, BUENAVISTA BAJA, BUENAVISTA SEDALIA, ALEGRÍA, EL NEME, EL IMÁN, TIERRAS BLANCAS, SAN JACINTO, TASAJERAS Y VALLECITOS</t>
  </si>
  <si>
    <t>VILLAHERMOSA, SAN JORGE, ARGELIA, LA LAGUNA Y DIAMANTE</t>
  </si>
  <si>
    <t xml:space="preserve">GOBERNACION       </t>
  </si>
  <si>
    <t>CAÑAVERALES, ARRAYANES, LA SALADA, HATO VIEJO Y AGUA BLANCA</t>
  </si>
  <si>
    <t>CONSTRUCCION DE REDES DE MEDIA Y BAJA TENSION PARA ALUMBRADO PUBLICO EN LA VIA PARADERO Y MARGARITAS DEL MUNICIPIO DE FLANDES, TOLIMA.</t>
  </si>
  <si>
    <t xml:space="preserve">FLANDES </t>
  </si>
  <si>
    <t>1 DE ABRIL DE 2022</t>
  </si>
  <si>
    <t>SE RECIBE EL PROYECTO DE FORMA FISICA EL 30 DE AGOSTO DE 2022 Y SE REMITE AL PROFESIONAL ENCARGADO DE LA REVISION. SE ENVIA LISTA DE CHEQUEO EL 16 DE SEPTIEMBRE DE 2022. SE RADICO EL 31 DE COTUBRE DE 2022 EN PLANEACION CON EL AVAL PARA DAR VIABILIDAD.</t>
  </si>
  <si>
    <t>25 DE OCTUBRE DE 2022</t>
  </si>
  <si>
    <t xml:space="preserve">
DEVUELTO AL MUICIPIO POR QUE EL ´PRESUPUESTO ESTA INCOMPLETO   07- 12-2021 SE ENVIO AL MUNICIPIO. SE ENVIO OFICIO 193 EL DIA 24 DE FEBRERO DE 2022 SOLICITANDO INFORMACION DE AVANCE SOBRE LAS OBSERVACIONES DEL PROYECTO.  A FECHA DEL 25 DE ABRIL DE 2022 NO HAN VUELTO A RADICAR EL PROYECTO CON LAS OBSERVACIONES. AL 13 DE JULIO DE 2022 SIGUEN SIN RADICAR. SE RADICA EL PROYECTO EN DIGITAL EL 1 DE SEPTIEMBRE DE 2022..</t>
  </si>
  <si>
    <t>SE REALIZARA MESA TECNICA EL 12 DE AGOSTO DE 2021. SE RADICO NUEVAMENTE EL 27 DE SEPTIEMBRE DE 2021 Y SE REALIZO OBSERVACIONES.  EL 25 DE OCTUBRE DE 2021 SE ENVIO LISTA DE CHQUEO  CON  OBSERVACIONES AL MUNICIPIO PARA LAS SUBSANACIONES. A FECHA DEL 03 DE DICIEMBRE DEL 2021 NO HAN ALLEGADO INFORMACIÓN ALGUNA REFERENTE A LAS SUBSANACIONES PRESENTADAS EL DIA 25 -10-2021  MEDIANTE LA LISTA DE CHEQUEO, PARA AVANZAR EN EL PROYECTO, AL NO TENER RESPUESTA SE RENVÍA INFORMACIÓN Y NUEVA SOLICITUD VÍA CORREO ELECTRÓNICO  EL DÍA 06-12-2021  PARA QUE ALLEGEN  LAS SUBSANACIONES A LA MAYOR BREVEDAD POSIBLE PARA CONTINUAR CON EL PROCESO DE EVALUACION. SE ENVIA OFICIO EL 08 DE FEBRERO 2022 SOLICITANDO INFORMACION SOBRE SUBSANACION DE OBSRVACIONES. SE ENVIO OFICIO 192EL 24 DE FEBRERO DE 2022 SOLICITANDO INFORMACION DE AVANCE SOBRE LAS OBSERVACIONES DEL PROYECTO. A FECHA DEL 25 DE ABRIL DE 2022 NO HAN VUELTO A RADICAR EL PROYECTO CON LAS OBSERVACIONES. EL8 DE JUNIO DE 2022 RADICAN EL PROYECTO D ENUEVO, SE ESTA REVISANDO LOS DOCUMENTOS Y SE ENVIA LISTA DE CHEQUEO EL 22 DE JUNIO DE 2022 Y SE PROGRAMA MESA TECNICA PARA EL 23 DE JUNIO DE 2022 PARA REALIZAR LA SOCIALIZACION DE LAS OBSERVACIONES. . 
EL DIA 12 DE JULIO DE 2022 SE REALIZO MESA TECNICA CON LOS COOPERANTES PARA LA REVISION DE LAS OBSERVACIONES DE LA LISTA DE CHEQUEO,LAS CUALES QUEDARON DE ALLEGARLAS NUEVAMENTE. HAN ENVIADO ALGUNAS SUBSANACIONES EL 4 DE AGOSTO DE 2022, SE REALIZO MESA TECNICA EL 5 DE AGOSTO DE 2022 PARA REVISAR SUBSANACIONES.  SE REALIZO MESA TECNIA EL 13 DE SEPTIEMBRE DE 2022 CON EL FIN DE ACLARAR DUDAS AL RESPECTO DE LA LISTA DE CHEQUEO. EL 21  DE SEPTIEMBRE EL PROFESIONAL ENCARGADO EN LA GOBERNAACION ENVIA CORRECCIONES A LA ENTIDAD OP&amp;S. AL 4 DE NOVIEMBRE DE 2022 SE ESTA SOLICITANDO RP PARA LEGALIZAR  Y DAR ACTA DE INICIO</t>
  </si>
  <si>
    <t xml:space="preserve">SE RECIBE EL PROYECTO Y SE ASIGNA AL PROFESIONAL ENCARGADO PARA LA REVISION. AL 4 DE NOVIEMBRE DE 2022 SE ENCUENTRA EN REVISION. </t>
  </si>
  <si>
    <t>SE REVISO EL PROYECTO Y SE ENTREGO LA LISTA DE CHEQUEO CON LAS DEBIDAS OBSERVACIONES DE FECHA DE 19/05/2021. SE HAN REALIZADO 4 MESAS TECNICAS, 07-05-21 LA SEGUNDA 21-05-2021, LA TERCERA 24-05-21 Y LA CUARTA 10-06-21. PASARON SUBSANACIONES EL DIA 17-06-21 SE REVISARON Y AUN FALTA DOCUMENTACION.
SE SOLICITO NUEVAMENTE  MESA TECNICA  EL 30 DE AGOSTO DE 2021
SE ENVIA OFICIO EL 08 DE FEBRERO 2022 SOLICITANDO INFORMACION SOBRE SUBSANACION DE OBSRVACIONES.
SE ENVIA OFICIO EL 25 DE FEBRERO DE 2022 SOLICITANDO AL MUNICIPIO INFORMACION ACERCA DE LAS OBSERVACIONES DEL PROYECTO. SE ENVIA OFICIO EL 25 DE ABRIL DE 2022 SOLICITANDO AVANCE SOBRE LAS OBSERVACIONES DEL PROYECTO. SE RADICA EL PROYECTO DE NUEVO EL 6 DE JUNIO DE 2022, SE ENCUENTRE EN REVISION POR PARTE DEL APOYO A LA SUPERVISION AL 7 DE JUNIO DE 2022.. SE ENVIA LISTA DE CHEQUEO EL 17 DE JUNIO DE 2022. SE PROGRAMA MESA TECNICA PARA EL 1 DE JULIO DE 2022. EL DIA 30 DE JUNIO SE REALIZO MESA TECNICA CON EL EQUIPO FORMULADOR DE LA GOBERNACION  PARA  LA REVISION DE LAS OBSERVACIONES   DE LA LISTA DE CHEQUEO ,  LAS CUALES QUEDARON DE SER ENTRGADAS NUEVAMENTE.  EL 7 DE JULIO DE 2022 ENERGY ENVIA PLANOS Y PRESUPUESTO, SE ENCUENTRA EN REVISION. SE ENVIA OFICIO 1523 DEL 26 DE JULIO DE 2022 EN DONDE SE ENTREGAN LAS CORRECCIONES DE PRESUPUESTO Y PLANOS DEL PROYECTO. SE RADICA PROYECTO DE NUEVO EL 6 DE SEPTIEMBRE DE 2022. EL 10 DE OCTUBRE DE 2022 ENVIAN ALGUNAS CORRECCIONES. AL 4 DE NOVIEMBRE DE 2022 SE ENCUENTRA EL EVALUADOR REVISANDO LA INFORMACION.</t>
  </si>
  <si>
    <t>SE REVISA PROYECTO: DONDE SE REALIZARON 4 MESAS TECNICAS DE FECHAS DE: 08 DE JUNIO DEL 2021, 15 DE JUNIO DEL 2021, 20 DE JUNIO DEL 2021, Y 25 DE JUNIO DEL 2021 DONDE SE REALIZAN Y SE ENVIAN  OBSERVACIONES AL PROYECTO  LA CUALES DEBEN SUBSANAR PARA EL CUMPLIMIENTIO Y VIABILIZACION DEL MISMO. DICHAS OBSERVACIONES AUN NO HAN SIDO SUBSANADAS NI ENVIADAS PARA SU REVISION MISMA, SE ENVIA OFICIO EL 13 DE AGOSTO SOLICITANDO SUBSANACION DE OBSERVACIONES AL CONTRATACION.
A FECHA DEL 29  DE SEPTIEMBRE DE 2021 NO SE HAN DEVUELTOS SUBSANACIONES POR PARTE DE LA EMPRESA LAS CUALES SE ENVIARON EL 12 DE JULIO DE 2021.  SE ENVIA OFICIO  EL 4 DE FEBRERO DE 2022. SE REALIZO LA PRIMERA MESA TECNICA DE SOCIALIZACION DE OBSERVACIONES AL PROYECTO Y ACTUAIZACIONES DE CERTIFICACIONES Y AJUSTE TECNICO Y PRESUPUESTAL.
EL 08 DE FEBRERO 2022 SOLICITANDO INFORMACION SOBRE SUBSANACION DE OBSRVACIONES.
EL DIA 23 DE FEBRERO DE 2022 SE REALIZO SEGUNDA MESA TECNICA EN DONDE SE REALIZO LA SOCIALIZACION DE COMPROMISOS ADQUIRIDOS A LAS OBSERVACIONES Y AGREGANDO DEMAS OBSERVACIONES TECNICAS DEL PROYECTO . A LA ESPERA DE PLANOS PARA REVISION. YA HICIERON ENTREGA DE LOS PLANOS. PARA EL 18 DE MARZO DEBEN ESTAR REVISADOS. EL MUNICIPIO QUEDO DE ENTREGAR UNOS AJUSTES DE LOS PLANOS PARA LA PRIMER SEMANA DE MAYO. HA LLEGADO INFORMACION QUE AL 16 DE MAYO DE 2022 SE ENCUENTRA EN REVISION POR PARTE DE LA SUPERVISION. SE REVISAN LAS OBSERVACIONES Y SE ENVIA DE NUEVO LISTA DE CHEQUEO EL 6 DE JUNIO DE 2022 Y SE PROGRAMA MESA TECNICA PARA EL 8 DE  JUNIO DE 2022 EN LAS INSTALACIONES DE LA SECRETARIA. AL 11 DE JULIO DE 2022 NO HAN SUBSANADO OBSERVACIONES. EL 10 DE AGOSTOS DE 2022 ENVIAN SUBSANACION. AL 24 DE AGOSTO DE 2022 SE ESTA REALIZANDO LA PROYECCION DEL AVAL. AL 22 DE SEPTIEMBRE SE PASO PARA REVISION DE AVAL SECTORIAL.  SE PASA AVAL SECTORIAL A PLANEACION MEDIANTE OFICION 1723 EL 1 DE SEPTIEMBRE DE 2022. SE ESTA A LA ESPERA DE LA VIABILIZACION.</t>
  </si>
  <si>
    <t>CON CONVENIO</t>
  </si>
  <si>
    <t>POR REVISAR</t>
  </si>
  <si>
    <t>POR REVISAR SUBSANACIONES</t>
  </si>
  <si>
    <t>CON AVAL Y VIABILIDAD?</t>
  </si>
  <si>
    <t>RIOBLANCO</t>
  </si>
  <si>
    <t>SALDAÑA</t>
  </si>
  <si>
    <t>POR ASIGNAR</t>
  </si>
  <si>
    <t>PENDIENTE POR ASIGNAR</t>
  </si>
  <si>
    <t>CONSTRUCCION E INSTALACION DE LAS REDES DE GAS GLP DOMICILIARIO PARA TRES VEREDAS EN EL MUNICIPIO DE RRIOBLANCO</t>
  </si>
  <si>
    <t>3 VEREDAS, PUERTO SALDAÑA, LAS JUNTAS, GAITAN</t>
  </si>
  <si>
    <t>2 DE SEPTIEMBRE DE 2022</t>
  </si>
  <si>
    <t>ESTA PENDIENTE QUE EL OPERADOR RADIQUE EL PROYECTO</t>
  </si>
  <si>
    <t>OPERADOR SUBSANANDO OBSERVACIONES</t>
  </si>
  <si>
    <t>REVISAR</t>
  </si>
  <si>
    <t xml:space="preserve"> REVISAR</t>
  </si>
  <si>
    <t>CONSTRUCCION E INSTALACION DE LAS REDES DE GAS GLP DOMICILIARIO PARA  EL MUNICIPIO DE SALDAÑA</t>
  </si>
  <si>
    <t>VILLARRICA</t>
  </si>
  <si>
    <t>BRISAS TOTUMO, HELECHALES, IRCO DOS AGUAS, LA JAZMINIA, La Marina, La Profunda,MESON BETANIA,  Risalda Calarma, San Bartolomé, Tuluni y Yaguara, TOTAL VEREDAS 11</t>
  </si>
  <si>
    <t>PARCELACION SAN CARLOS, PALMAR TRINCADERO,PUEBLO NUEVO,REDIL,CONCORDIA</t>
  </si>
  <si>
    <t>N°</t>
  </si>
  <si>
    <t>ADJUDICADO</t>
  </si>
  <si>
    <t>EN REVISION PARA AVAL</t>
  </si>
  <si>
    <t>REVISION PARA AVAL</t>
  </si>
  <si>
    <t>“CONSTRUCCION E INSTALACION DE LAS REDES DE GAS GLP DOMICILIARIO PARA LAS VEREDAS DE SAN RAFAEL Y COLON DEL MUNICIPIO DE SANTA ISABEL,TOLIMA”</t>
  </si>
  <si>
    <t>“CONSTRUCCIÓN E INSTALACIÓN DE REDES DE DISTRIBUCION PARA EL SERVICIO GAS DOMICILIARIO EN LA ZONA RURAL DEL MUNICIPIO ARMERO GUAYABAL (9 VEREDAS) Y EL MUNICIPIO VILLAHERMOSA (32 VEREDAS) DEPATAMENTO DELTOLIMA.”</t>
  </si>
  <si>
    <t>INSTALACION DE LAS REDES DE GAS GLP DOMICILIARIO DEL MUNICIPIO DE VILLARRICA TOLIMA</t>
  </si>
  <si>
    <t>419 USUARIOS</t>
  </si>
  <si>
    <t>SE ENVIA OFICIO EL 23 DE NOVIEMBRE DE 2022 EN DONDE SE REALIZA LA SOLICITUD DE CERTIFICACIONES Y DOCUMENTACIÓN DEBIDAMENTE FIRMADA, DEL PROYECTO DE GASIFICACIÓN RURAL MUNICIPIO DE SALDAÑA.</t>
  </si>
  <si>
    <t>SE ESTA EVALUANDO</t>
  </si>
  <si>
    <t>CAMELLON-LAS MANGAS, LA PRIMAVERA, LA BELLA-CHISPEROS, PUENTE TUAMO, LA LIBERTAD, LA TOMA, PASTALES, ALTO DE SAN JUAN, LA FLORIDA, RIOMANSO, LA SELVA, EL CORAZON Y LA LUISA</t>
  </si>
  <si>
    <t>PUERTO SALDAÑA, LAS JUNTAS, GAITAN</t>
  </si>
  <si>
    <t>LA CONCORDIA, EL REDIL, PARCELACION SAN CARLOS, PUEBLO NUEVO, PALMAR ARENOSA, PALMAR TRINCADERO</t>
  </si>
  <si>
    <t>1672 USUARIOS</t>
  </si>
  <si>
    <t>SAN RAFAEL Y COLON</t>
  </si>
  <si>
    <t>04/08/2021
03/02/2022</t>
  </si>
  <si>
    <t>LA CASCADA, PALOMAR, CHINA ALTA Y SANTA RITA</t>
  </si>
  <si>
    <t>SE ENVIO LISTA DE CHEQUEO EL 24 DE ENERO, LLEGARON SUBSANACIONES EL 7 DE FEBRERO. EL 16 DE FEBRERO SE ENTREGARA LISTA DE CHEQUEO AL MUNICIPIO. EL 7 DE MARZO DE 2022 ENVIARON CORRECCIONES. PENDIENTE POR REVISAR. SE REVISO Y SE REMITIO DE NUEVO CON CORRECCIONES. EL COMPONENTE TECNICO YA ESTA OK Y EL MUNICIPIO SE ENCUENTRA TRABAJANDO EN LA DOCUMENTACION DE LOS BENEFICIARIOS. AUN SIGUEN CON EL TEMA DE LOS BENEFICIARIOS PARA TENER TODO LISTO FINALIZANDO ABRIL. EL 9 DE MAYO DE 2022 SE ENVIA LISTA DE BENEFICIARIOS FALTANTES. EL 13 DE MAYO DE 2022 SE RADICO EL PROYECTO EN FISICO Y SE ESTA PROYECTANDO EL AVAL SECTORIAL. AL 31 DE MAYO DE 2022 LA SUPERVISION SE ENCUENTRA TERMINANDO EL AVAL SECTORIAL. AL 6 DE JUNIO DE 2022 CAMBIARON LA COFINANCIACION Y ENVIARON DE NUEVO CON CORRECCIONES, EL APOYO A LA SUPERVSION MODIFICARA EL DOCUMENTO PARA SU RESPECTIVA FIRMA.  EL 13 DE JUNIO DE 2022 EL ING. ESTEBAN FIRMA EL AVAL, PENDIENTE FIRMA DE LA SECRETARIA. SE RADICO EN PLANEACION CON EL AVAL EL 13 DE JUNIO DE 2022. AL 30 DE JUNIO DE 2022 PLANEACION NO HA INFORMADO NADA DE LAS CORRECCIONES. EL 8 DE JULIO DE 2022 PLANEACION ENVIO AL MUNICIPIO CORRECCIONES AL PROYECTO. AL 8 DE AGOSTO DE 2022 NO HAN RADICADO NADA. ENVIARON CORRECCIONES A PLANEACION Y SE ENCUENTRA EL AVAL ACTUALIZADO (CAMBIOS EN FINANCIACION)  PARA FIRMA DE LA INGENIERA. SE FIRMO AVAL Y SE PASO PARA VIABILIDAD.</t>
  </si>
  <si>
    <t>SE ENTREGA PROYECTO EL VIERNES 20 DE AGOSTO 2021. EL 01 DE MARZO TIENE COMPROMISO DE ENTREGA DEL PROYECTO. LA PARTE TECNICA YA SE ENCUENTRA, QUEDA PENDIENTE LAS CERTIFICACIONES. SE ESTA EN CONTACTO CON LA ALCALDIA PARA LA CARACTERIZACION DE LOS BENEFICIARIOS. EL SUPERVISOR ESTA PENDIENTE DEL FORMATO DE LA ALCALDIA PARA MONTAR LOS CERTIFICADOS QUE ELLOS DEBEN FIRMAR. SE ESTAN ELABORANDO LOS DOCUMENTOS QUE DEBEN FIRMAR LA ALCALDIA. EL 19 DE ABRIL DE 2022 SE ENVIA CERTIFICADOS AL MUNICIPIO PARA LAS FIRMAS. AUN NO SE HA FIRMADO PERO EL ARQUITECTO CAMILO SE ENCUENTRA ORGANIZANDO TODO LO QUE TOCA IMPRIMIR DEL PROYECTO PARA PASAR  A FIRMAS DE LA SECRETARIA. SE VOLVIO A CHEQUEAR PRESUPUESTO Y PIDIO VERIFICAR ALGUNAS DISTANCIAS DE LAS VEREDAS PARA EL CALCULO DE PRESUPUESTO DE TRANSPORTE Y LO ENVIARON EL 13 DE MAYO DE 2022, SE ENCUENTRA EN REVISION.  SE ESTA TERMINANDO DE CUADRAR EL DOCUMENTO TECNICO DE LA MGA PARA PASARLO A REVISION POR ENCARGADO EN LA SECRETARIA DE INFRAESTRUCTURA. AL 30 DE JUNIO DE 2022 SE SIGUE TRABAJANDO EN EL DOCUMENTO TECNICO DE LA MGA. AL 11 DE JULIO DE 2022 SE ENCUENTRA TRABAJANDO EN EL DOCUMENTO TECNICO. AL 8 DE AGOSTO DE 2022 SE SIGUE TRABAJANDO EN EL DOCUEMNTO TECNICO. AL 30 DE NOVIEMBRE DE 2022 EL PROFESIONAL SE ENCUENTRA EN LA ESTRUCTURACION DEL PROYECTO</t>
  </si>
  <si>
    <t>ENVIADO PARA REVISION Y POSTERIOR AVAL. EL 18 DE MARZO DE 2022 SE ENVIO LISTA DE CHEQUEO No. 1  SOBRE EL PROYECTO Y SE PROGRAMO MESA TECNICA PARA EL MARTES 22 DE MARZO DE 2022 A LAS 10 AM EN LA SECRETARIA. EL 22 DE MARZO DE 2022 SE REALIZO MESA TECNICA EN DONDE SE SOCIALIZARON LAS OBSERVACIONES DE LA LISTA DE CHEQUEO. EL MUNICIPIO SOLICITO MESA TECNICA PARA EL 7 DE ABRIL DE 2022. SE REPROGRAMO LA MESA TECNICA PARA EL 20 DE ABRIL DE 2022. SE LLEVO A CABO LA MESA TECNICA DEL 20 DE ABRIL PARA LA REVISION DE LOS AVANCES Y SE PROGRAMA UNA NUEVA MESA TECNICA VIRTUAL EL 12 DE MAYO DE 2022 Y CONTINUARA EL 17 DE MAYO DE 2022 EN LA GOBERNACION. SE REALIZO LA MESA TECNICA EL 17 DE MAYO DE 2022 QUEDANDO PENDIENTE EL ENIVO DE LA DOCUMENTACION COMPLETA PARA LA SEGUNDA SEMANA DE JUNIO. EL 14 DE JUNIO DE 2022 ENVIAN DE NUEVO DOCUMENTOS, SE ENCUENTRA EN REVISION. SE ENVIA LISTA DE CHEQUEO EL 28 DE JUNIO DE 2022 Y SE PROGRAMA MESA TECNICA PARA EL 30 DE JUNIO DE 2022. AL 11 DE JULIO DE 2022 NO HAN RADICADO SUBSANACION. EL 15 DE JULIO DE 2022 EL MUNICIPIO RADICO EN LA SECRETARIA EL PROYECTO EN FISICO. PENDIENTE PARA DAR AVAL. AL 30 DE NOVIEMBRE DE 2022 SE ESTA A LA ESPERA QUE EL MUNICIPIO ENVIE UNAS CERTIFICACIONES.</t>
  </si>
  <si>
    <t>EL NEME 
HIJO</t>
  </si>
  <si>
    <t>SE REALIZA ENTREGA DEL PROYECTO AL ARQUITECTO CAMILO DIAZ PARA SU RESPECTIVA REVISION EL 12 DE DICIEMBRE DE 2022</t>
  </si>
  <si>
    <t>EL PROYECTO SE ENCUENTRA EN REVISION. EL DIA 19 DE ABRILDE 2022 SE ENVIO LISTA DE CHEQUEO DE LA   EVALUACION DEL PROYECTO  DE GAFISICACION DEL MUNICIPIO DE SAN MARIQUITA “IMPLEMENTACIÓN DEL GAS GLP POR REDES PARA VIVIENDA RURAL DISPERSA (FINCAS- PARCELAS) EN LAS VEREDAS COLINDANTES CON LOS CORREGIMIENTOS SAN BERNARDO - FÁTIMA (EL TABLAZO), PIEDRA GRANDE Y BETANIA DEL MUNICIPIO DE FRESNO Y EL CORREGIMIENTO EL HATILLO, MUNICIPIO DE SAN SEBASTIÁN DE MARIQUITA – TOLIMA”, SE REALIZO MESA TECNICA EL DIA 26 DE ABRIL DE 2022  ALAS 10: 30 AM  EN LAS INSTALACIONES DE LA GOBERNACION, DONDE  SE  REALIZO LA REVISION DE LAS OBSERVACIONES DE LA LISTA DE CHEQUEO DEL PROYECTO  Y EL COOPERANTE QUEDO DE ENTREGAR NUEVAMENTE LAS SUBSANACIONES. EL DIA 06 DE JUNIO DE 2022 DE ENVIA SEGUNDA LISTA DE CHEQUEO CON LAS OBSERVACCIONES ENCONTRADA EN LA REVISION DEL PROYECCTO Y SE PROGRAMA MESA TECNICA PARA EL 13 DE JUNIO DE 2022 CON EL COOPERANTE. EL 14 DE JUNIO DE 2022 SE DEVOLVIO SEGUNDA LISTA DE CHEQUEO Y SE REALIZO MESA TECNICA PARA LA REVISION DE LAS OBSERVACIONES DE LA LISTA. EL DIA 27 DE JUNIO EL COOPERANTE RADICO NUEVAMENTE EL PROYECTO, EL CUAL SE ENCUENTRA EN EVALUACION . SE RADICARA TERCER  LISTA DE CHEQUEO EL DIA 14 DE JULIO DE 2022. PROVIGAS ENVIA LA SUBSANACION DE ALGUNAS OBSERVACIONES EL 24 DE JULIO DE 2022, SE ENCUENTRA EN REVISION POR PARTE DE LA INGENIERA ENCARGADA EN LA SECRETARIA. AL 12 DE DICIEMBRE DE 2022 SE ESTA A LA ESPERA DE VOLVER A RADICAR EL PROYECTO</t>
  </si>
  <si>
    <t xml:space="preserve">
DEVUELTO AL MUICIPIO POR QUE EL ´PRESUPUESTO ESTA INCOMPLETO   07- 12-2021 SE ENVIO AL MUNICIPIO. SE ENVIO OFICIO 193 EL DIA 24 DE FEBRERO DE 2022 SOLICITANDO INFORMACION DE AVANCE SOBRE LAS OBSERVACIONES DEL PROYECTO.  A FECHA DEL 25 DE ABRIL DE 2022 NO HAN VUELTO A RADICAR EL PROYECTO CON LAS OBSERVACIONES. AL 13 DE JULIO DE 2022 SIGUEN SIN RADICAR. SE RADICA EL PROYECTO EN DIGITAL EL 1 DE SEPTIEMBRE DE 2022. AL 12 DE DICIEMBRE DE 2022 SE ESTA PENDIENTE FECHA DE MESA DE TECNICA CON ENERGY GAS PARA SUBSANAR OBSERVACION.</t>
  </si>
  <si>
    <t>SE RECIBIERON LAS CORRECCIONES EL DIA 14 DE JULIO DE 2021, SE ESTA REVISANDO LOS AJUSTES-SE ENVIA EL DIA 19 DE AGOSTO MGA Y DOCUMENTO TECNICO A EDNA/ SE REALIZO MESA DE TRABAJO CON EL MUNICIPIO A LA ESPERA DEL ENVIO DE LA INFORMACION. NO HAN RADICADO SUBSANACIONES. SE ENVIA DE NUEVO LISTA DE CHEQUEO EL 30 DE MARZO DE 2022. AL 16 DE MAYO DE 2022 NO HAN REMITIDO LAS OBSERVACIONES. AL 30 DE JUNIO  DE 2022 NO HAN ENVIADO NADA. AL 11 DE JULIO DE 2022 NO HAN RADICADO. AL 8 DE AGOSTO DE 2022 NO HAN RADICADO NADA. AL 30 DE NOVIEMBRE DE 2022 NO HAN RADICADO NADA. AL 12 DE DICIEMBRE DE 2022 NO HAN RADICADO NADA</t>
  </si>
  <si>
    <t>SE ESTA REVISANDO Y SE EMITIRA LISTA DE CHEQUEO EL MIERCOLES 25 DE AGOSTO
DEL DIA  06 DE SEPTTIEMBRE DE 2021 SE REALIZO MESA TECNICA Y SE ENVIO LISTA DE CHEQUEO  AL MUNICIPIO , QUIENES ENTREGARON  LAS SUBSANACIONES Y EL DIA 16 DE SEPTIEMBRE SE TIENE PROGRAMADA MESA TECNICA 
SE RECIBIO LA SUBSANACION QUEDANDO PENDIENTES UNOS PLANOS QUE ESTAN PARA FIRMA DEL DISEÑADOR/ SE REALIZO EN 2022 MESA TECNICA PARA SUBSANACION DE OBERVACIONES. SE ESTAN REVISANDO LAS SUBSANACIONES ENVIADAS POR PARTE DEL MUNICIPIO. SE ENVIA LISTA DE CHEQUEO EL 28 DE MARZO DE 2022. AL 16 DE MAYO DE 2022 NO HAN REMITIDO LAS CORRECCIONES. EL 6 DE JUNIO DE 2022 SE ACERCARON DE FORMA PERSONAL A LA SECRETARIA INFORMANDO QUE EN SU MOMENTO EL ALCALDE HABIA DECIDO NO SEGUIR CON EL PROYECTO PERO QUE AL HABLAR CON EL GOBERNADOR EL MISMO DIA DECIDIERON RETOMAR EL PROYECTO. AL 13 DE JUNIO DE 2022 NO HAN RADICADO NADA. AL 30 DE JUNIO DE 2022 NO HAN RADICADO NADA.. AL 11 DE JULIO DE 2022 NO HAN RADICADO. AL 8 DE AGOSTO DE 2022 NO HAN RADICADO NADA. EL 26 DE AGOSTO DE 2022 REMITEN PROYECTO DE MANERA DIGITAL, SE ENCUENTRA EN REVISION. SE ENVIA LISTA DE CHEQUEO EL 6 DE OCTUBRE DE 2022 Y AL 30 DE NOVIEMBRE DE 2022 NO HAN PRESENTADO OBSERVACIONES NI SE HAN COMUNICADO.  AL 12 DE DICIEMBRE DE 2022 NO HAN RADICADO NADA</t>
  </si>
  <si>
    <t>SE ESTA CONSOLIDANDO LISTA DE CHEQUEO PARA CORRECCIONES, EN REVISION POR PARTE DEL SUPERVISIOR. DEBEN CORREGIR DE NUEVO Y PROGRAMAR VISITA PARA REVISION DEL PROYECTO. SE REALIZO MESA TECNICA EL 11 DE MARZO DE 2022. SE ENVIA OFICIO SOLICITANDO LA RADICACION DE LA SUBSANACION DEL PROYECTO. POR MEDIO DE COMUNICACION INTERNA NOS INFORMAN QUE ESTA EN APROBACION POR LA OFICINA JURIDICA DEL MUNICIPIO LA RESOLUCION DE COMO SE VAN A SELECCIONAR LOS BENEFICIARIOS PARA QUE EL ALCALDE FIRME. SE ESTA A LA ESPERA DE LA RESOLUCION DEL ACTO ADMINISTRATIVO, SE ENCUENTRA LISTA PERO LA DEMORA ES DEL AREA JURIDICA, PENDIENTE A ENVIAR EL NUMERO DE LA RESOLUCION.  EL 27 DE MAYO DE 2022 EL MUNICIPIO REMITIO EL PAQUETE DEL PROYECTO COMPLETO EN DIGITAL PARA SU RESPECTIVA REVISION. AL 6 DE JUNIO DE 2022 SE ESTA PROYECTANDO EL AVAL Y SE ESTA A LA ESPERA  QUE RADIQUEN EL PROYECTO EN FISICO. EL 13 DE JUNIO DE 2022 EL ING. ESTEBAN FIRMA EL AVAL, PENDIENTE FIRMA DE LA SECRETARIA. SE ENCUENTRA EL AVAL FIRMADO PERO SE ESTA ESPERADO EL PROYECTO EN FISICO PARA RADICARLO EN PLANEACION. SE REALIZO REUNION EL 28 D EJUNIO DE 2022 Y VAN A CORREGIR ALGO AL CIERRE FINANCIERO. EL 11 DE JULIO DE 2022 RADICARON EL PROYECTO COMPLETO. PLANEACION DEVOLVIO EL PROYECTO CON OBSERVACIONES. EL 27 DE JULIO DE 2022 RADICARON DE NUEVO EL PROYECTO, SE ESTAN REVISANDO LAS OBSERVACIONES DE PLANEACION PARA POSTERIORMENTE ACTUALIZAR EL AVAL. AL 29 DE AGOSTO DE 2022 NO HAN ENVIADO NADA. AL 30 DE NOVIEMBRE DE 2022 NO HAN VUELTO A RADICAR NADA.  AL 12 DE DICIEMBRE DE 2022 NO HAN RADICADO NADA</t>
  </si>
  <si>
    <t>SE RADICO EL PROYECTO EN LA SECRETARIA EL 6 DE MAYO DE 2022 ADJUNTANDO CERTIFICACIONES Y EL AVALUO DE 2 LOTES. PENDIENTE ENVIAR LISTA DE CHEQUEO. SE ENVIA LISTA DE CHEQUEO AL MUNICIPIO EL 25 DE JULIO DE 2022. AL 8 DE AGOSTO DE 2022 NO HAN ENVIADO LA SUBSANACION. EL 30 DE AGOSTO DE 2022 ENCARGADOS PASARAN POR LA CARPETA PARA ORGANIZAR CORRECCIONES. SE RECIBE PROYECTO DE FORMA FISICA EL 1 DE SEPTIEMBRE DE 2022 Y SE ENTREGA AL PROFESIONAL ENCARGADO DE LA REVISION.  SE ENVIA LISTA DE CHEQUEO EL 13 DE SEPTIEMBRE DE 2022 Y SE CITA A MESA TECNICA EL 14 DE SEPTIEMBRE DE 2022 A LAS 1O AM A TRAVES DE MEET. SE REALIZO LA MESA TECNICA VIRTUAL EL 14 DE SEPTIEMBRE DE 2022 Y SE SOCIALIZARON LAS OBSERVACIONES DE LA LISTA DE CHEQUEO. ELLOS DEBEN ARREGLAR EL CERTIFICADO DE LIBERTAD Y TRADICION. AL 12 DE DICIEMBRE DE 2022 NO HAN ALLEGADO NADA DE INFORMACION.</t>
  </si>
  <si>
    <t>RIA EDNA TODO EL PROYECTO Y EVALUADO, PARA QUE ELLA REALICE LA ULTIMA REVISION Y SE ESTA PROYECTANDO EL AVAL SECTORIAL  - SIGUE EN REVISION LA MGA. SE RADICO A PLANEACION EN DICIEMBRE DE 2021. DEVOLVIERON EL PROYECTO PORQUE SE PERDIERON UNOS DOCUMENTOS, SE ENTREGA DE NUEVO A LA ASOCIACION DEL MUNICIPIO PARA QUE COMPLETARAN LA INFORMACION QUE SE HABIA PERDIDO EL 8 DE MARZO DE 2022.
SE RECIBIO NUEVAMNETE EL PROYECTO Y SE REALIZARA COMITE TECNICO EL 23 DE MARZO DE 2022. SE ENTREGO A LA INGENIRA PAOLA (SECRETARIA) PARA LA FIRMA EL 11 DE ABRIL DE 2022. SE ESTA A LA ESPERA DE LA FIRMA. AL 13 DE JUNIO DE 2022 SIGUE A LA ESPERA DE LA FIRMA. SE ENVIA OFICIO 1560 EL 1 DE AGOSTO DE 2022  AL PRESIDENTE ASOCIACION DE VIVIENDA INDIGENA VILLA FLORESTA CON EL FIN DE HACER DEVOLUCION EN FISICO DEL PROYECTO PARA AJUSTE DE PRECIOS DEL PROYECTO SE RADICO DE NUEVO EL PROYECTO EL 13 DE SEPTIEMBRE DE 2022 PARA SU RESPECTIVA REVISION. EL 12 DE DICIEMBRE DE 2022 SE READICO EN PLANEACION EL PROYECTO EN FISICO Y DIGITAL PARA DAR AVAL SECTORIAL</t>
  </si>
  <si>
    <t>PROCESO DE AVAL SECTORIAL</t>
  </si>
  <si>
    <t>SE DEVOLVIO CON OBSERVACIONES EL 18 DE DICIEMBRE DE 2021. SE ENVIO OFICIO 077 EL 28 DE FEBRERO DE 2022 RECORDANDO LAS CORRECCIONES. SE ENVIO OFICIO 416 REITERANDO LAS CORRECCIONES. SE ENVIA CORREO ELECTRONICO EL 16 DE MAYO DE 2022 REITERANDO LAS CORRECCIONES PENDIENTES. SE ENVIA OFICIO 1101  EL 6 DE JUNIO DE 2022 SOLICITANDO LAS CORRECCIONES. SE TIENE RESPUESTA AL OFICI EL 21 DE JUNIO DE 2022 INFORMANDO QUE EL PROYECTO LO TIENE EL MINISTERIO DE VIVIENDA. AL 16 DE AGOSTO DE 2022 SIGUE EN LA MISMAS CONDICIONES. AL 29 DE AGSOTO SIGUE EN EL MINISTERIO DE VIVIENDA.  AL 12 DE DICIEMBRE DE 2022 NO HAN RADICADO NADA</t>
  </si>
  <si>
    <t>SE ESTA HACIENDO LA REVISION DEL PROYECTO CON EL FIN DE ACTUALIZAR LAS CERTIFICACIONES. SE ENVIO LISTA DE CHEQUEO DE LA ESTRUCTURACION DEL PROYECTO. EL 14 DE MARZO DE 2022 SE SOLICITO PRESTAMOS DEL PROYECTO EN PLANEACION. EL 22 DE MARZO DE 2022 SE REALIZO REUNION  CON EL PRESIDENTE DE LA JAC PARA SOLICITARLE UNAS CERTIFICACIONES DE SANA POSECION. LAS CERTIFICACIONES ESTAN A LA ESPERA DE LA FIRMA DE LA SECRETARIA DE AGRICULTURA DE IBAGUE ENVIADAS EL 26 DE ABRIL DE 2022  VIA CORREO ELECTRONICO. EL 1 DE JUNIO DE 2022 LA SUPERVISION REALIZARA VISITA PARA RECOGER LA DOCUMENTACION . SE REALIZA VISITA TECNICA EL 6 DE JUNIO DE 2022 PARA LA RECOLECCION DE INFORMACION. EN PROYECCION EL AVAL SECTORIAL. SE RADICARA EN PLANEACION EL 29 DE JUNIO DE 2022. NO SE PUDO RADICAR PORQUE FALTABA UNA CERTIFICACION. AL 30 DE JUNIO DE 2022 YA SE ENCUENTRA EL CERTIFICADO FALTANTE Y SE ESPERA RADICARLO EL 6 DE JULIO DE 2022. AL 16 DE AGOSTO DE 2022 NO SE HA RADICADO YA QUE LA ALCALDIA ESTA AJUSTANDO UNAS CERTIFICACIONES. AL 29 DE AGOSTO DE 2022 AUN SE ENCUENTRAN CON TEMAS DE CERTIFICACIONES.  AL 12 DE DICIEMBRE DE 2022 NO SE HA PODIDO  RADICAR PORQUE PIDIERON ACTUALIZACION DE LA MGA</t>
  </si>
  <si>
    <t>SE RECIBE EL PROYECTO PARA SU RESPECTIVA REVISION. SE ENVIA OFICIO 1102 DEL 6 DE JUNIO DE 2022 EN DONDE SE SOLICITA SEA AJUSTADO EL TIEMPO DE EJECUCION DEL MISMO YA QUE EL PROYECTO NO PUEDE PASAR LA PRESENTE VIGENCIA. AL 30 DE JUNIO DE 2022 NO HAN DADO RESPUESTA. AL 16 DE AGOSTO DE 2022 NO HAN DEVUELTO NADA. AL 29 DE AGSOTO AUN NO HAN REALIZADO LA SUBSANACION DE OBSERVACIONES.  AL 12 DE DICIEMBRE DE 2022 NO HAN RADICADO NADA</t>
  </si>
  <si>
    <t>ELECTRIFICACION</t>
  </si>
  <si>
    <t>ARQ. CAMILO DIAZ</t>
  </si>
  <si>
    <t>CONSTRUCCION DE DOS (02) POLIDEPORTIVOS CUBIERTOS, ZONA RURAL VEREDA EL NEME Y VEREDA HIJO DEL VALLE DEL MUNICIPIO DE VALLE DE SAN JUAN DEPATAMENTO DEL TOLIMA</t>
  </si>
  <si>
    <t>SE VOLVIO A RADICAR EL PROYECTOS, FALTA POR ENVIAR COTIZACION QUE SOPORTE LOS PRECIOS, SE CORRIGIO MGA Y DOCUMENTO TECNICO. EL DIA 19 DE AGOSTO  DE 2021,  SE REMITIO POR PARTE DEL MUNICIPIO SUBSANACION DE OBSERVACIONES DE LA MGA Y DOCUMENTO TECNICO. A LA ESPERA DE REVISION PARA RADICAR EN FISICO.
EL PROYECTO COMO PRESENTA RECURSOS DEL MINISTERIO, SE ENVIO A RADICACION EL AÑO PASADO PARA SER VIABILIZADO PRIMERO EN EL MINISTERIO Y LUEGO SE RADICARA NUEVAMENTE AL BANCO DE PROYECTOS DE PLANEACION PARA SER INCLUIDO EN LA PLATAFORMA PARA CODIGO BPIM Y POSTERIOR VIABILIDAD/ SEGUN LA ALCALDIA AUN NO HAN RECIBIDO RESPUESTA DEL MINISTERIO . 
SE ENVIA CORREO ELECTRONICO EL 24 DE FEBRERO DE 2022 SOLICITANDO INFORMACION SOBRE EL PROCESO DE LA VIABILIDAD CON EL MINISTERIO DEL DEPORTE. . SE ENVIO OFICIO EL 7 DE MARZO DE 2022. PLANEACION MUNICIPAL CONTESTO QUE ESTAN A LA ESPERA DE LA VIABILIDAD DEL MINISTERIO. SE ENVIA CORREO SOLICITANDO INFORMACION DEL PROCESO QUE TIENE EL MINISTERIO Y CONTESTARON QUE EL PROYECTO SE ENCUENTRA PRESENTADO AL MINISTERIO DEL DEPORTE EN ESPERA DE VIABILIZACION. SE ENVIO DE NUEVO CORREO Y EL MUNICIPIO RESPONDIO QUE EL PROYECTO SE ENCUENTRA PRESENTADO AL MINISTERIO DEL DEPORTE EN ESPERA DE VIABILIZACION. AL 23 DE MAYO DE 2022 SIGUE A LA ESPERA DE VIABILIZACION POR PARTE DEL MINISTERIO DEL DEPORTE. AL 31 DE MAYO DE 2022 SIGUE IGUAL.  SE ENVIA CORREO EL 31 DE MAYO DE 2022 Y ENVIAN LA MISMA INFORMACION. AL 13 DE JUNIO DE 2022 SIGUE A LA ESPERA DEL MINISTERIO. SE ENVIA CORREO EL 17 DE JUNIO DE 2022 SOLICITANDO INFORMACION. EL MUNICIPIO CONTESTA QUE SE ENCUENTRA PRESENTADO AL MINISTERIO DEL DEPORTE EN ESPERA DE VIABILIZACION EL 28 DE JUNIO DE 2022. SE ENVIA CORREO EL 15 DE JULIO DE 2022 SOLICITANDO EL ESTADO DEL PROCESO. SE ENVIA CORREO ELECTRONICO EL 19 DE AGOSTO DE 2022 SOLICITANDO DE NUEVO EL ESTADO DEL PROCESO. AL 12 DE DICIEMBRE DE 2022 AUN LO TIENE EL MINISTERIO DEL DEPORTE</t>
  </si>
  <si>
    <t>SE RADICO A PLANEACION PERO POR VIGENCIA 2022, SE ESTA ACTUALIZANDO PRECIOS SI SE REQUIERE SEGÚN CRITERIO DEL MERCADO Y AUMENTO DEL IPC Y EN ACTUALIZACION DE ALGUNAS CERTIFICACIONES POR PARTE DEL MUNICIPIO.
SE REALIZO MESA TECINICA EL 11 DE FEBRERO DE 2022 Y SE EXPLICO QUE DOCUMENTOS Y EL PRESUPUESTO QUE DEBEN ACTUALIZAR POR VIGENCIA  2022. SE REALIZO MESA TECNICA EL 4 DE MARZO DE 2022 REALIZANDO OBSERVACIONES AL PRESUPUESTO.  SE REALIZA MESA TECNICA EL 11 DE MARZO DE 2022 EN REVISION DEL PRESUPUESTO. EL 18 DE MARZO DE 2022 ENVIARON EL PRESUPUESTO CON ALGUNAS CERTIFICACIONES PARA REVISION CON EL COMPROMISO DE DEVOLVER OBSERVACIONES EL 22 DE MARZO. SE REALIZO MESA TECNICA EL 18 DE ABRIL DE 2022 QUEDANDO COMO COMPROMISO QUE EL 19 DE ABRIL DE 2022 ENVIARAN EL PROOYECTO. SE REALIZO MESA TECNICA EL 6 DE MAYO DE 2022 Y SE ESTA AJUSTANDO EL VALOR DEL ACERO. SE PASO AVAL A LA INGENIERA PAOLA PARA FIRMA. YA SE ENCUENTRA RADICADO EN PLANEACION CON FECHA DEL 18 DE MAYO DE 2022. SE VIABILIZO EL PROYECTO EL 26 DE MAYO DE 2022. AL 13 DE JUNIO DE 2022 SE ESTA A LA ESPERA DE QUE INDIQUEN SI HAY RECURSOS. AL 6 DE JULIO DE 2022 SE SIGUE ESPERANDO RECURSOS. AL 21 DE JULIO DE 2022 SIGUE A LA ESPERA DE RECURSOS. AL 29 DE AGOSTO DE 2022 SE SIGUE A LA ESPERA DE RECURSOS.DEBIDO A LA ACTUALIZACION DE PRESUPUESTO CON VIGENCIA DE 2023 SE ENVIO LISTA DE CHEQUEO EL 7 DE DICIEMBRE DE 2022. EL 12 DE DICIEMBRE DE 2022 ALLEGARON LAS OBSERVACIONES Y SE ENCUENTRA EN REVISION POR PARTE DEL PROFESIONAL.</t>
  </si>
  <si>
    <t>VIABILIZADO 
EN REVISION PARA ACTUALIZAR A VIGENCIA 2023</t>
  </si>
  <si>
    <t>SE ENTREGA AL PROFESIONAL ENCARGADO PARA LA REVISION.  SE ENVIAN OBSERVACIONES EL 13 DE JUNIO DE 2022. AL 12 DE DICIEMBRE DE 2022 NO HAN RADICADO NADA</t>
  </si>
  <si>
    <t>AUNAR ESFUERZOS TÉCNICOS, ADMINISTRATIVOS Y FINANCIEROS ENTRE EL DEPARTAMENTO DEL TOLIMA, EMPRESA DEPARTAMENTAL DE ACUEDUCTO, ALCANTARILLADO Y ASEO DEL TOLIMA EDAT S.A ESP OFICIAL GESTOR DEL PAP–PDA Y MUNICIPIO DE ATACO PARA DESARROLLAR EL PROYECTO “SANEAMIENTO BÁSICO RURAL, EN EL MARCO DEL CONTRATO PLAN, PARA EL MUNICIPIO DE ATACO
TOLIMA”</t>
  </si>
  <si>
    <t>PENDIENTE POR REVISAR EL PROYECTO CON SU RECPECTIVA LISTA DE VERIFICACION.</t>
  </si>
  <si>
    <t>SE RECIBE EL PROYECTO Y SE ASIGNA AL PROFESIONAL ENCARGADO PARA LA REVISION. AL 4 DE NOVIEMBRE DE 2022 SE ENCUENTRA EN REVISION. SE ENVIA LISTA DE CHEQUEO EL 16 DE NOVIEMBRE DE 2022 Y SE PROGRAMA MESA TECNICA EL 17 DE NOVIEMBRE DE 2022. AL 12 DE DICIEMBRE DE 2022 SE ESTA PENDIENTE FECHA DE MESA DE TECNICA CON ENERGY GAS PARA SUBSANAR OBSERVACION. SE REALIZO MESA TECNICA. RADICAN DE NUEVO EL 16 DE DICIEMBRE DE 2022, SE ENCUENTRA EN REVISION.</t>
  </si>
  <si>
    <t>SE ENTREGA EL PROYECTO AL PROFESIONAL ENCARGADO PARA LA REVISION. AL 12 DE DICIEMBRE DE 2022 SE ESTA PENDIENTE FECHA DE MESA DE TECNICA CON ENERGY GAS PARA SUBSANAR OBSERVACION. SE REALIZO MESA TECNICA. RADICAN DE NUEVO EL 16 DE DICIEMBRE DE 2022, SE ENCUENTRA EN REVISION.</t>
  </si>
  <si>
    <t>SE RADICA EL PROYECTO EL 4 DE SEPTIEMBRE DE 2022 MEDIANTE VIA CORREO ELECTRONICO. SE ASIGNA EL PROFESIONAL ENCARGADO PARA LA REVISION. SE ENVIA LISTA DE CHEQUEO EL 25 DE NOVIEMBRE DE 202 Y SE PROGRAMA MESA TECNICA PARA EL 28 DE NOVIEMBRE DE 2022. SE REALIZA LA MESA TECNICA EL 28 DE NOVIEMBRE DE 2022 ACLARANDO LAS OBSERVACIONES REALIZADAS. AL 12 DE DICIEMBRE DE 2022 SE ESTA PENDIENTE FECHA DE MESA DE TECNICA CON ENERGY GAS PARA SUBSANAR OBSERVACION.  SE REALIZO MESA TECNICA. RADICAN DE NUEVO EL 16 DE DICIEMBRE DE 2022, SE ENCUENTRA EN REVISION.</t>
  </si>
  <si>
    <t>SE REVISO EL PROYECTO Y SE ENTREGO LA LISTA DE CHEQUEO CON LAS DEBIDAS OBSERVACIONES DE FECHA DE 19/05/2021. SE HAN REALIZADO 4 MESAS TECNICAS, 07-05-21 LA SEGUNDA 21-05-2021, LA TERCERA 24-05-21 Y LA CUARTA 10-06-21. PASARON SUBSANACIONES EL DIA 17-06-21 SE REVISARON Y AUN FALTA DOCUMENTACION.
SE SOLICITO NUEVAMENTE  MESA TECNICA  EL 30 DE AGOSTO DE 2021
SE ENVIA OFICIO EL 08 DE FEBRERO 2022 SOLICITANDO INFORMACION SOBRE SUBSANACION DE OBSRVACIONES.
SE ENVIA OFICIO EL 25 DE FEBRERO DE 2022 SOLICITANDO AL MUNICIPIO INFORMACION ACERCA DE LAS OBSERVACIONES DEL PROYECTO. SE ENVIA OFICIO EL 25 DE ABRIL DE 2022 SOLICITANDO AVANCE SOBRE LAS OBSERVACIONES DEL PROYECTO. SE RADICA EL PROYECTO DE NUEVO EL 6 DE JUNIO DE 2022, SE ENCUENTRE EN REVISION POR PARTE DEL APOYO A LA SUPERVISION AL 7 DE JUNIO DE 2022.. SE ENVIA LISTA DE CHEQUEO EL 17 DE JUNIO DE 2022. SE PROGRAMA MESA TECNICA PARA EL 1 DE JULIO DE 2022. EL DIA 30 DE JUNIO SE REALIZO MESA TECNICA CON EL EQUIPO FORMULADOR DE LA GOBERNACION  PARA  LA REVISION DE LAS OBSERVACIONES   DE LA LISTA DE CHEQUEO ,  LAS CUALES QUEDARON DE SER ENTRGADAS NUEVAMENTE.  EL 7 DE JULIO DE 2022 ENERGY ENVIA PLANOS Y PRESUPUESTO, SE ENCUENTRA EN REVISION. SE ENVIA OFICIO 1523 DEL 26 DE JULIO DE 2022 EN DONDE SE ENTREGAN LAS CORRECCIONES DE PRESUPUESTO Y PLANOS DEL PROYECTO. SE RADICA PROYECTO DE NUEVO EL 6 DE SEPTIEMBRE DE 2022. EL 10 DE OCTUBRE DE 2022 ENVIAN ALGUNAS CORRECCIONES. AL 4 DE NOVIEMBRE DE 2022 SE ENCUENTRA EL EVALUADOR REVISANDO LA INFORMACION. AL 12 DE DICIEMBRE DE 2022 SE ESTA PENDIENTE FECHA DE MESA DE TECNICA CON ENERGY GAS PARA SUBSANAR OBSERVACION. SE REALIZO MESA TECNICA. RADICAN DE NUEVO EL 16 DE DICIEMBRE DE 2022, SE ENCUENTRA EN REVISION.</t>
  </si>
  <si>
    <t xml:space="preserve">SE ENVIA EL PROYECTO AL PROFESIONAL ENCARGADO DE LA REVISION </t>
  </si>
  <si>
    <t>ING. ALBA GOMEZ</t>
  </si>
  <si>
    <t>INERGAS SAS E.S.P</t>
  </si>
  <si>
    <t>FISICA: 7 MESES
FINANCIERA:  6 MESES</t>
  </si>
  <si>
    <t>2116 USUARIOS</t>
  </si>
  <si>
    <t>JORDAN, LA FLORESTA, SAN PEDRO, LAS PALMERAS, PUERTO LIMON, ALTOZANO, EL OSO, LA UNION, SAN MIGUEL, LA ALTAMIRA, CORREGIMIENTO DE BILBAO, LA CRISTALINA, FUNDADORES, BOLIVIA, LA ESPERANZA, LA AURORA, EL RECREO, LA LOMA, SAN JORGE, LA ILUSION, BUENOS AIRES, LA PATAGONIA, SANTA ROSA, BETULIA, VILLA LUZ, LAS BRISAS.</t>
  </si>
  <si>
    <t>CAMILO DIAZ</t>
  </si>
  <si>
    <t>MEJORAMIENTO DE VIVIENDA URBANA Y RURAL, EN EL MUNICIPIO DEL GUAMO, DEPARTAMENTO DEL TOLIMA</t>
  </si>
  <si>
    <t>FISICA: 5 MESES
FINANCIERA: 9 MESES</t>
  </si>
  <si>
    <t xml:space="preserve">TERMINANDO DE ACTUALIZAR PRESUPUESTO-EL MUNICIPIO ESTA REALIZANDO VISITAS A NUEVOS BENEFICIARIOS CON REGISTRO FOTOGRAFICO EL MUNICIPIO  -SE OFICIO AL MUNICIPIO EL DIA 12 DE AGOSTO PARA QUE DIERA RESPUESTA DEL AVANCE DE LAS VISITAS.
SE REALIZO MESA TECNICA EN EL MUNICIPIO DEL GUAMO EL 11 DE FEBRERO DE 2022 SOLICTANDO AJUSTES A LA DOCUMENTANCION DE LOS BENEFICIARIOS PRESENTADA POR EL MUNICIPIO. SE DEJO EVIDENCIA MEDIANTE OFICIO FIRMADO POR LA ALCALDIA.
EL 28 DE FEBRERO DE 2022 SE ENVIA NUEVAMENTE OFICIO DEBIDO A LA FALTA DE RESPUESTA DEL 11 DE FEBRERO. SE ENVIA OFICIO 460 EL 28 DE MARZO DE 2022 REITERANDO EL AVANCE EN EL AJUSTE DE LAS OBSERVACION. SE ENVIA OFICIO 1104 EL 6 DE JUNIO DE 2022 REITERANDO EL AVANCE EN EL AJUSTE DE LAS OBSERVACIONES. AL 13 DE JUNIO DE 2O22 NO HAN CONTESTADO NADA. EL 16 DE SEPTIEMBRE DE 2022 RADICARON LA DOCUMENTACION DE LOS BENEFICIARIOS. AL 30 DE NOVIEMBRE DE 2022 SE ESTAN ACTUALIZANDO LOS PRESUPUESTOS DE LAS SEIS TIPOLOGIAS DEL MEJORAMIENTO QUE COMPONEN EL PROYECTO. 
AL 12 DE DICIEMBRE DE 2022 SE ESTA ESPERANDO LA LISTA DE BENEFICIARIOS CON EL TIPO DE MEJORAMIENTO A REALIZAR PARA PODER SEGUIR CONLA ESTRUCTURACION. SE REALIZA ENTREGA DE PROYECTO EN ESTRUCTURACION EL 10 DE ENERO DE 2023 A LA DIRECCION. </t>
  </si>
  <si>
    <t xml:space="preserve">ESTRUCTURADO </t>
  </si>
  <si>
    <r>
      <rPr>
        <b/>
        <sz val="10"/>
        <color theme="1"/>
        <rFont val="Calibri"/>
        <family val="2"/>
        <scheme val="minor"/>
      </rPr>
      <t>VEREDAS:</t>
    </r>
    <r>
      <rPr>
        <sz val="10"/>
        <color theme="1"/>
        <rFont val="Calibri"/>
        <family val="2"/>
        <scheme val="minor"/>
      </rPr>
      <t xml:space="preserve"> BARROSO, BOCAS DEL LEMAYA, CAÑADA ALTA, CAÑADA BAJA, CAÑADA ONDEQUERAS, CAÑADA RODEO, CARACOLI IGUAES, CERROGORDO PEÑONES, CHIPUELO CENTRO, CHIPUELO ORIENTE, CHONTADURO, EL CHORRO, EL JARDIN, GUAMAL,
GUAMALITO, LA CHAMBA, LOMA DE LUISA, PRINGAMOSAL CENTRO, PRINGAMOSAL DIAMANTE, PRINGAMOSAL EL TUNO, PRINGAMOSAL LA GUACAMAYA, PRINGAMOSAL LOS PASOS, PUEBLO NUEVO, QUINTO CHIPUELO, RINCON SANTO CENTRO, RINCON SANTO LA TROJA, RINCON SANTO MANANTIAL, RINCON SANTO SECTOR LA LUISA, SERREZUELA LAS GARZAS, SERREZUELA PAJUIL, SERREZUELA SAN CAYETANO, SERREZUELA PRIMAVERA, SERREZUELA PARAISO
</t>
    </r>
    <r>
      <rPr>
        <b/>
        <sz val="10"/>
        <color theme="1"/>
        <rFont val="Calibri"/>
        <family val="2"/>
        <scheme val="minor"/>
      </rPr>
      <t>BARRIOS:</t>
    </r>
    <r>
      <rPr>
        <sz val="10"/>
        <color theme="1"/>
        <rFont val="Calibri"/>
        <family val="2"/>
        <scheme val="minor"/>
      </rPr>
      <t xml:space="preserve"> EL CARMEN, MILAN, PABLO SEXTO, SANTA ANA,  AVENIDA LUCERITO-IFA
 CENTRO,  LAS ACACIAS, LOS OCOBOS, SAN DIEGO, SAN MARTIN
</t>
    </r>
  </si>
  <si>
    <t>CP2MP6
CP2MP8</t>
  </si>
  <si>
    <t>400
850</t>
  </si>
  <si>
    <t>881 PERSONAS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</si>
</sst>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quot;$&quot;\ * #,##0_-;\-&quot;$&quot;\ * #,##0_-;_-&quot;$&quot;\ * &quot;-&quot;_-;_-@_-"/>
    <numFmt numFmtId="165" formatCode="_-&quot;$&quot;\ * #,##0.00_-;\-&quot;$&quot;\ * #,##0.00_-;_-&quot;$&quot;\ * &quot;-&quot;??_-;_-@_-"/>
    <numFmt numFmtId="166" formatCode="_ [$€-2]\ * #,##0.00_ ;_ [$€-2]\ * \-#,##0.00_ ;_ [$€-2]\ * &quot;-&quot;??_ "/>
    <numFmt numFmtId="167" formatCode="#,##0."/>
    <numFmt numFmtId="168" formatCode="_ * #,##0.00_ ;_ * \-#,##0.00_ ;_ * &quot;-&quot;??_ ;_ @_ "/>
    <numFmt numFmtId="169" formatCode="_-* #,##0_-;\-* #,##0_-;_-* &quot;-&quot;??_-;_-@_-"/>
    <numFmt numFmtId="170" formatCode="_-&quot;$&quot;\ * #,##0.00_-;\-&quot;$&quot;\ * #,##0.00_-;_-&quot;$&quot;\ * &quot;-&quot;_-;_-@_-"/>
    <numFmt numFmtId="171" formatCode="[$ $]#,##0"/>
    <numFmt numFmtId="172" formatCode="dd\-mm\-yyyy"/>
    <numFmt numFmtId="173" formatCode="_-&quot;$&quot;* #,##0.00_-;\-&quot;$&quot;* #,##0.00_-;_-&quot;$&quot;* &quot;-&quot;_-;_-@_-"/>
    <numFmt numFmtId="174" formatCode="[$ $]#,##0.00"/>
    <numFmt numFmtId="175" formatCode="[$-F800]dddd\,\ mmmm\ dd\,\ yyyy"/>
  </numFmts>
  <fonts count="5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
      <color indexed="8"/>
      <name val="Courier"/>
      <family val="3"/>
    </font>
    <font>
      <b/>
      <sz val="1"/>
      <color indexed="8"/>
      <name val="Courier"/>
      <family val="3"/>
    </font>
    <font>
      <b/>
      <i/>
      <sz val="1"/>
      <color indexed="8"/>
      <name val="Courier"/>
      <family val="3"/>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sz val="10"/>
      <name val="Arial"/>
      <family val="2"/>
      <charset val="1"/>
    </font>
    <font>
      <sz val="11"/>
      <color rgb="FFFFFFFF"/>
      <name val="Arial"/>
      <family val="2"/>
      <charset val="1"/>
    </font>
    <font>
      <sz val="11"/>
      <color rgb="FF1C2F33"/>
      <name val="Calibri"/>
      <family val="2"/>
      <scheme val="minor"/>
    </font>
    <font>
      <b/>
      <sz val="10"/>
      <color theme="1"/>
      <name val="Arial"/>
      <family val="2"/>
    </font>
    <font>
      <sz val="10"/>
      <color theme="1"/>
      <name val="Arial"/>
      <family val="2"/>
    </font>
    <font>
      <sz val="11"/>
      <color theme="1"/>
      <name val="Century Gothic"/>
      <family val="2"/>
    </font>
    <font>
      <sz val="8"/>
      <name val="Calibri"/>
      <family val="2"/>
      <scheme val="minor"/>
    </font>
    <font>
      <b/>
      <sz val="16"/>
      <color theme="1"/>
      <name val="Arial"/>
      <family val="2"/>
    </font>
    <font>
      <sz val="16"/>
      <color theme="1"/>
      <name val="Arial"/>
      <family val="2"/>
    </font>
    <font>
      <sz val="12"/>
      <color theme="1"/>
      <name val="Arial"/>
      <family val="2"/>
    </font>
    <font>
      <sz val="8"/>
      <color theme="1"/>
      <name val="Arial"/>
      <family val="2"/>
    </font>
    <font>
      <b/>
      <sz val="9"/>
      <color theme="1"/>
      <name val="Arial"/>
      <family val="2"/>
    </font>
    <font>
      <b/>
      <sz val="12"/>
      <color theme="1"/>
      <name val="Arial"/>
      <family val="2"/>
    </font>
    <font>
      <b/>
      <sz val="14"/>
      <color theme="1"/>
      <name val="Arial"/>
      <family val="2"/>
    </font>
    <font>
      <b/>
      <sz val="12"/>
      <color theme="1"/>
      <name val="Calibri"/>
      <family val="2"/>
      <scheme val="minor"/>
    </font>
    <font>
      <sz val="10"/>
      <color rgb="FFFF0000"/>
      <name val="Arial"/>
      <family val="2"/>
    </font>
    <font>
      <sz val="10"/>
      <color rgb="FF000000"/>
      <name val="Calibri"/>
      <family val="2"/>
    </font>
    <font>
      <sz val="10"/>
      <color rgb="FF000000"/>
      <name val="Roboto"/>
    </font>
    <font>
      <sz val="11"/>
      <color theme="1"/>
      <name val="Arial"/>
      <family val="2"/>
    </font>
    <font>
      <sz val="9"/>
      <color indexed="81"/>
      <name val="Tahoma"/>
      <family val="2"/>
    </font>
    <font>
      <b/>
      <sz val="9"/>
      <color indexed="81"/>
      <name val="Tahoma"/>
      <family val="2"/>
    </font>
    <font>
      <b/>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sz val="12"/>
      <color theme="1"/>
      <name val="Calibri"/>
      <family val="2"/>
      <scheme val="minor"/>
    </font>
    <font>
      <sz val="10"/>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6600"/>
        <bgColor rgb="FFFF9900"/>
      </patternFill>
    </fill>
    <fill>
      <patternFill patternType="solid">
        <fgColor rgb="FF522B57"/>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99FF"/>
        <bgColor indexed="64"/>
      </patternFill>
    </fill>
    <fill>
      <patternFill patternType="solid">
        <fgColor theme="5" tint="-0.249977111117893"/>
        <bgColor indexed="64"/>
      </patternFill>
    </fill>
    <fill>
      <patternFill patternType="solid">
        <fgColor rgb="FFD5A6BD"/>
        <bgColor rgb="FFD5A6BD"/>
      </patternFill>
    </fill>
    <fill>
      <patternFill patternType="solid">
        <fgColor rgb="FF00FFFF"/>
        <bgColor rgb="FF00FFFF"/>
      </patternFill>
    </fill>
    <fill>
      <patternFill patternType="solid">
        <fgColor rgb="FFFFFF00"/>
        <bgColor rgb="FF00FFFF"/>
      </patternFill>
    </fill>
    <fill>
      <patternFill patternType="solid">
        <fgColor theme="0" tint="-0.14999847407452621"/>
        <bgColor rgb="FF00FFFF"/>
      </patternFill>
    </fill>
    <fill>
      <patternFill patternType="solid">
        <fgColor theme="5" tint="0.39997558519241921"/>
        <bgColor indexed="64"/>
      </patternFill>
    </fill>
    <fill>
      <patternFill patternType="solid">
        <fgColor rgb="FF00FFFF"/>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D5A6BD"/>
      </patternFill>
    </fill>
    <fill>
      <patternFill patternType="solid">
        <fgColor theme="0" tint="-0.249977111117893"/>
        <bgColor rgb="FF00FFFF"/>
      </patternFill>
    </fill>
    <fill>
      <patternFill patternType="solid">
        <fgColor theme="7" tint="0.39997558519241921"/>
        <bgColor rgb="FFD5A6BD"/>
      </patternFill>
    </fill>
    <fill>
      <patternFill patternType="solid">
        <fgColor theme="9" tint="0.39997558519241921"/>
        <bgColor rgb="FFD5A6BD"/>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rgb="FFD5A6BD"/>
      </patternFill>
    </fill>
    <fill>
      <patternFill patternType="solid">
        <fgColor theme="4" tint="-0.249977111117893"/>
        <bgColor indexed="64"/>
      </patternFill>
    </fill>
    <fill>
      <patternFill patternType="solid">
        <fgColor theme="4" tint="0.79998168889431442"/>
        <bgColor rgb="FF00FFFF"/>
      </patternFill>
    </fill>
    <fill>
      <patternFill patternType="solid">
        <fgColor theme="8"/>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medium">
        <color rgb="FFECECEC"/>
      </left>
      <right style="medium">
        <color rgb="FFECECEC"/>
      </right>
      <top style="medium">
        <color rgb="FFECECEC"/>
      </top>
      <bottom style="medium">
        <color rgb="FFECECEC"/>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rgb="FF000000"/>
      </right>
      <top style="medium">
        <color indexed="64"/>
      </top>
      <bottom style="medium">
        <color indexed="64"/>
      </bottom>
      <diagonal/>
    </border>
    <border>
      <left/>
      <right style="thin">
        <color rgb="FF000000"/>
      </right>
      <top style="medium">
        <color indexed="64"/>
      </top>
      <bottom/>
      <diagonal/>
    </border>
    <border>
      <left/>
      <right style="thin">
        <color rgb="FF000000"/>
      </right>
      <top/>
      <bottom style="thin">
        <color rgb="FF000000"/>
      </bottom>
      <diagonal/>
    </border>
    <border>
      <left/>
      <right style="thin">
        <color rgb="FF000000"/>
      </right>
      <top style="medium">
        <color indexed="64"/>
      </top>
      <bottom style="thin">
        <color rgb="FF000000"/>
      </bottom>
      <diagonal/>
    </border>
    <border>
      <left/>
      <right/>
      <top style="thin">
        <color rgb="FF000000"/>
      </top>
      <bottom style="thin">
        <color rgb="FF000000"/>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top style="thin">
        <color indexed="64"/>
      </top>
      <bottom/>
      <diagonal/>
    </border>
    <border>
      <left/>
      <right style="medium">
        <color indexed="64"/>
      </right>
      <top/>
      <bottom/>
      <diagonal/>
    </border>
    <border>
      <left style="thin">
        <color rgb="FF000000"/>
      </left>
      <right style="medium">
        <color indexed="64"/>
      </right>
      <top/>
      <bottom/>
      <diagonal/>
    </border>
  </borders>
  <cellStyleXfs count="235">
    <xf numFmtId="0" fontId="0" fillId="0" borderId="0"/>
    <xf numFmtId="44" fontId="1" fillId="0" borderId="0" applyFont="0" applyFill="0" applyBorder="0" applyAlignment="0" applyProtection="0"/>
    <xf numFmtId="0" fontId="3"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4" borderId="0" applyNumberFormat="0" applyBorder="0" applyAlignment="0" applyProtection="0"/>
    <xf numFmtId="0" fontId="7" fillId="16" borderId="2" applyNumberFormat="0" applyAlignment="0" applyProtection="0"/>
    <xf numFmtId="0" fontId="8" fillId="17" borderId="3" applyNumberFormat="0" applyAlignment="0" applyProtection="0"/>
    <xf numFmtId="0" fontId="9" fillId="0" borderId="4" applyNumberFormat="0" applyFill="0" applyAlignment="0" applyProtection="0"/>
    <xf numFmtId="0" fontId="10" fillId="0" borderId="0" applyNumberFormat="0" applyFill="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21" borderId="0" applyNumberFormat="0" applyBorder="0" applyAlignment="0" applyProtection="0"/>
    <xf numFmtId="0" fontId="11" fillId="7" borderId="2" applyNumberFormat="0" applyAlignment="0" applyProtection="0"/>
    <xf numFmtId="166" fontId="3" fillId="0" borderId="0" applyFont="0" applyFill="0" applyBorder="0" applyAlignment="0" applyProtection="0"/>
    <xf numFmtId="166" fontId="3" fillId="0" borderId="0" applyFont="0" applyFill="0" applyBorder="0" applyAlignment="0" applyProtection="0"/>
    <xf numFmtId="167" fontId="12" fillId="0" borderId="0">
      <protection locked="0"/>
    </xf>
    <xf numFmtId="167" fontId="12" fillId="0" borderId="0">
      <protection locked="0"/>
    </xf>
    <xf numFmtId="167" fontId="12" fillId="0" borderId="0">
      <protection locked="0"/>
    </xf>
    <xf numFmtId="167" fontId="13" fillId="0" borderId="0">
      <protection locked="0"/>
    </xf>
    <xf numFmtId="167" fontId="14" fillId="0" borderId="0">
      <protection locked="0"/>
    </xf>
    <xf numFmtId="167" fontId="13" fillId="0" borderId="0">
      <protection locked="0"/>
    </xf>
    <xf numFmtId="167" fontId="14" fillId="0" borderId="0">
      <protection locked="0"/>
    </xf>
    <xf numFmtId="0" fontId="15" fillId="3" borderId="0" applyNumberFormat="0" applyBorder="0" applyAlignment="0" applyProtection="0"/>
    <xf numFmtId="168" fontId="3" fillId="0" borderId="0" applyFont="0" applyFill="0" applyBorder="0" applyAlignment="0" applyProtection="0"/>
    <xf numFmtId="0" fontId="16" fillId="22" borderId="0" applyNumberFormat="0" applyBorder="0" applyAlignment="0" applyProtection="0"/>
    <xf numFmtId="0" fontId="3" fillId="0" borderId="0"/>
    <xf numFmtId="166" fontId="4" fillId="0" borderId="0"/>
    <xf numFmtId="0" fontId="3" fillId="0" borderId="0"/>
    <xf numFmtId="0" fontId="3" fillId="0" borderId="0"/>
    <xf numFmtId="166" fontId="4" fillId="0" borderId="0"/>
    <xf numFmtId="0" fontId="3" fillId="0" borderId="0"/>
    <xf numFmtId="166" fontId="4" fillId="0" borderId="0"/>
    <xf numFmtId="0" fontId="3" fillId="0" borderId="0"/>
    <xf numFmtId="0" fontId="3" fillId="0" borderId="0"/>
    <xf numFmtId="166" fontId="4" fillId="0" borderId="0"/>
    <xf numFmtId="166" fontId="4" fillId="0" borderId="0"/>
    <xf numFmtId="0" fontId="3" fillId="0" borderId="0"/>
    <xf numFmtId="0" fontId="3" fillId="0" borderId="0"/>
    <xf numFmtId="0" fontId="3" fillId="0" borderId="0"/>
    <xf numFmtId="166" fontId="4" fillId="0" borderId="0"/>
    <xf numFmtId="166" fontId="4" fillId="0" borderId="0"/>
    <xf numFmtId="166" fontId="4" fillId="0" borderId="0"/>
    <xf numFmtId="0" fontId="3" fillId="0" borderId="0"/>
    <xf numFmtId="0" fontId="1" fillId="0" borderId="0"/>
    <xf numFmtId="166" fontId="4" fillId="0" borderId="0"/>
    <xf numFmtId="166" fontId="4" fillId="0" borderId="0"/>
    <xf numFmtId="0" fontId="3" fillId="0" borderId="0"/>
    <xf numFmtId="0" fontId="3" fillId="0" borderId="0"/>
    <xf numFmtId="0" fontId="3" fillId="0" borderId="0"/>
    <xf numFmtId="0" fontId="3" fillId="0" borderId="0"/>
    <xf numFmtId="0" fontId="24" fillId="0" borderId="0"/>
    <xf numFmtId="0" fontId="1" fillId="0" borderId="0"/>
    <xf numFmtId="0" fontId="3" fillId="0" borderId="0"/>
    <xf numFmtId="0" fontId="3" fillId="0" borderId="0"/>
    <xf numFmtId="0" fontId="3" fillId="23" borderId="6" applyNumberFormat="0" applyFont="0" applyAlignment="0" applyProtection="0"/>
    <xf numFmtId="0" fontId="3" fillId="23" borderId="6" applyNumberFormat="0" applyFont="0" applyAlignment="0" applyProtection="0"/>
    <xf numFmtId="0" fontId="17" fillId="16" borderId="7" applyNumberFormat="0" applyAlignment="0" applyProtection="0"/>
    <xf numFmtId="0" fontId="25" fillId="24" borderId="0"/>
    <xf numFmtId="0" fontId="18" fillId="0" borderId="0" applyNumberFormat="0" applyFill="0" applyBorder="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0" borderId="8" applyNumberFormat="0" applyFill="0" applyAlignment="0" applyProtection="0"/>
    <xf numFmtId="0" fontId="10" fillId="0" borderId="9" applyNumberFormat="0" applyFill="0" applyAlignment="0" applyProtection="0"/>
    <xf numFmtId="0" fontId="22" fillId="0" borderId="0" applyNumberFormat="0" applyFill="0" applyBorder="0" applyAlignment="0" applyProtection="0"/>
    <xf numFmtId="0" fontId="23" fillId="0" borderId="10" applyNumberFormat="0" applyFill="0" applyAlignment="0" applyProtection="0"/>
    <xf numFmtId="0" fontId="3" fillId="0" borderId="0"/>
    <xf numFmtId="0" fontId="4" fillId="2" borderId="0" applyNumberFormat="0" applyBorder="0" applyAlignment="0" applyProtection="0"/>
    <xf numFmtId="166" fontId="4" fillId="0" borderId="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3" fillId="0" borderId="0"/>
    <xf numFmtId="0" fontId="4" fillId="6" borderId="0" applyNumberFormat="0" applyBorder="0" applyAlignment="0" applyProtection="0"/>
    <xf numFmtId="166" fontId="4" fillId="0" borderId="0"/>
    <xf numFmtId="0" fontId="3" fillId="0" borderId="0"/>
    <xf numFmtId="0" fontId="4" fillId="7" borderId="0" applyNumberFormat="0" applyBorder="0" applyAlignment="0" applyProtection="0"/>
    <xf numFmtId="166" fontId="4" fillId="0" borderId="0"/>
    <xf numFmtId="0" fontId="4" fillId="8" borderId="0" applyNumberFormat="0" applyBorder="0" applyAlignment="0" applyProtection="0"/>
    <xf numFmtId="0" fontId="3" fillId="0" borderId="0"/>
    <xf numFmtId="166" fontId="4" fillId="0" borderId="0"/>
    <xf numFmtId="0" fontId="4" fillId="9"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4" fillId="11"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166" fontId="4" fillId="0" borderId="0"/>
    <xf numFmtId="0" fontId="3" fillId="0" borderId="0"/>
    <xf numFmtId="166" fontId="4" fillId="0" borderId="0"/>
    <xf numFmtId="0" fontId="3" fillId="0" borderId="0"/>
    <xf numFmtId="166" fontId="4" fillId="0" borderId="0"/>
    <xf numFmtId="0" fontId="3" fillId="0" borderId="0"/>
    <xf numFmtId="0" fontId="4" fillId="10" borderId="0" applyNumberFormat="0" applyBorder="0" applyAlignment="0" applyProtection="0"/>
    <xf numFmtId="0" fontId="4" fillId="9" borderId="0" applyNumberFormat="0" applyBorder="0" applyAlignment="0" applyProtection="0"/>
    <xf numFmtId="166" fontId="4" fillId="0" borderId="0"/>
    <xf numFmtId="166" fontId="4" fillId="0" borderId="0"/>
    <xf numFmtId="0" fontId="3" fillId="0" borderId="0"/>
    <xf numFmtId="0" fontId="4" fillId="8" borderId="0" applyNumberFormat="0" applyBorder="0" applyAlignment="0" applyProtection="0"/>
    <xf numFmtId="0" fontId="1" fillId="0" borderId="0"/>
    <xf numFmtId="166" fontId="4" fillId="0" borderId="0"/>
    <xf numFmtId="0" fontId="4" fillId="7" borderId="0" applyNumberFormat="0" applyBorder="0" applyAlignment="0" applyProtection="0"/>
    <xf numFmtId="0" fontId="3" fillId="0" borderId="0"/>
    <xf numFmtId="166" fontId="4" fillId="0" borderId="0"/>
    <xf numFmtId="0" fontId="4" fillId="6" borderId="0" applyNumberFormat="0" applyBorder="0" applyAlignment="0" applyProtection="0"/>
    <xf numFmtId="0" fontId="3" fillId="0" borderId="0"/>
    <xf numFmtId="0" fontId="1" fillId="0" borderId="0"/>
    <xf numFmtId="0" fontId="4" fillId="5"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166" fontId="4" fillId="0" borderId="0"/>
    <xf numFmtId="0" fontId="4" fillId="2" borderId="0" applyNumberFormat="0" applyBorder="0" applyAlignment="0" applyProtection="0"/>
    <xf numFmtId="0" fontId="3" fillId="0" borderId="0"/>
    <xf numFmtId="0" fontId="4" fillId="8" borderId="0" applyNumberFormat="0" applyBorder="0" applyAlignment="0" applyProtection="0"/>
    <xf numFmtId="0" fontId="1" fillId="0" borderId="0"/>
    <xf numFmtId="0" fontId="4" fillId="7" borderId="0" applyNumberFormat="0" applyBorder="0" applyAlignment="0" applyProtection="0"/>
    <xf numFmtId="0" fontId="4" fillId="6" borderId="0" applyNumberFormat="0" applyBorder="0" applyAlignment="0" applyProtection="0"/>
    <xf numFmtId="0" fontId="1" fillId="0" borderId="0"/>
    <xf numFmtId="0" fontId="4" fillId="5"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166" fontId="3"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3" borderId="6" applyNumberFormat="0" applyFont="0" applyAlignment="0" applyProtection="0"/>
    <xf numFmtId="0" fontId="3" fillId="23" borderId="6" applyNumberFormat="0" applyFont="0" applyAlignment="0" applyProtection="0"/>
    <xf numFmtId="0" fontId="3" fillId="0" borderId="0"/>
    <xf numFmtId="0" fontId="3" fillId="0" borderId="0"/>
    <xf numFmtId="0" fontId="3" fillId="0" borderId="0"/>
    <xf numFmtId="0" fontId="3" fillId="0" borderId="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1" fontId="1" fillId="0" borderId="0" applyFont="0" applyFill="0" applyBorder="0" applyAlignment="0" applyProtection="0"/>
    <xf numFmtId="165" fontId="1" fillId="0" borderId="0" applyFont="0" applyFill="0" applyBorder="0" applyAlignment="0" applyProtection="0"/>
    <xf numFmtId="0" fontId="26" fillId="0" borderId="11" applyAlignment="0">
      <alignment horizontal="justify" vertical="center" wrapText="1"/>
    </xf>
    <xf numFmtId="0" fontId="2" fillId="25" borderId="12">
      <alignment horizontal="center" vertical="center" wrapText="1"/>
    </xf>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1236">
    <xf numFmtId="0" fontId="0" fillId="0" borderId="0" xfId="0"/>
    <xf numFmtId="0" fontId="28" fillId="0" borderId="0" xfId="0" applyFont="1"/>
    <xf numFmtId="0" fontId="28" fillId="0" borderId="0" xfId="0" applyFont="1" applyAlignment="1">
      <alignment horizontal="center" vertical="center"/>
    </xf>
    <xf numFmtId="165" fontId="28" fillId="0" borderId="0" xfId="0" applyNumberFormat="1" applyFont="1"/>
    <xf numFmtId="0" fontId="27" fillId="26" borderId="18" xfId="0" applyFont="1" applyFill="1" applyBorder="1" applyAlignment="1">
      <alignment horizontal="center" vertical="center" wrapText="1"/>
    </xf>
    <xf numFmtId="0" fontId="27" fillId="26" borderId="18" xfId="0" applyFont="1" applyFill="1" applyBorder="1" applyAlignment="1">
      <alignment horizontal="center" vertical="center"/>
    </xf>
    <xf numFmtId="0" fontId="28" fillId="0" borderId="0" xfId="0" applyFont="1" applyBorder="1" applyAlignment="1">
      <alignment horizontal="center" vertical="center" wrapText="1"/>
    </xf>
    <xf numFmtId="0" fontId="28" fillId="0" borderId="0" xfId="0" applyFont="1" applyBorder="1" applyAlignment="1">
      <alignment horizontal="center" vertical="center"/>
    </xf>
    <xf numFmtId="44" fontId="28" fillId="0" borderId="0" xfId="1" applyFont="1" applyBorder="1" applyAlignment="1">
      <alignment horizontal="center" vertical="center"/>
    </xf>
    <xf numFmtId="0" fontId="29" fillId="0" borderId="0" xfId="92" applyFont="1" applyBorder="1" applyAlignment="1">
      <alignment horizontal="center" vertical="center" wrapText="1"/>
    </xf>
    <xf numFmtId="0" fontId="28" fillId="0" borderId="0" xfId="0" applyFont="1" applyBorder="1" applyAlignment="1">
      <alignment horizontal="center" wrapText="1"/>
    </xf>
    <xf numFmtId="0" fontId="28" fillId="0" borderId="0" xfId="0" applyFont="1" applyBorder="1"/>
    <xf numFmtId="0" fontId="31" fillId="0" borderId="0" xfId="0" applyFont="1"/>
    <xf numFmtId="0" fontId="32" fillId="0" borderId="0" xfId="0" applyFont="1"/>
    <xf numFmtId="0" fontId="28" fillId="33" borderId="13" xfId="0" applyFont="1" applyFill="1" applyBorder="1" applyAlignment="1">
      <alignment horizontal="center" vertical="center" wrapText="1"/>
    </xf>
    <xf numFmtId="164" fontId="28" fillId="33" borderId="13" xfId="0" applyNumberFormat="1" applyFont="1" applyFill="1" applyBorder="1" applyAlignment="1">
      <alignment horizontal="center" vertical="center" wrapText="1"/>
    </xf>
    <xf numFmtId="3" fontId="28" fillId="33" borderId="13" xfId="0" applyNumberFormat="1" applyFont="1" applyFill="1" applyBorder="1" applyAlignment="1">
      <alignment horizontal="center" vertical="center" wrapText="1"/>
    </xf>
    <xf numFmtId="0" fontId="28" fillId="33" borderId="23" xfId="0" applyFont="1" applyFill="1" applyBorder="1" applyAlignment="1">
      <alignment horizontal="center" vertical="center" wrapText="1"/>
    </xf>
    <xf numFmtId="0" fontId="27" fillId="0" borderId="27" xfId="0" applyFont="1" applyBorder="1" applyAlignment="1">
      <alignment horizontal="center" vertical="center"/>
    </xf>
    <xf numFmtId="4" fontId="0" fillId="27" borderId="1" xfId="0" applyNumberFormat="1" applyFill="1" applyBorder="1" applyAlignment="1">
      <alignment horizontal="center" vertical="center"/>
    </xf>
    <xf numFmtId="165" fontId="28" fillId="28" borderId="1" xfId="0" applyNumberFormat="1" applyFont="1" applyFill="1" applyBorder="1" applyAlignment="1">
      <alignment horizontal="center" vertical="center" wrapText="1"/>
    </xf>
    <xf numFmtId="169" fontId="28" fillId="28" borderId="1" xfId="227" applyNumberFormat="1" applyFont="1" applyFill="1" applyBorder="1" applyAlignment="1">
      <alignment horizontal="center" vertical="center" wrapText="1"/>
    </xf>
    <xf numFmtId="164" fontId="28" fillId="27" borderId="1" xfId="0" applyNumberFormat="1" applyFont="1" applyFill="1" applyBorder="1" applyAlignment="1">
      <alignment vertical="center" wrapText="1"/>
    </xf>
    <xf numFmtId="0" fontId="28" fillId="30" borderId="15" xfId="0" applyFont="1" applyFill="1" applyBorder="1" applyAlignment="1">
      <alignment horizontal="center" vertical="center" wrapText="1"/>
    </xf>
    <xf numFmtId="15" fontId="28" fillId="30" borderId="14" xfId="0" applyNumberFormat="1" applyFont="1" applyFill="1" applyBorder="1" applyAlignment="1">
      <alignment horizontal="center" vertical="center" wrapText="1"/>
    </xf>
    <xf numFmtId="165" fontId="33" fillId="0" borderId="0" xfId="0" applyNumberFormat="1" applyFont="1" applyAlignment="1">
      <alignment horizontal="center" vertical="center"/>
    </xf>
    <xf numFmtId="44" fontId="33" fillId="0" borderId="0" xfId="1" applyFont="1" applyAlignment="1">
      <alignment horizontal="center" vertical="center"/>
    </xf>
    <xf numFmtId="0" fontId="28" fillId="31" borderId="1" xfId="0" applyFont="1" applyFill="1" applyBorder="1" applyAlignment="1">
      <alignment horizontal="center" vertical="center"/>
    </xf>
    <xf numFmtId="44" fontId="28" fillId="31" borderId="1" xfId="1" applyFont="1" applyFill="1" applyBorder="1" applyAlignment="1">
      <alignment horizontal="center" vertical="center"/>
    </xf>
    <xf numFmtId="44" fontId="28" fillId="31" borderId="1" xfId="0" applyNumberFormat="1" applyFont="1" applyFill="1" applyBorder="1" applyAlignment="1">
      <alignment horizontal="center" vertical="center"/>
    </xf>
    <xf numFmtId="15" fontId="28" fillId="31" borderId="1" xfId="0" applyNumberFormat="1" applyFont="1" applyFill="1" applyBorder="1" applyAlignment="1">
      <alignment horizontal="center" vertical="center"/>
    </xf>
    <xf numFmtId="0" fontId="28" fillId="31" borderId="24" xfId="0" applyFont="1" applyFill="1" applyBorder="1" applyAlignment="1">
      <alignment horizontal="center" vertical="center"/>
    </xf>
    <xf numFmtId="0" fontId="34" fillId="29" borderId="1" xfId="0" applyFont="1" applyFill="1" applyBorder="1" applyAlignment="1">
      <alignment horizontal="center" vertical="center" wrapText="1"/>
    </xf>
    <xf numFmtId="0" fontId="0" fillId="0" borderId="0" xfId="0" applyAlignment="1">
      <alignment horizontal="center"/>
    </xf>
    <xf numFmtId="0" fontId="34" fillId="29" borderId="11" xfId="0" applyFont="1" applyFill="1" applyBorder="1" applyAlignment="1">
      <alignment horizontal="center" vertical="center" wrapText="1"/>
    </xf>
    <xf numFmtId="0" fontId="35" fillId="36" borderId="19" xfId="0" applyFont="1" applyFill="1" applyBorder="1" applyAlignment="1">
      <alignment horizontal="center" vertical="center"/>
    </xf>
    <xf numFmtId="0" fontId="35" fillId="36" borderId="20" xfId="0" applyFont="1" applyFill="1" applyBorder="1" applyAlignment="1">
      <alignment horizontal="center" vertical="center"/>
    </xf>
    <xf numFmtId="0" fontId="35" fillId="36" borderId="20" xfId="0" applyFont="1" applyFill="1" applyBorder="1" applyAlignment="1">
      <alignment horizontal="center" vertical="center" wrapText="1"/>
    </xf>
    <xf numFmtId="0" fontId="35" fillId="36" borderId="21" xfId="0" applyFont="1" applyFill="1" applyBorder="1" applyAlignment="1">
      <alignment horizontal="center" vertical="center" wrapText="1"/>
    </xf>
    <xf numFmtId="0" fontId="34" fillId="29" borderId="34" xfId="0" applyFont="1" applyFill="1" applyBorder="1" applyAlignment="1">
      <alignment horizontal="center" vertical="center" wrapText="1"/>
    </xf>
    <xf numFmtId="15" fontId="34" fillId="29" borderId="1" xfId="0" applyNumberFormat="1" applyFont="1" applyFill="1" applyBorder="1" applyAlignment="1">
      <alignment horizontal="center" vertical="center" wrapText="1"/>
    </xf>
    <xf numFmtId="44" fontId="34" fillId="29" borderId="24" xfId="1" applyFont="1" applyFill="1" applyBorder="1" applyAlignment="1">
      <alignment horizontal="center" vertical="center" wrapText="1"/>
    </xf>
    <xf numFmtId="0" fontId="34" fillId="29" borderId="41" xfId="0" applyFont="1" applyFill="1" applyBorder="1" applyAlignment="1">
      <alignment horizontal="center" vertical="center" wrapText="1"/>
    </xf>
    <xf numFmtId="0" fontId="34" fillId="29" borderId="30" xfId="0" applyFont="1" applyFill="1" applyBorder="1" applyAlignment="1">
      <alignment horizontal="center" vertical="center" wrapText="1"/>
    </xf>
    <xf numFmtId="0" fontId="34" fillId="29" borderId="45" xfId="0" applyFont="1" applyFill="1" applyBorder="1" applyAlignment="1">
      <alignment horizontal="center" vertical="center" wrapText="1"/>
    </xf>
    <xf numFmtId="0" fontId="34" fillId="29" borderId="35" xfId="0" applyFont="1" applyFill="1" applyBorder="1" applyAlignment="1">
      <alignment horizontal="center" vertical="center" wrapText="1"/>
    </xf>
    <xf numFmtId="15" fontId="34" fillId="29" borderId="35" xfId="0" applyNumberFormat="1" applyFont="1" applyFill="1" applyBorder="1" applyAlignment="1">
      <alignment horizontal="center" vertical="center" wrapText="1"/>
    </xf>
    <xf numFmtId="44" fontId="34" fillId="29" borderId="36" xfId="1" applyFont="1" applyFill="1" applyBorder="1" applyAlignment="1">
      <alignment horizontal="center" vertical="center" wrapText="1"/>
    </xf>
    <xf numFmtId="0" fontId="34" fillId="27" borderId="1" xfId="0" applyFont="1" applyFill="1" applyBorder="1" applyAlignment="1">
      <alignment horizontal="center" vertical="center" wrapText="1"/>
    </xf>
    <xf numFmtId="44" fontId="27" fillId="0" borderId="21" xfId="0" applyNumberFormat="1" applyFont="1" applyBorder="1" applyAlignment="1">
      <alignment horizontal="left" vertical="center"/>
    </xf>
    <xf numFmtId="44" fontId="27" fillId="0" borderId="21" xfId="1" applyFont="1" applyFill="1" applyBorder="1" applyAlignment="1">
      <alignment horizontal="center" vertical="center" wrapText="1"/>
    </xf>
    <xf numFmtId="0" fontId="34" fillId="29" borderId="42" xfId="0" applyFont="1" applyFill="1" applyBorder="1" applyAlignment="1">
      <alignment horizontal="center" vertical="center" wrapText="1"/>
    </xf>
    <xf numFmtId="165" fontId="37" fillId="37" borderId="21" xfId="0" applyNumberFormat="1" applyFont="1" applyFill="1" applyBorder="1" applyAlignment="1">
      <alignment vertical="center"/>
    </xf>
    <xf numFmtId="170" fontId="37" fillId="38" borderId="21" xfId="0" applyNumberFormat="1" applyFont="1" applyFill="1" applyBorder="1" applyAlignment="1">
      <alignment vertical="center"/>
    </xf>
    <xf numFmtId="0" fontId="34" fillId="27" borderId="11" xfId="0" applyFont="1" applyFill="1" applyBorder="1" applyAlignment="1">
      <alignment horizontal="center" vertical="center" wrapText="1"/>
    </xf>
    <xf numFmtId="44" fontId="34" fillId="27" borderId="24" xfId="1" applyFont="1" applyFill="1" applyBorder="1" applyAlignment="1">
      <alignment horizontal="center" vertical="center" wrapText="1"/>
    </xf>
    <xf numFmtId="0" fontId="34" fillId="27" borderId="34" xfId="0" applyFont="1" applyFill="1" applyBorder="1" applyAlignment="1">
      <alignment horizontal="center" vertical="center" wrapText="1"/>
    </xf>
    <xf numFmtId="0" fontId="34" fillId="27" borderId="35" xfId="0" applyFont="1" applyFill="1" applyBorder="1" applyAlignment="1">
      <alignment horizontal="center" vertical="center" wrapText="1"/>
    </xf>
    <xf numFmtId="44" fontId="34" fillId="27" borderId="36" xfId="1" applyFont="1" applyFill="1" applyBorder="1" applyAlignment="1">
      <alignment horizontal="center" vertical="center" wrapText="1"/>
    </xf>
    <xf numFmtId="44" fontId="27" fillId="0" borderId="21" xfId="1" applyFont="1" applyFill="1" applyBorder="1" applyAlignment="1">
      <alignment horizontal="left" vertical="center" wrapText="1"/>
    </xf>
    <xf numFmtId="44" fontId="34" fillId="29" borderId="24" xfId="1" applyFont="1" applyFill="1" applyBorder="1" applyAlignment="1">
      <alignment vertical="center" wrapText="1"/>
    </xf>
    <xf numFmtId="44" fontId="34" fillId="29" borderId="36" xfId="1" applyFont="1" applyFill="1" applyBorder="1" applyAlignment="1">
      <alignment vertical="center" wrapText="1"/>
    </xf>
    <xf numFmtId="170" fontId="27" fillId="0" borderId="51" xfId="0" applyNumberFormat="1" applyFont="1" applyFill="1" applyBorder="1" applyAlignment="1">
      <alignment horizontal="center" vertical="center" wrapText="1"/>
    </xf>
    <xf numFmtId="0" fontId="34" fillId="39" borderId="1" xfId="0" applyFont="1" applyFill="1" applyBorder="1" applyAlignment="1">
      <alignment horizontal="center" vertical="center" wrapText="1"/>
    </xf>
    <xf numFmtId="164" fontId="34" fillId="39" borderId="1" xfId="0" applyNumberFormat="1" applyFont="1" applyFill="1" applyBorder="1" applyAlignment="1">
      <alignment horizontal="center" vertical="center" wrapText="1"/>
    </xf>
    <xf numFmtId="0" fontId="35" fillId="36" borderId="33" xfId="0" applyFont="1" applyFill="1" applyBorder="1" applyAlignment="1">
      <alignment horizontal="center" vertical="center" wrapText="1"/>
    </xf>
    <xf numFmtId="0" fontId="34" fillId="29" borderId="14" xfId="0" applyFont="1" applyFill="1" applyBorder="1" applyAlignment="1">
      <alignment horizontal="center" vertical="center" wrapText="1"/>
    </xf>
    <xf numFmtId="0" fontId="34" fillId="39" borderId="1" xfId="0" applyFont="1" applyFill="1" applyBorder="1" applyAlignment="1">
      <alignment wrapText="1"/>
    </xf>
    <xf numFmtId="170" fontId="27" fillId="0" borderId="39" xfId="0" applyNumberFormat="1" applyFont="1" applyFill="1" applyBorder="1" applyAlignment="1">
      <alignment horizontal="center" vertical="center" wrapText="1"/>
    </xf>
    <xf numFmtId="165" fontId="37" fillId="32" borderId="21" xfId="0" applyNumberFormat="1" applyFont="1" applyFill="1" applyBorder="1" applyAlignment="1">
      <alignment vertical="center"/>
    </xf>
    <xf numFmtId="0" fontId="28" fillId="40" borderId="13" xfId="0" applyFont="1" applyFill="1" applyBorder="1" applyAlignment="1">
      <alignment horizontal="center" vertical="center" wrapText="1"/>
    </xf>
    <xf numFmtId="0" fontId="28" fillId="40" borderId="13" xfId="0" applyFont="1" applyFill="1" applyBorder="1" applyAlignment="1">
      <alignment horizontal="center" vertical="center"/>
    </xf>
    <xf numFmtId="0" fontId="28" fillId="31" borderId="14" xfId="0" applyFont="1" applyFill="1" applyBorder="1" applyAlignment="1">
      <alignment horizontal="center" vertical="center" wrapText="1"/>
    </xf>
    <xf numFmtId="0" fontId="27" fillId="0" borderId="60" xfId="0" applyFont="1" applyBorder="1" applyAlignment="1">
      <alignment horizontal="center" vertical="center"/>
    </xf>
    <xf numFmtId="0" fontId="27" fillId="0" borderId="61" xfId="0" applyFont="1" applyBorder="1" applyAlignment="1">
      <alignment horizontal="center" vertical="center"/>
    </xf>
    <xf numFmtId="0" fontId="28" fillId="27" borderId="1" xfId="0" applyFont="1" applyFill="1" applyBorder="1" applyAlignment="1">
      <alignment horizontal="center" vertical="center" wrapText="1"/>
    </xf>
    <xf numFmtId="44" fontId="28" fillId="27" borderId="1" xfId="1" applyFont="1" applyFill="1" applyBorder="1" applyAlignment="1">
      <alignment horizontal="center" vertical="center" wrapText="1"/>
    </xf>
    <xf numFmtId="0" fontId="28" fillId="28" borderId="24" xfId="0" applyFont="1" applyFill="1" applyBorder="1" applyAlignment="1">
      <alignment horizontal="center" vertical="center" wrapText="1"/>
    </xf>
    <xf numFmtId="0" fontId="28" fillId="28" borderId="1" xfId="0" applyFont="1" applyFill="1" applyBorder="1" applyAlignment="1">
      <alignment horizontal="center" vertical="center" wrapText="1"/>
    </xf>
    <xf numFmtId="44" fontId="28" fillId="28" borderId="13" xfId="1" applyFont="1" applyFill="1" applyBorder="1" applyAlignment="1">
      <alignment horizontal="center" vertical="center" wrapText="1"/>
    </xf>
    <xf numFmtId="44" fontId="28" fillId="28" borderId="1" xfId="1" applyFont="1" applyFill="1" applyBorder="1" applyAlignment="1">
      <alignment horizontal="center" vertical="center" wrapText="1"/>
    </xf>
    <xf numFmtId="0" fontId="28" fillId="31" borderId="1" xfId="0" applyFont="1" applyFill="1" applyBorder="1" applyAlignment="1">
      <alignment horizontal="center" vertical="center" wrapText="1"/>
    </xf>
    <xf numFmtId="44" fontId="28" fillId="31" borderId="1" xfId="1" applyFont="1" applyFill="1" applyBorder="1" applyAlignment="1">
      <alignment horizontal="center" vertical="center" wrapText="1"/>
    </xf>
    <xf numFmtId="44" fontId="28" fillId="30" borderId="1" xfId="1" applyFont="1" applyFill="1" applyBorder="1" applyAlignment="1">
      <alignment horizontal="center" vertical="center" wrapText="1"/>
    </xf>
    <xf numFmtId="44" fontId="28" fillId="30" borderId="14" xfId="1" applyFont="1" applyFill="1" applyBorder="1" applyAlignment="1">
      <alignment horizontal="center" vertical="center" wrapText="1"/>
    </xf>
    <xf numFmtId="44" fontId="28" fillId="30" borderId="13" xfId="1" applyFont="1" applyFill="1" applyBorder="1" applyAlignment="1">
      <alignment horizontal="center" vertical="center" wrapText="1"/>
    </xf>
    <xf numFmtId="0" fontId="28" fillId="30" borderId="1" xfId="0" applyFont="1" applyFill="1" applyBorder="1" applyAlignment="1">
      <alignment horizontal="center" vertical="center" wrapText="1"/>
    </xf>
    <xf numFmtId="0" fontId="28" fillId="29" borderId="24" xfId="0" applyFont="1" applyFill="1" applyBorder="1" applyAlignment="1">
      <alignment horizontal="center" vertical="center" wrapText="1"/>
    </xf>
    <xf numFmtId="0" fontId="28" fillId="29" borderId="1" xfId="0" applyFont="1" applyFill="1" applyBorder="1" applyAlignment="1">
      <alignment horizontal="center" vertical="center" wrapText="1"/>
    </xf>
    <xf numFmtId="3" fontId="28" fillId="29" borderId="1" xfId="0" applyNumberFormat="1" applyFont="1" applyFill="1" applyBorder="1" applyAlignment="1">
      <alignment horizontal="center" vertical="center" wrapText="1"/>
    </xf>
    <xf numFmtId="3" fontId="28" fillId="29" borderId="18" xfId="0" applyNumberFormat="1" applyFont="1" applyFill="1" applyBorder="1" applyAlignment="1">
      <alignment horizontal="center" vertical="center" wrapText="1"/>
    </xf>
    <xf numFmtId="0" fontId="28" fillId="29" borderId="18" xfId="0" applyFont="1" applyFill="1" applyBorder="1" applyAlignment="1">
      <alignment horizontal="center" vertical="center" wrapText="1"/>
    </xf>
    <xf numFmtId="44" fontId="28" fillId="29" borderId="1" xfId="1" applyFont="1" applyFill="1" applyBorder="1" applyAlignment="1">
      <alignment horizontal="center" vertical="center" wrapText="1"/>
    </xf>
    <xf numFmtId="44" fontId="28" fillId="29" borderId="18" xfId="1" applyFont="1" applyFill="1" applyBorder="1" applyAlignment="1">
      <alignment horizontal="center" vertical="center" wrapText="1"/>
    </xf>
    <xf numFmtId="44" fontId="28" fillId="29" borderId="30" xfId="1" applyFont="1" applyFill="1" applyBorder="1" applyAlignment="1">
      <alignment horizontal="center" vertical="center" wrapText="1"/>
    </xf>
    <xf numFmtId="0" fontId="28" fillId="27" borderId="18" xfId="0" applyFont="1" applyFill="1" applyBorder="1" applyAlignment="1">
      <alignment horizontal="center" vertical="center" wrapText="1"/>
    </xf>
    <xf numFmtId="0" fontId="28" fillId="27" borderId="30" xfId="0" applyFont="1" applyFill="1" applyBorder="1" applyAlignment="1">
      <alignment horizontal="center" vertical="center" wrapText="1"/>
    </xf>
    <xf numFmtId="44" fontId="28" fillId="29" borderId="16" xfId="1" applyFont="1" applyFill="1" applyBorder="1" applyAlignment="1">
      <alignment horizontal="center" vertical="center" wrapText="1"/>
    </xf>
    <xf numFmtId="164" fontId="28" fillId="27" borderId="18" xfId="0" applyNumberFormat="1" applyFont="1" applyFill="1" applyBorder="1" applyAlignment="1">
      <alignment horizontal="center" vertical="center" wrapText="1"/>
    </xf>
    <xf numFmtId="164" fontId="28" fillId="27" borderId="14" xfId="0" applyNumberFormat="1" applyFont="1" applyFill="1" applyBorder="1" applyAlignment="1">
      <alignment horizontal="center" vertical="center" wrapText="1"/>
    </xf>
    <xf numFmtId="164" fontId="28" fillId="27" borderId="30" xfId="0" applyNumberFormat="1" applyFont="1" applyFill="1" applyBorder="1" applyAlignment="1">
      <alignment horizontal="center" vertical="center" wrapText="1"/>
    </xf>
    <xf numFmtId="0" fontId="28" fillId="27" borderId="24" xfId="0" applyFont="1" applyFill="1" applyBorder="1" applyAlignment="1">
      <alignment horizontal="center" vertical="center" wrapText="1"/>
    </xf>
    <xf numFmtId="14" fontId="28" fillId="29" borderId="1" xfId="0" applyNumberFormat="1" applyFont="1" applyFill="1" applyBorder="1" applyAlignment="1">
      <alignment horizontal="center" vertical="center" wrapText="1"/>
    </xf>
    <xf numFmtId="14" fontId="28" fillId="29" borderId="18" xfId="0" applyNumberFormat="1" applyFont="1" applyFill="1" applyBorder="1" applyAlignment="1">
      <alignment horizontal="center" vertical="center" wrapText="1"/>
    </xf>
    <xf numFmtId="14" fontId="28" fillId="29" borderId="14" xfId="0" applyNumberFormat="1" applyFont="1" applyFill="1" applyBorder="1" applyAlignment="1">
      <alignment horizontal="center" vertical="center" wrapText="1"/>
    </xf>
    <xf numFmtId="14" fontId="28" fillId="0" borderId="0" xfId="0" applyNumberFormat="1" applyFont="1"/>
    <xf numFmtId="14" fontId="27" fillId="26" borderId="18" xfId="0" applyNumberFormat="1" applyFont="1" applyFill="1" applyBorder="1" applyAlignment="1">
      <alignment horizontal="center" vertical="center" wrapText="1"/>
    </xf>
    <xf numFmtId="14" fontId="28" fillId="30" borderId="14" xfId="0" applyNumberFormat="1" applyFont="1" applyFill="1" applyBorder="1" applyAlignment="1">
      <alignment horizontal="center" vertical="center" wrapText="1"/>
    </xf>
    <xf numFmtId="14" fontId="28" fillId="33" borderId="13" xfId="0" applyNumberFormat="1" applyFont="1" applyFill="1" applyBorder="1" applyAlignment="1">
      <alignment horizontal="center" vertical="center" wrapText="1"/>
    </xf>
    <xf numFmtId="14" fontId="28" fillId="31" borderId="1" xfId="0" applyNumberFormat="1" applyFont="1" applyFill="1" applyBorder="1" applyAlignment="1">
      <alignment horizontal="center" vertical="center"/>
    </xf>
    <xf numFmtId="14" fontId="28" fillId="28" borderId="1" xfId="0" applyNumberFormat="1" applyFont="1" applyFill="1" applyBorder="1"/>
    <xf numFmtId="14" fontId="28" fillId="0" borderId="0" xfId="0" applyNumberFormat="1" applyFont="1" applyBorder="1" applyAlignment="1">
      <alignment horizontal="center" vertical="center" wrapText="1"/>
    </xf>
    <xf numFmtId="14" fontId="28" fillId="0" borderId="0" xfId="0" applyNumberFormat="1" applyFont="1" applyBorder="1"/>
    <xf numFmtId="0" fontId="28" fillId="32" borderId="1" xfId="0" applyFont="1" applyFill="1" applyBorder="1" applyAlignment="1">
      <alignment horizontal="center" vertical="center" wrapText="1"/>
    </xf>
    <xf numFmtId="14" fontId="28" fillId="29" borderId="16" xfId="0" applyNumberFormat="1" applyFont="1" applyFill="1" applyBorder="1" applyAlignment="1">
      <alignment horizontal="center" vertical="center" wrapText="1"/>
    </xf>
    <xf numFmtId="44" fontId="28" fillId="28" borderId="14" xfId="1" applyFont="1" applyFill="1" applyBorder="1" applyAlignment="1">
      <alignment horizontal="center" vertical="center" wrapText="1"/>
    </xf>
    <xf numFmtId="44" fontId="28" fillId="28" borderId="18" xfId="1" applyFont="1" applyFill="1" applyBorder="1" applyAlignment="1">
      <alignment horizontal="center" vertical="center" wrapText="1"/>
    </xf>
    <xf numFmtId="0" fontId="28" fillId="32" borderId="30" xfId="0" applyFont="1" applyFill="1" applyBorder="1" applyAlignment="1">
      <alignment horizontal="center" vertical="center" wrapText="1"/>
    </xf>
    <xf numFmtId="44" fontId="28" fillId="28" borderId="30" xfId="1" applyFont="1" applyFill="1" applyBorder="1" applyAlignment="1">
      <alignment horizontal="center" vertical="center" wrapText="1"/>
    </xf>
    <xf numFmtId="0" fontId="28" fillId="28" borderId="30" xfId="0" applyFont="1" applyFill="1" applyBorder="1" applyAlignment="1">
      <alignment horizontal="center" vertical="center" wrapText="1"/>
    </xf>
    <xf numFmtId="44" fontId="28" fillId="28" borderId="16" xfId="1" applyFont="1" applyFill="1" applyBorder="1" applyAlignment="1">
      <alignment horizontal="center" vertical="center" wrapText="1"/>
    </xf>
    <xf numFmtId="44" fontId="28" fillId="0" borderId="13" xfId="1" applyFont="1" applyFill="1" applyBorder="1" applyAlignment="1">
      <alignment horizontal="center" vertical="center" wrapText="1"/>
    </xf>
    <xf numFmtId="44" fontId="28" fillId="0" borderId="16" xfId="1" applyFont="1" applyFill="1" applyBorder="1" applyAlignment="1">
      <alignment horizontal="center" vertical="center" wrapText="1"/>
    </xf>
    <xf numFmtId="0" fontId="28" fillId="28" borderId="41" xfId="0" applyFont="1" applyFill="1" applyBorder="1" applyAlignment="1">
      <alignment horizontal="center" vertical="center" wrapText="1"/>
    </xf>
    <xf numFmtId="0" fontId="28" fillId="27" borderId="41" xfId="0" applyFont="1" applyFill="1" applyBorder="1" applyAlignment="1">
      <alignment horizontal="center" vertical="center" wrapText="1"/>
    </xf>
    <xf numFmtId="0" fontId="28" fillId="30" borderId="58" xfId="0" applyFont="1" applyFill="1" applyBorder="1" applyAlignment="1">
      <alignment horizontal="center" vertical="center" wrapText="1"/>
    </xf>
    <xf numFmtId="0" fontId="32" fillId="0" borderId="0" xfId="0" applyFont="1" applyAlignment="1">
      <alignment horizontal="center"/>
    </xf>
    <xf numFmtId="0" fontId="28" fillId="32" borderId="1" xfId="0" applyFont="1" applyFill="1" applyBorder="1" applyAlignment="1">
      <alignment horizontal="center" vertical="center"/>
    </xf>
    <xf numFmtId="0" fontId="28" fillId="31" borderId="14" xfId="0" quotePrefix="1" applyFont="1" applyFill="1" applyBorder="1" applyAlignment="1">
      <alignment horizontal="center" vertical="center" wrapText="1"/>
    </xf>
    <xf numFmtId="0" fontId="28" fillId="31" borderId="14" xfId="0" applyFont="1" applyFill="1" applyBorder="1" applyAlignment="1">
      <alignment horizontal="center" vertical="center"/>
    </xf>
    <xf numFmtId="44" fontId="28" fillId="31" borderId="14" xfId="1" applyFont="1" applyFill="1" applyBorder="1" applyAlignment="1">
      <alignment horizontal="center" vertical="center"/>
    </xf>
    <xf numFmtId="44" fontId="28" fillId="31" borderId="14" xfId="0" applyNumberFormat="1" applyFont="1" applyFill="1" applyBorder="1" applyAlignment="1">
      <alignment horizontal="center" vertical="center"/>
    </xf>
    <xf numFmtId="15" fontId="28" fillId="31" borderId="14" xfId="0" applyNumberFormat="1" applyFont="1" applyFill="1" applyBorder="1" applyAlignment="1">
      <alignment horizontal="center" vertical="center"/>
    </xf>
    <xf numFmtId="14" fontId="28" fillId="31" borderId="14" xfId="0" applyNumberFormat="1" applyFont="1" applyFill="1" applyBorder="1" applyAlignment="1">
      <alignment horizontal="center" vertical="center"/>
    </xf>
    <xf numFmtId="0" fontId="28" fillId="31" borderId="15" xfId="0" applyFont="1" applyFill="1" applyBorder="1" applyAlignment="1">
      <alignment horizontal="center" vertical="center"/>
    </xf>
    <xf numFmtId="0" fontId="28" fillId="34" borderId="1" xfId="0" applyFont="1" applyFill="1" applyBorder="1" applyAlignment="1">
      <alignment horizontal="center" vertical="center" wrapText="1"/>
    </xf>
    <xf numFmtId="0" fontId="28" fillId="35" borderId="1" xfId="0" applyFont="1" applyFill="1" applyBorder="1" applyAlignment="1">
      <alignment horizontal="center" vertical="center"/>
    </xf>
    <xf numFmtId="0" fontId="28" fillId="35" borderId="1" xfId="0" applyFont="1" applyFill="1" applyBorder="1" applyAlignment="1">
      <alignment horizontal="center" vertical="center" wrapText="1"/>
    </xf>
    <xf numFmtId="14" fontId="28" fillId="35" borderId="1" xfId="0" applyNumberFormat="1" applyFont="1" applyFill="1" applyBorder="1" applyAlignment="1">
      <alignment horizontal="center" vertical="center"/>
    </xf>
    <xf numFmtId="44" fontId="28" fillId="35" borderId="1" xfId="1" applyFont="1" applyFill="1" applyBorder="1" applyAlignment="1">
      <alignment horizontal="center" vertical="center"/>
    </xf>
    <xf numFmtId="0" fontId="28" fillId="35" borderId="13" xfId="0" applyFont="1" applyFill="1" applyBorder="1" applyAlignment="1">
      <alignment horizontal="center" vertical="center" wrapText="1"/>
    </xf>
    <xf numFmtId="0" fontId="28" fillId="35" borderId="13" xfId="0" applyFont="1" applyFill="1" applyBorder="1" applyAlignment="1">
      <alignment horizontal="center" vertical="center"/>
    </xf>
    <xf numFmtId="164" fontId="28" fillId="35" borderId="13" xfId="0" applyNumberFormat="1" applyFont="1" applyFill="1" applyBorder="1" applyAlignment="1">
      <alignment horizontal="center" vertical="center" wrapText="1"/>
    </xf>
    <xf numFmtId="164" fontId="28" fillId="35" borderId="13" xfId="0" applyNumberFormat="1" applyFont="1" applyFill="1" applyBorder="1" applyAlignment="1">
      <alignment horizontal="center" vertical="center"/>
    </xf>
    <xf numFmtId="14" fontId="28" fillId="35" borderId="13" xfId="0" applyNumberFormat="1" applyFont="1" applyFill="1" applyBorder="1" applyAlignment="1">
      <alignment horizontal="center" vertical="center"/>
    </xf>
    <xf numFmtId="0" fontId="28" fillId="35" borderId="23" xfId="0" applyFont="1" applyFill="1" applyBorder="1" applyAlignment="1">
      <alignment horizontal="center" vertical="center"/>
    </xf>
    <xf numFmtId="0" fontId="28" fillId="35" borderId="24" xfId="0" applyFont="1" applyFill="1" applyBorder="1" applyAlignment="1">
      <alignment horizontal="center" vertical="center"/>
    </xf>
    <xf numFmtId="0" fontId="40" fillId="41" borderId="66" xfId="0" applyFont="1" applyFill="1" applyBorder="1" applyAlignment="1">
      <alignment horizontal="center" vertical="center"/>
    </xf>
    <xf numFmtId="0" fontId="40" fillId="41" borderId="66" xfId="0" applyFont="1" applyFill="1" applyBorder="1" applyAlignment="1">
      <alignment horizontal="center" vertical="center" wrapText="1"/>
    </xf>
    <xf numFmtId="171" fontId="40" fillId="41" borderId="66" xfId="0" applyNumberFormat="1" applyFont="1" applyFill="1" applyBorder="1" applyAlignment="1">
      <alignment horizontal="center" vertical="center"/>
    </xf>
    <xf numFmtId="172" fontId="40" fillId="41" borderId="66" xfId="0" applyNumberFormat="1" applyFont="1" applyFill="1" applyBorder="1" applyAlignment="1">
      <alignment horizontal="center" vertical="center"/>
    </xf>
    <xf numFmtId="3" fontId="40" fillId="41" borderId="66" xfId="0" applyNumberFormat="1" applyFont="1" applyFill="1" applyBorder="1" applyAlignment="1">
      <alignment horizontal="center" vertical="center"/>
    </xf>
    <xf numFmtId="44" fontId="40" fillId="41" borderId="66" xfId="1" applyFont="1" applyFill="1" applyBorder="1" applyAlignment="1">
      <alignment horizontal="center" vertical="center"/>
    </xf>
    <xf numFmtId="171" fontId="40" fillId="41" borderId="66" xfId="0" applyNumberFormat="1" applyFont="1" applyFill="1" applyBorder="1" applyAlignment="1">
      <alignment horizontal="center" vertical="center" wrapText="1"/>
    </xf>
    <xf numFmtId="14" fontId="40" fillId="41" borderId="66" xfId="0" applyNumberFormat="1" applyFont="1" applyFill="1" applyBorder="1" applyAlignment="1">
      <alignment horizontal="center" vertical="center" wrapText="1"/>
    </xf>
    <xf numFmtId="0" fontId="40" fillId="41" borderId="69" xfId="0" applyFont="1" applyFill="1" applyBorder="1" applyAlignment="1">
      <alignment horizontal="center" vertical="center"/>
    </xf>
    <xf numFmtId="0" fontId="40" fillId="41" borderId="69" xfId="0" applyFont="1" applyFill="1" applyBorder="1" applyAlignment="1">
      <alignment horizontal="center" vertical="center" wrapText="1"/>
    </xf>
    <xf numFmtId="171" fontId="40" fillId="41" borderId="69" xfId="0" applyNumberFormat="1" applyFont="1" applyFill="1" applyBorder="1" applyAlignment="1">
      <alignment horizontal="center" vertical="center"/>
    </xf>
    <xf numFmtId="0" fontId="40" fillId="41" borderId="72" xfId="0" applyFont="1" applyFill="1" applyBorder="1" applyAlignment="1">
      <alignment horizontal="center" vertical="center" wrapText="1"/>
    </xf>
    <xf numFmtId="0" fontId="40" fillId="41" borderId="73" xfId="0" applyFont="1" applyFill="1" applyBorder="1" applyAlignment="1">
      <alignment horizontal="center" vertical="center"/>
    </xf>
    <xf numFmtId="0" fontId="40" fillId="41" borderId="73" xfId="0" applyFont="1" applyFill="1" applyBorder="1" applyAlignment="1">
      <alignment horizontal="center" vertical="center" wrapText="1"/>
    </xf>
    <xf numFmtId="44" fontId="40" fillId="41" borderId="73" xfId="1" applyFont="1" applyFill="1" applyBorder="1" applyAlignment="1">
      <alignment horizontal="center" vertical="center"/>
    </xf>
    <xf numFmtId="14" fontId="40" fillId="41" borderId="73" xfId="0" applyNumberFormat="1" applyFont="1" applyFill="1" applyBorder="1" applyAlignment="1">
      <alignment horizontal="center" vertical="center"/>
    </xf>
    <xf numFmtId="0" fontId="40" fillId="41" borderId="74" xfId="0" applyFont="1" applyFill="1" applyBorder="1" applyAlignment="1">
      <alignment horizontal="center" vertical="center"/>
    </xf>
    <xf numFmtId="0" fontId="40" fillId="41" borderId="66" xfId="0" applyNumberFormat="1" applyFont="1" applyFill="1" applyBorder="1" applyAlignment="1">
      <alignment horizontal="center" vertical="center"/>
    </xf>
    <xf numFmtId="0" fontId="28" fillId="32" borderId="20" xfId="0" applyFont="1" applyFill="1" applyBorder="1" applyAlignment="1">
      <alignment horizontal="center" vertical="center" wrapText="1"/>
    </xf>
    <xf numFmtId="0" fontId="28" fillId="32" borderId="20" xfId="0" applyFont="1" applyFill="1" applyBorder="1" applyAlignment="1">
      <alignment horizontal="center" vertical="center"/>
    </xf>
    <xf numFmtId="44" fontId="28" fillId="32" borderId="20" xfId="1" applyFont="1" applyFill="1" applyBorder="1" applyAlignment="1">
      <alignment horizontal="center" vertical="center"/>
    </xf>
    <xf numFmtId="0" fontId="29" fillId="32" borderId="20" xfId="92" applyFont="1" applyFill="1" applyBorder="1" applyAlignment="1">
      <alignment horizontal="center" vertical="center" wrapText="1"/>
    </xf>
    <xf numFmtId="14" fontId="28" fillId="32" borderId="20" xfId="0" applyNumberFormat="1" applyFont="1" applyFill="1" applyBorder="1" applyAlignment="1">
      <alignment horizontal="center" vertical="center" wrapText="1"/>
    </xf>
    <xf numFmtId="0" fontId="28" fillId="32" borderId="21" xfId="0" applyFont="1" applyFill="1" applyBorder="1" applyAlignment="1">
      <alignment horizontal="center" vertical="center"/>
    </xf>
    <xf numFmtId="0" fontId="28" fillId="34" borderId="30" xfId="0" applyFont="1" applyFill="1" applyBorder="1" applyAlignment="1">
      <alignment horizontal="center" vertical="center" wrapText="1"/>
    </xf>
    <xf numFmtId="0" fontId="28" fillId="27" borderId="14" xfId="0" applyFont="1" applyFill="1" applyBorder="1" applyAlignment="1">
      <alignment horizontal="center" vertical="center" wrapText="1"/>
    </xf>
    <xf numFmtId="0" fontId="28" fillId="30" borderId="14" xfId="0" applyFont="1" applyFill="1" applyBorder="1" applyAlignment="1">
      <alignment horizontal="center" vertical="center" wrapText="1"/>
    </xf>
    <xf numFmtId="3" fontId="28" fillId="30" borderId="14" xfId="0" applyNumberFormat="1" applyFont="1" applyFill="1" applyBorder="1" applyAlignment="1">
      <alignment horizontal="center" vertical="center" wrapText="1"/>
    </xf>
    <xf numFmtId="3" fontId="28" fillId="27" borderId="30" xfId="0" applyNumberFormat="1" applyFont="1" applyFill="1" applyBorder="1" applyAlignment="1">
      <alignment horizontal="center" vertical="center" wrapText="1"/>
    </xf>
    <xf numFmtId="0" fontId="40" fillId="42" borderId="69" xfId="0" applyFont="1" applyFill="1" applyBorder="1" applyAlignment="1">
      <alignment horizontal="center" vertical="center" wrapText="1"/>
    </xf>
    <xf numFmtId="44" fontId="40" fillId="42" borderId="69" xfId="1" applyFont="1" applyFill="1" applyBorder="1" applyAlignment="1">
      <alignment horizontal="center" vertical="center"/>
    </xf>
    <xf numFmtId="171" fontId="40" fillId="42" borderId="69" xfId="0" applyNumberFormat="1" applyFont="1" applyFill="1" applyBorder="1" applyAlignment="1">
      <alignment horizontal="center" vertical="center"/>
    </xf>
    <xf numFmtId="0" fontId="40" fillId="42" borderId="69" xfId="0" applyFont="1" applyFill="1" applyBorder="1" applyAlignment="1">
      <alignment horizontal="center" vertical="center"/>
    </xf>
    <xf numFmtId="172" fontId="40" fillId="42" borderId="69" xfId="0" applyNumberFormat="1" applyFont="1" applyFill="1" applyBorder="1" applyAlignment="1">
      <alignment horizontal="center" vertical="center"/>
    </xf>
    <xf numFmtId="0" fontId="40" fillId="43" borderId="69" xfId="0" applyFont="1" applyFill="1" applyBorder="1" applyAlignment="1">
      <alignment horizontal="center" vertical="center" wrapText="1"/>
    </xf>
    <xf numFmtId="0" fontId="40" fillId="42" borderId="76" xfId="0" applyFont="1" applyFill="1" applyBorder="1" applyAlignment="1">
      <alignment horizontal="center" vertical="center"/>
    </xf>
    <xf numFmtId="0" fontId="40" fillId="42" borderId="73" xfId="0" applyFont="1" applyFill="1" applyBorder="1" applyAlignment="1">
      <alignment horizontal="center" vertical="center" wrapText="1"/>
    </xf>
    <xf numFmtId="0" fontId="40" fillId="42" borderId="77" xfId="0" applyFont="1" applyFill="1" applyBorder="1" applyAlignment="1">
      <alignment horizontal="center" vertical="center" wrapText="1"/>
    </xf>
    <xf numFmtId="44" fontId="41" fillId="42" borderId="35" xfId="1" applyFont="1" applyFill="1" applyBorder="1" applyAlignment="1">
      <alignment horizontal="center" vertical="center"/>
    </xf>
    <xf numFmtId="44" fontId="40" fillId="42" borderId="78" xfId="1" applyFont="1" applyFill="1" applyBorder="1" applyAlignment="1">
      <alignment horizontal="center" vertical="center"/>
    </xf>
    <xf numFmtId="44" fontId="40" fillId="42" borderId="73" xfId="1" applyFont="1" applyFill="1" applyBorder="1" applyAlignment="1">
      <alignment horizontal="center" vertical="center"/>
    </xf>
    <xf numFmtId="0" fontId="40" fillId="42" borderId="73" xfId="0" applyFont="1" applyFill="1" applyBorder="1" applyAlignment="1">
      <alignment horizontal="center" vertical="center"/>
    </xf>
    <xf numFmtId="172" fontId="40" fillId="42" borderId="73" xfId="0" applyNumberFormat="1" applyFont="1" applyFill="1" applyBorder="1" applyAlignment="1">
      <alignment horizontal="center" vertical="center"/>
    </xf>
    <xf numFmtId="0" fontId="40" fillId="42" borderId="74" xfId="0" applyFont="1" applyFill="1" applyBorder="1" applyAlignment="1">
      <alignment horizontal="center" vertical="center"/>
    </xf>
    <xf numFmtId="0" fontId="28" fillId="37" borderId="16" xfId="0" applyFont="1" applyFill="1" applyBorder="1" applyAlignment="1">
      <alignment horizontal="center" vertical="center" wrapText="1"/>
    </xf>
    <xf numFmtId="0" fontId="28" fillId="37" borderId="16" xfId="0" applyFont="1" applyFill="1" applyBorder="1" applyAlignment="1">
      <alignment horizontal="center" vertical="center"/>
    </xf>
    <xf numFmtId="44" fontId="28" fillId="37" borderId="16" xfId="0" applyNumberFormat="1" applyFont="1" applyFill="1" applyBorder="1" applyAlignment="1">
      <alignment horizontal="center" vertical="center"/>
    </xf>
    <xf numFmtId="14" fontId="28" fillId="37" borderId="16" xfId="0" applyNumberFormat="1" applyFont="1" applyFill="1" applyBorder="1" applyAlignment="1">
      <alignment horizontal="center" vertical="center"/>
    </xf>
    <xf numFmtId="0" fontId="28" fillId="37" borderId="17" xfId="0" applyFont="1" applyFill="1" applyBorder="1" applyAlignment="1">
      <alignment horizontal="center" vertical="center" wrapText="1"/>
    </xf>
    <xf numFmtId="0" fontId="40" fillId="44" borderId="79" xfId="0" applyFont="1" applyFill="1" applyBorder="1" applyAlignment="1">
      <alignment horizontal="center" vertical="center" wrapText="1"/>
    </xf>
    <xf numFmtId="0" fontId="40" fillId="44" borderId="80" xfId="0" applyFont="1" applyFill="1" applyBorder="1" applyAlignment="1">
      <alignment horizontal="center" vertical="center"/>
    </xf>
    <xf numFmtId="44" fontId="40" fillId="44" borderId="20" xfId="1" applyFont="1" applyFill="1" applyBorder="1" applyAlignment="1">
      <alignment horizontal="center" vertical="center"/>
    </xf>
    <xf numFmtId="44" fontId="40" fillId="44" borderId="81" xfId="1" applyFont="1" applyFill="1" applyBorder="1" applyAlignment="1">
      <alignment horizontal="center" vertical="center"/>
    </xf>
    <xf numFmtId="0" fontId="40" fillId="44" borderId="79" xfId="0" applyFont="1" applyFill="1" applyBorder="1" applyAlignment="1">
      <alignment horizontal="center" vertical="center"/>
    </xf>
    <xf numFmtId="44" fontId="40" fillId="44" borderId="79" xfId="1" applyFont="1" applyFill="1" applyBorder="1" applyAlignment="1">
      <alignment horizontal="center" vertical="center"/>
    </xf>
    <xf numFmtId="0" fontId="40" fillId="36" borderId="79" xfId="0" applyFont="1" applyFill="1" applyBorder="1" applyAlignment="1">
      <alignment horizontal="center" vertical="center" wrapText="1"/>
    </xf>
    <xf numFmtId="0" fontId="40" fillId="36" borderId="79" xfId="0" applyFont="1" applyFill="1" applyBorder="1" applyAlignment="1">
      <alignment horizontal="center" vertical="center"/>
    </xf>
    <xf numFmtId="172" fontId="40" fillId="44" borderId="79" xfId="0" applyNumberFormat="1" applyFont="1" applyFill="1" applyBorder="1" applyAlignment="1">
      <alignment horizontal="center" vertical="center"/>
    </xf>
    <xf numFmtId="0" fontId="40" fillId="36" borderId="82" xfId="0" applyFont="1" applyFill="1" applyBorder="1" applyAlignment="1">
      <alignment horizontal="center" vertical="center"/>
    </xf>
    <xf numFmtId="0" fontId="40" fillId="44" borderId="83" xfId="0" applyFont="1" applyFill="1" applyBorder="1" applyAlignment="1">
      <alignment horizontal="center" vertical="center" wrapText="1"/>
    </xf>
    <xf numFmtId="0" fontId="28" fillId="40" borderId="35" xfId="0" applyFont="1" applyFill="1" applyBorder="1" applyAlignment="1">
      <alignment horizontal="center" vertical="center" wrapText="1"/>
    </xf>
    <xf numFmtId="0" fontId="28" fillId="40" borderId="35" xfId="0" applyFont="1" applyFill="1" applyBorder="1" applyAlignment="1">
      <alignment horizontal="center" vertical="center"/>
    </xf>
    <xf numFmtId="164" fontId="28" fillId="34" borderId="30" xfId="0" applyNumberFormat="1" applyFont="1" applyFill="1" applyBorder="1" applyAlignment="1">
      <alignment horizontal="center" vertical="center" wrapText="1"/>
    </xf>
    <xf numFmtId="14" fontId="28" fillId="34" borderId="30" xfId="0" applyNumberFormat="1" applyFont="1" applyFill="1" applyBorder="1" applyAlignment="1">
      <alignment horizontal="center" vertical="center" wrapText="1"/>
    </xf>
    <xf numFmtId="3" fontId="28" fillId="34" borderId="30" xfId="0" applyNumberFormat="1" applyFont="1" applyFill="1" applyBorder="1" applyAlignment="1">
      <alignment horizontal="center" vertical="center" wrapText="1"/>
    </xf>
    <xf numFmtId="0" fontId="28" fillId="34" borderId="54" xfId="0" applyFont="1" applyFill="1" applyBorder="1" applyAlignment="1">
      <alignment horizontal="center" vertical="center" wrapText="1"/>
    </xf>
    <xf numFmtId="0" fontId="28" fillId="29" borderId="41" xfId="0" applyFont="1" applyFill="1" applyBorder="1" applyAlignment="1">
      <alignment horizontal="center" vertical="center" wrapText="1"/>
    </xf>
    <xf numFmtId="0" fontId="28" fillId="35" borderId="47" xfId="0" applyFont="1" applyFill="1" applyBorder="1" applyAlignment="1">
      <alignment horizontal="center" vertical="center"/>
    </xf>
    <xf numFmtId="0" fontId="28" fillId="35" borderId="41" xfId="0" applyFont="1" applyFill="1" applyBorder="1" applyAlignment="1">
      <alignment horizontal="center" vertical="center"/>
    </xf>
    <xf numFmtId="0" fontId="40" fillId="41" borderId="75" xfId="0" applyFont="1" applyFill="1" applyBorder="1" applyAlignment="1">
      <alignment horizontal="center" vertical="center"/>
    </xf>
    <xf numFmtId="0" fontId="40" fillId="41" borderId="78" xfId="0" applyFont="1" applyFill="1" applyBorder="1" applyAlignment="1">
      <alignment horizontal="center" vertical="center"/>
    </xf>
    <xf numFmtId="0" fontId="28" fillId="32" borderId="43" xfId="0" applyFont="1" applyFill="1" applyBorder="1" applyAlignment="1">
      <alignment horizontal="center" vertical="center" wrapText="1"/>
    </xf>
    <xf numFmtId="0" fontId="28" fillId="37" borderId="59" xfId="0" applyFont="1" applyFill="1" applyBorder="1" applyAlignment="1">
      <alignment horizontal="center" vertical="center"/>
    </xf>
    <xf numFmtId="0" fontId="40" fillId="42" borderId="86" xfId="0" applyFont="1" applyFill="1" applyBorder="1" applyAlignment="1">
      <alignment horizontal="center" vertical="center"/>
    </xf>
    <xf numFmtId="0" fontId="40" fillId="42" borderId="78" xfId="0" applyFont="1" applyFill="1" applyBorder="1" applyAlignment="1">
      <alignment horizontal="center" vertical="center"/>
    </xf>
    <xf numFmtId="0" fontId="40" fillId="44" borderId="87" xfId="0" applyFont="1" applyFill="1" applyBorder="1" applyAlignment="1">
      <alignment horizontal="center" vertical="center"/>
    </xf>
    <xf numFmtId="0" fontId="27" fillId="0" borderId="26" xfId="0" applyFont="1" applyBorder="1" applyAlignment="1">
      <alignment horizontal="center" vertical="center"/>
    </xf>
    <xf numFmtId="3" fontId="28" fillId="34" borderId="30" xfId="0" applyNumberFormat="1" applyFont="1" applyFill="1" applyBorder="1" applyAlignment="1">
      <alignment horizontal="center" vertical="center" wrapText="1"/>
    </xf>
    <xf numFmtId="0" fontId="28" fillId="34" borderId="54" xfId="0" applyFont="1" applyFill="1" applyBorder="1" applyAlignment="1">
      <alignment horizontal="center" vertical="center" wrapText="1"/>
    </xf>
    <xf numFmtId="0" fontId="28" fillId="34" borderId="30" xfId="0" applyFont="1" applyFill="1" applyBorder="1" applyAlignment="1">
      <alignment horizontal="center" vertical="center" wrapText="1"/>
    </xf>
    <xf numFmtId="0" fontId="28" fillId="32" borderId="30" xfId="0" applyFont="1" applyFill="1" applyBorder="1" applyAlignment="1">
      <alignment horizontal="center" vertical="center" wrapText="1"/>
    </xf>
    <xf numFmtId="0" fontId="28" fillId="34" borderId="1" xfId="0" applyFont="1" applyFill="1" applyBorder="1" applyAlignment="1">
      <alignment horizontal="center" vertical="center" wrapText="1"/>
    </xf>
    <xf numFmtId="164" fontId="28" fillId="34" borderId="30" xfId="0" applyNumberFormat="1" applyFont="1" applyFill="1" applyBorder="1" applyAlignment="1">
      <alignment horizontal="center" vertical="center" wrapText="1"/>
    </xf>
    <xf numFmtId="0" fontId="27" fillId="0" borderId="61" xfId="0" applyFont="1" applyBorder="1" applyAlignment="1">
      <alignment horizontal="center" vertical="center"/>
    </xf>
    <xf numFmtId="0" fontId="27" fillId="0" borderId="26" xfId="0" applyFont="1" applyBorder="1" applyAlignment="1">
      <alignment horizontal="center" vertical="center"/>
    </xf>
    <xf numFmtId="44" fontId="28" fillId="28" borderId="18" xfId="1" applyFont="1" applyFill="1" applyBorder="1" applyAlignment="1">
      <alignment horizontal="center" vertical="center" wrapText="1"/>
    </xf>
    <xf numFmtId="3" fontId="28" fillId="29" borderId="18" xfId="0" applyNumberFormat="1" applyFont="1" applyFill="1" applyBorder="1" applyAlignment="1">
      <alignment horizontal="center" vertical="center" wrapText="1"/>
    </xf>
    <xf numFmtId="0" fontId="28" fillId="29" borderId="18" xfId="0" applyFont="1" applyFill="1" applyBorder="1" applyAlignment="1">
      <alignment horizontal="center" vertical="center" wrapText="1"/>
    </xf>
    <xf numFmtId="44" fontId="28" fillId="29" borderId="18" xfId="1" applyFont="1" applyFill="1" applyBorder="1" applyAlignment="1">
      <alignment horizontal="center" vertical="center" wrapText="1"/>
    </xf>
    <xf numFmtId="0" fontId="28" fillId="27" borderId="1" xfId="0" applyFont="1" applyFill="1" applyBorder="1" applyAlignment="1">
      <alignment horizontal="center" vertical="center" wrapText="1"/>
    </xf>
    <xf numFmtId="14" fontId="28" fillId="34" borderId="30" xfId="0" applyNumberFormat="1" applyFont="1" applyFill="1" applyBorder="1" applyAlignment="1">
      <alignment horizontal="center" vertical="center" wrapText="1"/>
    </xf>
    <xf numFmtId="0" fontId="28" fillId="31" borderId="1" xfId="0" applyFont="1" applyFill="1" applyBorder="1" applyAlignment="1">
      <alignment horizontal="center" vertical="center" wrapText="1"/>
    </xf>
    <xf numFmtId="0" fontId="28" fillId="32" borderId="1" xfId="0" applyFont="1" applyFill="1" applyBorder="1" applyAlignment="1">
      <alignment horizontal="center" vertical="center" wrapText="1"/>
    </xf>
    <xf numFmtId="44" fontId="28" fillId="31" borderId="1" xfId="1" applyFont="1" applyFill="1" applyBorder="1" applyAlignment="1">
      <alignment horizontal="center" vertical="center" wrapText="1"/>
    </xf>
    <xf numFmtId="0" fontId="28" fillId="29" borderId="1" xfId="0" applyFont="1" applyFill="1" applyBorder="1" applyAlignment="1">
      <alignment horizontal="center" vertical="center" wrapText="1"/>
    </xf>
    <xf numFmtId="0" fontId="28" fillId="29" borderId="41" xfId="0" applyFont="1" applyFill="1" applyBorder="1" applyAlignment="1">
      <alignment horizontal="center" vertical="center" wrapText="1"/>
    </xf>
    <xf numFmtId="44" fontId="28" fillId="29" borderId="1" xfId="1" applyFont="1" applyFill="1" applyBorder="1" applyAlignment="1">
      <alignment horizontal="center" vertical="center" wrapText="1"/>
    </xf>
    <xf numFmtId="3" fontId="28" fillId="29" borderId="1" xfId="0" applyNumberFormat="1" applyFont="1" applyFill="1" applyBorder="1" applyAlignment="1">
      <alignment horizontal="center" vertical="center" wrapText="1"/>
    </xf>
    <xf numFmtId="44" fontId="28" fillId="27" borderId="1" xfId="1" applyFont="1" applyFill="1" applyBorder="1" applyAlignment="1">
      <alignment horizontal="center" vertical="center" wrapText="1"/>
    </xf>
    <xf numFmtId="44" fontId="28" fillId="28" borderId="16" xfId="1" applyFont="1" applyFill="1" applyBorder="1" applyAlignment="1">
      <alignment horizontal="center" vertical="center" wrapText="1"/>
    </xf>
    <xf numFmtId="0" fontId="28" fillId="29" borderId="24" xfId="0" applyFont="1" applyFill="1" applyBorder="1" applyAlignment="1">
      <alignment horizontal="center" vertical="center" wrapText="1"/>
    </xf>
    <xf numFmtId="14" fontId="28" fillId="29" borderId="1" xfId="0" applyNumberFormat="1" applyFont="1" applyFill="1" applyBorder="1" applyAlignment="1">
      <alignment horizontal="center" vertical="center" wrapText="1"/>
    </xf>
    <xf numFmtId="14" fontId="28" fillId="29" borderId="18" xfId="0" applyNumberFormat="1" applyFont="1" applyFill="1" applyBorder="1" applyAlignment="1">
      <alignment horizontal="center" vertical="center" wrapText="1"/>
    </xf>
    <xf numFmtId="0" fontId="28" fillId="28" borderId="1" xfId="0" applyFont="1" applyFill="1" applyBorder="1" applyAlignment="1">
      <alignment horizontal="center" vertical="center" wrapText="1"/>
    </xf>
    <xf numFmtId="44" fontId="28" fillId="28" borderId="1" xfId="1" applyFont="1" applyFill="1" applyBorder="1" applyAlignment="1">
      <alignment horizontal="center" vertical="center" wrapText="1"/>
    </xf>
    <xf numFmtId="14" fontId="28" fillId="27" borderId="30" xfId="0" applyNumberFormat="1" applyFont="1" applyFill="1" applyBorder="1" applyAlignment="1">
      <alignment horizontal="center" vertical="center" wrapText="1"/>
    </xf>
    <xf numFmtId="0" fontId="28" fillId="0" borderId="41" xfId="0" applyFont="1" applyFill="1" applyBorder="1" applyAlignment="1">
      <alignment horizontal="center" vertical="center" wrapText="1"/>
    </xf>
    <xf numFmtId="0" fontId="28" fillId="0" borderId="1" xfId="0" applyFont="1" applyFill="1" applyBorder="1" applyAlignment="1">
      <alignment horizontal="center" vertical="center" wrapText="1"/>
    </xf>
    <xf numFmtId="44" fontId="28" fillId="0" borderId="1" xfId="1" applyFont="1" applyFill="1" applyBorder="1" applyAlignment="1">
      <alignment horizontal="center" vertical="center" wrapText="1"/>
    </xf>
    <xf numFmtId="3" fontId="28" fillId="0" borderId="1" xfId="0" applyNumberFormat="1"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7" fillId="0" borderId="89" xfId="0" applyFont="1" applyBorder="1" applyAlignment="1">
      <alignment horizontal="center" vertical="center"/>
    </xf>
    <xf numFmtId="0" fontId="28" fillId="33" borderId="22" xfId="0" applyFont="1" applyFill="1" applyBorder="1" applyAlignment="1">
      <alignment horizontal="center" vertical="center" wrapText="1"/>
    </xf>
    <xf numFmtId="0" fontId="28" fillId="31" borderId="11" xfId="0" applyFont="1" applyFill="1" applyBorder="1" applyAlignment="1">
      <alignment horizontal="center" vertical="center"/>
    </xf>
    <xf numFmtId="0" fontId="28" fillId="31" borderId="88" xfId="0" applyFont="1" applyFill="1" applyBorder="1" applyAlignment="1">
      <alignment horizontal="center" vertical="center"/>
    </xf>
    <xf numFmtId="0" fontId="28" fillId="31" borderId="34" xfId="0" applyFont="1" applyFill="1" applyBorder="1" applyAlignment="1">
      <alignment horizontal="center" vertical="center"/>
    </xf>
    <xf numFmtId="0" fontId="28" fillId="31" borderId="35" xfId="0" applyFont="1" applyFill="1" applyBorder="1" applyAlignment="1">
      <alignment horizontal="center" vertical="center"/>
    </xf>
    <xf numFmtId="0" fontId="28" fillId="31" borderId="36" xfId="0" applyFont="1" applyFill="1" applyBorder="1" applyAlignment="1">
      <alignment horizontal="center" vertical="center"/>
    </xf>
    <xf numFmtId="44" fontId="28" fillId="31" borderId="35" xfId="1" applyFont="1" applyFill="1" applyBorder="1" applyAlignment="1">
      <alignment horizontal="center" vertical="center"/>
    </xf>
    <xf numFmtId="0" fontId="28" fillId="31" borderId="35" xfId="0" applyFont="1" applyFill="1" applyBorder="1" applyAlignment="1">
      <alignment horizontal="center" vertical="center" wrapText="1"/>
    </xf>
    <xf numFmtId="0" fontId="28" fillId="34" borderId="91" xfId="0" applyFont="1" applyFill="1" applyBorder="1" applyAlignment="1">
      <alignment horizontal="center" vertical="center" wrapText="1"/>
    </xf>
    <xf numFmtId="0" fontId="40" fillId="41" borderId="95" xfId="0" applyFont="1" applyFill="1" applyBorder="1" applyAlignment="1">
      <alignment horizontal="center" vertical="center"/>
    </xf>
    <xf numFmtId="44" fontId="40" fillId="41" borderId="73" xfId="0" applyNumberFormat="1" applyFont="1" applyFill="1" applyBorder="1" applyAlignment="1">
      <alignment horizontal="center" vertical="center"/>
    </xf>
    <xf numFmtId="0" fontId="40" fillId="41" borderId="96" xfId="0" applyFont="1" applyFill="1" applyBorder="1" applyAlignment="1">
      <alignment horizontal="center" vertical="center"/>
    </xf>
    <xf numFmtId="44" fontId="40" fillId="41" borderId="96" xfId="1" applyFont="1" applyFill="1" applyBorder="1" applyAlignment="1">
      <alignment horizontal="center" vertical="center"/>
    </xf>
    <xf numFmtId="14" fontId="40" fillId="42" borderId="69" xfId="0" applyNumberFormat="1" applyFont="1" applyFill="1" applyBorder="1" applyAlignment="1">
      <alignment horizontal="center" vertical="center"/>
    </xf>
    <xf numFmtId="0" fontId="28" fillId="29" borderId="42" xfId="0" applyFont="1" applyFill="1" applyBorder="1" applyAlignment="1">
      <alignment horizontal="center" vertical="center" wrapText="1"/>
    </xf>
    <xf numFmtId="0" fontId="28" fillId="34" borderId="44" xfId="0" applyFont="1" applyFill="1" applyBorder="1" applyAlignment="1">
      <alignment horizontal="center" vertical="center" wrapText="1"/>
    </xf>
    <xf numFmtId="0" fontId="28" fillId="32" borderId="33" xfId="0" applyFont="1" applyFill="1" applyBorder="1" applyAlignment="1">
      <alignment horizontal="center" vertical="center"/>
    </xf>
    <xf numFmtId="0" fontId="28" fillId="34" borderId="35" xfId="0" applyFont="1" applyFill="1" applyBorder="1" applyAlignment="1">
      <alignment horizontal="center" vertical="center" wrapText="1"/>
    </xf>
    <xf numFmtId="44" fontId="28" fillId="31" borderId="13" xfId="1" applyFont="1" applyFill="1" applyBorder="1" applyAlignment="1">
      <alignment horizontal="center" vertical="center" wrapText="1"/>
    </xf>
    <xf numFmtId="0" fontId="27" fillId="0" borderId="105" xfId="0" applyFont="1" applyBorder="1" applyAlignment="1">
      <alignment horizontal="center" vertical="center"/>
    </xf>
    <xf numFmtId="44" fontId="28" fillId="31" borderId="35" xfId="0" applyNumberFormat="1" applyFont="1" applyFill="1" applyBorder="1" applyAlignment="1">
      <alignment horizontal="center" vertical="center"/>
    </xf>
    <xf numFmtId="15" fontId="28" fillId="31" borderId="35" xfId="0" applyNumberFormat="1" applyFont="1" applyFill="1" applyBorder="1" applyAlignment="1">
      <alignment horizontal="center" vertical="center"/>
    </xf>
    <xf numFmtId="0" fontId="28" fillId="32" borderId="35" xfId="0" applyFont="1" applyFill="1" applyBorder="1" applyAlignment="1">
      <alignment horizontal="center" vertical="center"/>
    </xf>
    <xf numFmtId="14" fontId="28" fillId="31" borderId="35" xfId="0" applyNumberFormat="1" applyFont="1" applyFill="1" applyBorder="1" applyAlignment="1">
      <alignment horizontal="center" vertical="center"/>
    </xf>
    <xf numFmtId="0" fontId="28" fillId="31" borderId="104" xfId="0" applyFont="1" applyFill="1" applyBorder="1" applyAlignment="1">
      <alignment horizontal="center" vertical="center"/>
    </xf>
    <xf numFmtId="0" fontId="27" fillId="0" borderId="102" xfId="0" applyFont="1" applyBorder="1" applyAlignment="1">
      <alignment horizontal="center" vertical="center"/>
    </xf>
    <xf numFmtId="0" fontId="40" fillId="42" borderId="81" xfId="0" applyFont="1" applyFill="1" applyBorder="1" applyAlignment="1">
      <alignment horizontal="center" vertical="center"/>
    </xf>
    <xf numFmtId="0" fontId="40" fillId="42" borderId="79" xfId="0" applyFont="1" applyFill="1" applyBorder="1" applyAlignment="1">
      <alignment horizontal="center" vertical="center" wrapText="1"/>
    </xf>
    <xf numFmtId="44" fontId="40" fillId="42" borderId="79" xfId="1" applyFont="1" applyFill="1" applyBorder="1" applyAlignment="1">
      <alignment horizontal="center" vertical="center"/>
    </xf>
    <xf numFmtId="171" fontId="40" fillId="42" borderId="79" xfId="0" applyNumberFormat="1" applyFont="1" applyFill="1" applyBorder="1" applyAlignment="1">
      <alignment horizontal="center" vertical="center"/>
    </xf>
    <xf numFmtId="0" fontId="40" fillId="42" borderId="79" xfId="0" applyFont="1" applyFill="1" applyBorder="1" applyAlignment="1">
      <alignment horizontal="center" vertical="center"/>
    </xf>
    <xf numFmtId="172" fontId="40" fillId="42" borderId="79" xfId="0" applyNumberFormat="1" applyFont="1" applyFill="1" applyBorder="1" applyAlignment="1">
      <alignment horizontal="center" vertical="center"/>
    </xf>
    <xf numFmtId="0" fontId="40" fillId="43" borderId="79" xfId="0" applyFont="1" applyFill="1" applyBorder="1" applyAlignment="1">
      <alignment horizontal="center" vertical="center" wrapText="1"/>
    </xf>
    <xf numFmtId="14" fontId="40" fillId="42" borderId="79" xfId="0" applyNumberFormat="1" applyFont="1" applyFill="1" applyBorder="1" applyAlignment="1">
      <alignment horizontal="center" vertical="center"/>
    </xf>
    <xf numFmtId="0" fontId="40" fillId="42" borderId="80" xfId="0" applyFont="1" applyFill="1" applyBorder="1" applyAlignment="1">
      <alignment horizontal="center" vertical="center"/>
    </xf>
    <xf numFmtId="0" fontId="40" fillId="42" borderId="82" xfId="0" applyFont="1" applyFill="1" applyBorder="1" applyAlignment="1">
      <alignment horizontal="center" vertical="center"/>
    </xf>
    <xf numFmtId="0" fontId="27" fillId="26" borderId="19" xfId="0" applyFont="1" applyFill="1" applyBorder="1" applyAlignment="1">
      <alignment horizontal="center" vertical="center" wrapText="1"/>
    </xf>
    <xf numFmtId="0" fontId="27" fillId="26" borderId="20" xfId="0" applyFont="1" applyFill="1" applyBorder="1" applyAlignment="1">
      <alignment horizontal="center" vertical="center" wrapText="1"/>
    </xf>
    <xf numFmtId="0" fontId="27" fillId="26" borderId="20" xfId="0" applyFont="1" applyFill="1" applyBorder="1" applyAlignment="1">
      <alignment horizontal="center" vertical="center"/>
    </xf>
    <xf numFmtId="14" fontId="27" fillId="26" borderId="20" xfId="0" applyNumberFormat="1" applyFont="1" applyFill="1" applyBorder="1" applyAlignment="1">
      <alignment horizontal="center" vertical="center" wrapText="1"/>
    </xf>
    <xf numFmtId="0" fontId="27" fillId="26" borderId="21" xfId="0" applyFont="1" applyFill="1" applyBorder="1" applyAlignment="1">
      <alignment horizontal="center" vertical="center" wrapText="1"/>
    </xf>
    <xf numFmtId="0" fontId="28" fillId="27" borderId="64" xfId="0" applyFont="1" applyFill="1" applyBorder="1" applyAlignment="1">
      <alignment horizontal="center" vertical="center" wrapText="1"/>
    </xf>
    <xf numFmtId="0" fontId="40" fillId="41" borderId="106" xfId="0" applyFont="1" applyFill="1" applyBorder="1" applyAlignment="1">
      <alignment horizontal="center" vertical="center"/>
    </xf>
    <xf numFmtId="44" fontId="40" fillId="41" borderId="1" xfId="0" applyNumberFormat="1" applyFont="1" applyFill="1" applyBorder="1" applyAlignment="1">
      <alignment horizontal="center" vertical="center"/>
    </xf>
    <xf numFmtId="42" fontId="28" fillId="29" borderId="1" xfId="1" applyNumberFormat="1" applyFont="1" applyFill="1" applyBorder="1" applyAlignment="1">
      <alignment horizontal="center" vertical="center" wrapText="1"/>
    </xf>
    <xf numFmtId="164" fontId="28" fillId="0" borderId="0" xfId="0" applyNumberFormat="1" applyFont="1"/>
    <xf numFmtId="0" fontId="28" fillId="27" borderId="40" xfId="0" applyFont="1" applyFill="1" applyBorder="1" applyAlignment="1">
      <alignment horizontal="center" vertical="center" wrapText="1"/>
    </xf>
    <xf numFmtId="0" fontId="28" fillId="0" borderId="0" xfId="0" applyFont="1" applyAlignment="1">
      <alignment horizontal="center" vertical="center" wrapText="1"/>
    </xf>
    <xf numFmtId="0" fontId="27" fillId="47" borderId="26" xfId="0" applyFont="1" applyFill="1" applyBorder="1" applyAlignment="1">
      <alignment horizontal="center" vertical="center"/>
    </xf>
    <xf numFmtId="0" fontId="27" fillId="47" borderId="89" xfId="0" applyFont="1" applyFill="1" applyBorder="1" applyAlignment="1">
      <alignment horizontal="center" vertical="center"/>
    </xf>
    <xf numFmtId="0" fontId="27" fillId="47" borderId="60" xfId="0" applyFont="1" applyFill="1" applyBorder="1" applyAlignment="1">
      <alignment horizontal="center" vertical="center"/>
    </xf>
    <xf numFmtId="0" fontId="27" fillId="0" borderId="56" xfId="0" applyFont="1" applyBorder="1" applyAlignment="1">
      <alignment horizontal="center" vertical="center"/>
    </xf>
    <xf numFmtId="0" fontId="28" fillId="27" borderId="1" xfId="0" applyFont="1" applyFill="1" applyBorder="1" applyAlignment="1">
      <alignment horizontal="center" vertical="center" wrapText="1"/>
    </xf>
    <xf numFmtId="14" fontId="28" fillId="27" borderId="1" xfId="0" applyNumberFormat="1" applyFont="1" applyFill="1" applyBorder="1" applyAlignment="1">
      <alignment horizontal="center" vertical="center" wrapText="1"/>
    </xf>
    <xf numFmtId="3" fontId="28" fillId="27" borderId="1" xfId="0" applyNumberFormat="1" applyFont="1" applyFill="1" applyBorder="1" applyAlignment="1">
      <alignment horizontal="center" vertical="center" wrapText="1"/>
    </xf>
    <xf numFmtId="0" fontId="28" fillId="27" borderId="14" xfId="0" applyFont="1" applyFill="1" applyBorder="1" applyAlignment="1">
      <alignment horizontal="center" vertical="center" wrapText="1"/>
    </xf>
    <xf numFmtId="164" fontId="28" fillId="27" borderId="1" xfId="0" applyNumberFormat="1" applyFont="1" applyFill="1" applyBorder="1" applyAlignment="1">
      <alignment horizontal="center" vertical="center" wrapText="1"/>
    </xf>
    <xf numFmtId="0" fontId="28" fillId="27" borderId="18" xfId="0" applyFont="1" applyFill="1" applyBorder="1" applyAlignment="1">
      <alignment horizontal="center" vertical="center" wrapText="1"/>
    </xf>
    <xf numFmtId="164" fontId="28" fillId="27" borderId="18" xfId="0" applyNumberFormat="1" applyFont="1" applyFill="1" applyBorder="1" applyAlignment="1">
      <alignment horizontal="center" vertical="center" wrapText="1"/>
    </xf>
    <xf numFmtId="0" fontId="34" fillId="27" borderId="14" xfId="0" applyFont="1" applyFill="1" applyBorder="1" applyAlignment="1">
      <alignment horizontal="center" vertical="center" wrapText="1"/>
    </xf>
    <xf numFmtId="0" fontId="34" fillId="27" borderId="16" xfId="0" applyFont="1" applyFill="1" applyBorder="1" applyAlignment="1">
      <alignment horizontal="center" vertical="center" wrapText="1"/>
    </xf>
    <xf numFmtId="0" fontId="34" fillId="27" borderId="58" xfId="0" applyFont="1" applyFill="1" applyBorder="1" applyAlignment="1">
      <alignment horizontal="center" vertical="center" wrapText="1"/>
    </xf>
    <xf numFmtId="170" fontId="34" fillId="27" borderId="101" xfId="0" applyNumberFormat="1" applyFont="1" applyFill="1" applyBorder="1" applyAlignment="1">
      <alignment horizontal="center" vertical="center" wrapText="1"/>
    </xf>
    <xf numFmtId="42" fontId="28" fillId="28" borderId="1" xfId="0" applyNumberFormat="1" applyFont="1" applyFill="1" applyBorder="1" applyAlignment="1">
      <alignment horizontal="center" vertical="center" wrapText="1"/>
    </xf>
    <xf numFmtId="42" fontId="28" fillId="0" borderId="0" xfId="0" applyNumberFormat="1" applyFont="1"/>
    <xf numFmtId="44" fontId="28" fillId="0" borderId="14" xfId="1" applyFont="1" applyFill="1" applyBorder="1" applyAlignment="1">
      <alignment horizontal="center" vertical="center" wrapText="1"/>
    </xf>
    <xf numFmtId="0" fontId="28" fillId="0" borderId="1" xfId="0" applyFont="1" applyBorder="1"/>
    <xf numFmtId="0" fontId="27" fillId="26" borderId="64" xfId="0" applyFont="1" applyFill="1" applyBorder="1" applyAlignment="1">
      <alignment horizontal="center" vertical="center" wrapText="1"/>
    </xf>
    <xf numFmtId="44" fontId="28" fillId="0" borderId="0" xfId="0" applyNumberFormat="1" applyFont="1"/>
    <xf numFmtId="42" fontId="28" fillId="48" borderId="0" xfId="0" applyNumberFormat="1" applyFont="1" applyFill="1"/>
    <xf numFmtId="0" fontId="28" fillId="48" borderId="0" xfId="0" applyFont="1" applyFill="1" applyAlignment="1">
      <alignment vertical="center"/>
    </xf>
    <xf numFmtId="42" fontId="28" fillId="48" borderId="0" xfId="0" applyNumberFormat="1" applyFont="1" applyFill="1" applyAlignment="1">
      <alignment vertical="center"/>
    </xf>
    <xf numFmtId="0" fontId="28" fillId="0" borderId="0" xfId="0" applyFont="1" applyBorder="1" applyAlignment="1">
      <alignment horizontal="center" vertical="center"/>
    </xf>
    <xf numFmtId="174" fontId="40" fillId="41" borderId="66" xfId="0" applyNumberFormat="1" applyFont="1" applyFill="1" applyBorder="1" applyAlignment="1">
      <alignment horizontal="center" vertical="center"/>
    </xf>
    <xf numFmtId="0" fontId="40" fillId="48" borderId="0" xfId="0" applyFont="1" applyFill="1" applyBorder="1" applyAlignment="1">
      <alignment vertical="center" wrapText="1"/>
    </xf>
    <xf numFmtId="0" fontId="28" fillId="48" borderId="0" xfId="0" applyFont="1" applyFill="1" applyBorder="1" applyAlignment="1">
      <alignment vertical="center"/>
    </xf>
    <xf numFmtId="14" fontId="28" fillId="48" borderId="0" xfId="0" applyNumberFormat="1" applyFont="1" applyFill="1" applyAlignment="1">
      <alignment horizontal="center" vertical="center" wrapText="1"/>
    </xf>
    <xf numFmtId="0" fontId="40" fillId="41" borderId="68" xfId="0" applyFont="1" applyFill="1" applyBorder="1" applyAlignment="1">
      <alignment horizontal="center" vertical="center"/>
    </xf>
    <xf numFmtId="0" fontId="40" fillId="41" borderId="68" xfId="0" applyFont="1" applyFill="1" applyBorder="1" applyAlignment="1">
      <alignment horizontal="center" vertical="center" wrapText="1"/>
    </xf>
    <xf numFmtId="0" fontId="28" fillId="31" borderId="1" xfId="0" applyFont="1" applyFill="1" applyBorder="1" applyAlignment="1">
      <alignment horizontal="center" vertical="center"/>
    </xf>
    <xf numFmtId="0" fontId="28" fillId="30" borderId="18" xfId="0" applyFont="1" applyFill="1" applyBorder="1" applyAlignment="1">
      <alignment horizontal="center" vertical="center" wrapText="1"/>
    </xf>
    <xf numFmtId="0" fontId="28" fillId="30" borderId="30" xfId="0" applyFont="1" applyFill="1" applyBorder="1" applyAlignment="1">
      <alignment horizontal="center" vertical="center" wrapText="1"/>
    </xf>
    <xf numFmtId="44" fontId="28" fillId="30" borderId="18" xfId="1" applyFont="1" applyFill="1" applyBorder="1" applyAlignment="1">
      <alignment horizontal="center" vertical="center" wrapText="1"/>
    </xf>
    <xf numFmtId="44" fontId="28" fillId="30" borderId="30" xfId="1" applyFont="1" applyFill="1" applyBorder="1" applyAlignment="1">
      <alignment horizontal="center" vertical="center" wrapText="1"/>
    </xf>
    <xf numFmtId="0" fontId="28" fillId="0" borderId="30" xfId="0" applyFont="1" applyBorder="1" applyAlignment="1">
      <alignment horizontal="center" vertical="center" wrapText="1"/>
    </xf>
    <xf numFmtId="0" fontId="28" fillId="0" borderId="0" xfId="0" applyFont="1" applyAlignment="1">
      <alignment horizontal="center" vertical="center" wrapText="1"/>
    </xf>
    <xf numFmtId="0" fontId="40" fillId="41" borderId="1" xfId="0" applyFont="1" applyFill="1" applyBorder="1" applyAlignment="1">
      <alignment horizontal="center" vertical="center"/>
    </xf>
    <xf numFmtId="0" fontId="28" fillId="48" borderId="0" xfId="0" applyFont="1" applyFill="1" applyAlignment="1">
      <alignment horizontal="center" vertical="center"/>
    </xf>
    <xf numFmtId="0" fontId="28" fillId="48" borderId="0" xfId="0" applyFont="1" applyFill="1" applyAlignment="1">
      <alignment horizontal="center" vertical="center" wrapText="1"/>
    </xf>
    <xf numFmtId="0" fontId="28" fillId="48" borderId="0" xfId="0" applyFont="1" applyFill="1" applyBorder="1" applyAlignment="1">
      <alignment horizontal="center" vertical="center" wrapText="1"/>
    </xf>
    <xf numFmtId="0" fontId="40" fillId="48" borderId="109" xfId="0" applyFont="1" applyFill="1" applyBorder="1" applyAlignment="1">
      <alignment horizontal="center" vertical="center" wrapText="1"/>
    </xf>
    <xf numFmtId="0" fontId="28" fillId="29" borderId="1" xfId="0" applyFont="1" applyFill="1" applyBorder="1" applyAlignment="1">
      <alignment horizontal="center" vertical="center" wrapText="1"/>
    </xf>
    <xf numFmtId="44" fontId="28" fillId="29" borderId="1" xfId="1" applyFont="1" applyFill="1" applyBorder="1" applyAlignment="1">
      <alignment horizontal="center" vertical="center" wrapText="1"/>
    </xf>
    <xf numFmtId="0" fontId="28" fillId="28" borderId="1" xfId="0" applyFont="1" applyFill="1" applyBorder="1" applyAlignment="1">
      <alignment horizontal="center" vertical="center" wrapText="1"/>
    </xf>
    <xf numFmtId="44" fontId="28" fillId="28" borderId="1" xfId="1" applyFont="1" applyFill="1" applyBorder="1" applyAlignment="1">
      <alignment horizontal="center" vertical="center" wrapText="1"/>
    </xf>
    <xf numFmtId="0" fontId="28" fillId="34" borderId="14" xfId="0" applyFont="1" applyFill="1" applyBorder="1" applyAlignment="1">
      <alignment horizontal="center" vertical="center" wrapText="1"/>
    </xf>
    <xf numFmtId="164" fontId="28" fillId="34" borderId="14" xfId="0" applyNumberFormat="1" applyFont="1" applyFill="1" applyBorder="1" applyAlignment="1">
      <alignment horizontal="center" vertical="center" wrapText="1"/>
    </xf>
    <xf numFmtId="0" fontId="28" fillId="48" borderId="0" xfId="0" applyFont="1" applyFill="1" applyBorder="1" applyAlignment="1">
      <alignment horizontal="center" vertical="center"/>
    </xf>
    <xf numFmtId="0" fontId="28" fillId="0" borderId="14" xfId="0" applyFont="1" applyBorder="1" applyAlignment="1">
      <alignment horizontal="center" vertical="center"/>
    </xf>
    <xf numFmtId="0" fontId="28" fillId="0" borderId="14" xfId="0" applyFont="1" applyBorder="1" applyAlignment="1">
      <alignment horizontal="center" vertical="center" wrapText="1"/>
    </xf>
    <xf numFmtId="0" fontId="28" fillId="37" borderId="0" xfId="0" applyFont="1" applyFill="1"/>
    <xf numFmtId="0" fontId="28" fillId="29" borderId="0" xfId="0" applyFont="1" applyFill="1"/>
    <xf numFmtId="0" fontId="28" fillId="48" borderId="0" xfId="0" applyFont="1" applyFill="1"/>
    <xf numFmtId="0" fontId="28" fillId="49" borderId="0" xfId="0" applyFont="1" applyFill="1" applyBorder="1" applyAlignment="1">
      <alignment horizontal="center" vertical="center" wrapText="1"/>
    </xf>
    <xf numFmtId="0" fontId="28" fillId="35" borderId="0" xfId="0" applyFont="1" applyFill="1"/>
    <xf numFmtId="0" fontId="28" fillId="50" borderId="1" xfId="0" applyFont="1" applyFill="1" applyBorder="1" applyAlignment="1">
      <alignment horizontal="center" vertical="center" wrapText="1"/>
    </xf>
    <xf numFmtId="44" fontId="28" fillId="50" borderId="1" xfId="1" applyFont="1" applyFill="1" applyBorder="1" applyAlignment="1">
      <alignment horizontal="center" vertical="center" wrapText="1"/>
    </xf>
    <xf numFmtId="42" fontId="28" fillId="50" borderId="1" xfId="1" applyNumberFormat="1" applyFont="1" applyFill="1" applyBorder="1" applyAlignment="1">
      <alignment horizontal="center" vertical="center" wrapText="1"/>
    </xf>
    <xf numFmtId="0" fontId="28" fillId="50" borderId="1" xfId="0" applyFont="1" applyFill="1" applyBorder="1" applyAlignment="1">
      <alignment horizontal="center" vertical="center" wrapText="1"/>
    </xf>
    <xf numFmtId="42" fontId="28" fillId="50" borderId="1" xfId="0" applyNumberFormat="1" applyFont="1" applyFill="1" applyBorder="1" applyAlignment="1">
      <alignment horizontal="center" vertical="center" wrapText="1"/>
    </xf>
    <xf numFmtId="0" fontId="27" fillId="0" borderId="0" xfId="0" applyFont="1" applyAlignment="1">
      <alignment horizontal="center" vertical="center"/>
    </xf>
    <xf numFmtId="173" fontId="28" fillId="50" borderId="1" xfId="1" applyNumberFormat="1" applyFont="1" applyFill="1" applyBorder="1" applyAlignment="1">
      <alignment horizontal="center" vertical="center" wrapText="1"/>
    </xf>
    <xf numFmtId="44" fontId="28" fillId="32" borderId="1" xfId="1" applyFont="1" applyFill="1" applyBorder="1" applyAlignment="1">
      <alignment horizontal="center" vertical="center" wrapText="1"/>
    </xf>
    <xf numFmtId="173" fontId="28" fillId="32" borderId="1" xfId="1" applyNumberFormat="1" applyFont="1" applyFill="1" applyBorder="1" applyAlignment="1">
      <alignment horizontal="center" vertical="center" wrapText="1"/>
    </xf>
    <xf numFmtId="44" fontId="28" fillId="45" borderId="1" xfId="1" applyFont="1" applyFill="1" applyBorder="1" applyAlignment="1">
      <alignment horizontal="center" vertical="center" wrapText="1"/>
    </xf>
    <xf numFmtId="3" fontId="28" fillId="50" borderId="1" xfId="0" applyNumberFormat="1" applyFont="1" applyFill="1" applyBorder="1" applyAlignment="1">
      <alignment horizontal="center" vertical="center" wrapText="1"/>
    </xf>
    <xf numFmtId="14" fontId="28" fillId="50" borderId="1" xfId="0" applyNumberFormat="1" applyFont="1" applyFill="1" applyBorder="1" applyAlignment="1">
      <alignment horizontal="center" vertical="center" wrapText="1"/>
    </xf>
    <xf numFmtId="0" fontId="27" fillId="0" borderId="11" xfId="0" applyFont="1" applyBorder="1" applyAlignment="1">
      <alignment horizontal="center" vertical="center"/>
    </xf>
    <xf numFmtId="0" fontId="28" fillId="50" borderId="24" xfId="0" applyFont="1" applyFill="1" applyBorder="1" applyAlignment="1">
      <alignment horizontal="center" vertical="center" wrapText="1"/>
    </xf>
    <xf numFmtId="0" fontId="28" fillId="50" borderId="35" xfId="0" applyFont="1" applyFill="1" applyBorder="1" applyAlignment="1">
      <alignment horizontal="center" vertical="center" wrapText="1"/>
    </xf>
    <xf numFmtId="164" fontId="28" fillId="51" borderId="1" xfId="0" applyNumberFormat="1" applyFont="1" applyFill="1" applyBorder="1" applyAlignment="1">
      <alignment horizontal="center" vertical="center" wrapText="1"/>
    </xf>
    <xf numFmtId="0" fontId="28" fillId="51" borderId="1" xfId="0" applyFont="1" applyFill="1" applyBorder="1" applyAlignment="1">
      <alignment horizontal="center" vertical="center" wrapText="1"/>
    </xf>
    <xf numFmtId="170" fontId="28" fillId="51" borderId="1" xfId="0" applyNumberFormat="1" applyFont="1" applyFill="1" applyBorder="1" applyAlignment="1">
      <alignment horizontal="center" vertical="center" wrapText="1"/>
    </xf>
    <xf numFmtId="44" fontId="28" fillId="51" borderId="1" xfId="1" applyFont="1" applyFill="1" applyBorder="1" applyAlignment="1">
      <alignment horizontal="center" vertical="center" wrapText="1"/>
    </xf>
    <xf numFmtId="44" fontId="33" fillId="51" borderId="1" xfId="1" applyFont="1" applyFill="1" applyBorder="1" applyAlignment="1">
      <alignment horizontal="center" vertical="center" wrapText="1"/>
    </xf>
    <xf numFmtId="44" fontId="28" fillId="51" borderId="1" xfId="0" applyNumberFormat="1" applyFont="1" applyFill="1" applyBorder="1" applyAlignment="1">
      <alignment horizontal="center" vertical="center" wrapText="1"/>
    </xf>
    <xf numFmtId="42" fontId="28" fillId="51" borderId="1" xfId="0" applyNumberFormat="1" applyFont="1" applyFill="1" applyBorder="1" applyAlignment="1">
      <alignment horizontal="center" vertical="center" wrapText="1"/>
    </xf>
    <xf numFmtId="0" fontId="40" fillId="51" borderId="1" xfId="0" applyFont="1" applyFill="1" applyBorder="1" applyAlignment="1">
      <alignment horizontal="center" vertical="center" wrapText="1"/>
    </xf>
    <xf numFmtId="14" fontId="28" fillId="51" borderId="1" xfId="0" applyNumberFormat="1" applyFont="1" applyFill="1" applyBorder="1" applyAlignment="1">
      <alignment horizontal="center" vertical="center" wrapText="1"/>
    </xf>
    <xf numFmtId="44" fontId="28" fillId="51" borderId="1" xfId="1" applyFont="1" applyFill="1" applyBorder="1" applyAlignment="1">
      <alignment vertical="center" wrapText="1"/>
    </xf>
    <xf numFmtId="0" fontId="28" fillId="38" borderId="1" xfId="0" applyFont="1" applyFill="1" applyBorder="1" applyAlignment="1">
      <alignment horizontal="center" vertical="center"/>
    </xf>
    <xf numFmtId="44" fontId="28" fillId="38" borderId="1" xfId="1" applyFont="1" applyFill="1" applyBorder="1" applyAlignment="1">
      <alignment vertical="center"/>
    </xf>
    <xf numFmtId="0" fontId="27" fillId="38" borderId="0" xfId="0" applyFont="1" applyFill="1" applyAlignment="1">
      <alignment horizontal="center" vertical="center"/>
    </xf>
    <xf numFmtId="0" fontId="28" fillId="38" borderId="41" xfId="0" applyFont="1" applyFill="1" applyBorder="1" applyAlignment="1">
      <alignment horizontal="center" vertical="center" wrapText="1"/>
    </xf>
    <xf numFmtId="0" fontId="28" fillId="38" borderId="1" xfId="0" applyFont="1" applyFill="1" applyBorder="1" applyAlignment="1">
      <alignment horizontal="center" vertical="center" wrapText="1"/>
    </xf>
    <xf numFmtId="44" fontId="28" fillId="38" borderId="1" xfId="1" applyFont="1" applyFill="1" applyBorder="1" applyAlignment="1">
      <alignment horizontal="center" vertical="center"/>
    </xf>
    <xf numFmtId="164" fontId="28" fillId="38" borderId="1" xfId="0" applyNumberFormat="1" applyFont="1" applyFill="1" applyBorder="1" applyAlignment="1">
      <alignment horizontal="right" vertical="center" wrapText="1"/>
    </xf>
    <xf numFmtId="164" fontId="28" fillId="38" borderId="1" xfId="0" applyNumberFormat="1" applyFont="1" applyFill="1" applyBorder="1" applyAlignment="1">
      <alignment horizontal="center" vertical="center" wrapText="1"/>
    </xf>
    <xf numFmtId="0" fontId="28" fillId="38" borderId="1" xfId="0" applyFont="1" applyFill="1" applyBorder="1" applyAlignment="1">
      <alignment vertical="center" wrapText="1"/>
    </xf>
    <xf numFmtId="14" fontId="28" fillId="38" borderId="1" xfId="0" applyNumberFormat="1" applyFont="1" applyFill="1" applyBorder="1" applyAlignment="1">
      <alignment horizontal="center" vertical="center" wrapText="1"/>
    </xf>
    <xf numFmtId="3" fontId="28" fillId="38" borderId="1" xfId="0" applyNumberFormat="1" applyFont="1" applyFill="1" applyBorder="1" applyAlignment="1">
      <alignment horizontal="center" vertical="center" wrapText="1"/>
    </xf>
    <xf numFmtId="0" fontId="28" fillId="38" borderId="18" xfId="0" applyFont="1" applyFill="1" applyBorder="1" applyAlignment="1">
      <alignment horizontal="center" vertical="center" wrapText="1"/>
    </xf>
    <xf numFmtId="164" fontId="28" fillId="38" borderId="30" xfId="0" applyNumberFormat="1" applyFont="1" applyFill="1" applyBorder="1" applyAlignment="1">
      <alignment horizontal="center" vertical="center" wrapText="1"/>
    </xf>
    <xf numFmtId="0" fontId="28" fillId="38" borderId="30" xfId="0" applyFont="1" applyFill="1" applyBorder="1" applyAlignment="1">
      <alignment horizontal="center" vertical="center" wrapText="1"/>
    </xf>
    <xf numFmtId="44" fontId="28" fillId="38" borderId="30" xfId="1" applyFont="1" applyFill="1" applyBorder="1" applyAlignment="1">
      <alignment horizontal="center" vertical="center"/>
    </xf>
    <xf numFmtId="0" fontId="40" fillId="54" borderId="107" xfId="0" applyFont="1" applyFill="1" applyBorder="1" applyAlignment="1">
      <alignment horizontal="center" vertical="center"/>
    </xf>
    <xf numFmtId="0" fontId="40" fillId="54" borderId="96" xfId="0" applyFont="1" applyFill="1" applyBorder="1" applyAlignment="1">
      <alignment horizontal="center" vertical="center"/>
    </xf>
    <xf numFmtId="0" fontId="40" fillId="54" borderId="96" xfId="0" applyFont="1" applyFill="1" applyBorder="1" applyAlignment="1">
      <alignment horizontal="center" vertical="center" wrapText="1"/>
    </xf>
    <xf numFmtId="44" fontId="40" fillId="54" borderId="96" xfId="1" applyFont="1" applyFill="1" applyBorder="1" applyAlignment="1">
      <alignment horizontal="center" vertical="center"/>
    </xf>
    <xf numFmtId="44" fontId="40" fillId="54" borderId="96" xfId="0" applyNumberFormat="1" applyFont="1" applyFill="1" applyBorder="1" applyAlignment="1">
      <alignment horizontal="center" vertical="center"/>
    </xf>
    <xf numFmtId="14" fontId="40" fillId="54" borderId="96" xfId="0" applyNumberFormat="1" applyFont="1" applyFill="1" applyBorder="1" applyAlignment="1">
      <alignment horizontal="center" vertical="center"/>
    </xf>
    <xf numFmtId="0" fontId="40" fillId="54" borderId="106" xfId="0" applyFont="1" applyFill="1" applyBorder="1" applyAlignment="1">
      <alignment horizontal="center" vertical="center"/>
    </xf>
    <xf numFmtId="0" fontId="40" fillId="54" borderId="97" xfId="0" applyFont="1" applyFill="1" applyBorder="1" applyAlignment="1">
      <alignment horizontal="center" vertical="center"/>
    </xf>
    <xf numFmtId="0" fontId="40" fillId="54" borderId="1" xfId="0" applyFont="1" applyFill="1" applyBorder="1" applyAlignment="1">
      <alignment horizontal="center" vertical="center"/>
    </xf>
    <xf numFmtId="44" fontId="40" fillId="54" borderId="1" xfId="0" applyNumberFormat="1" applyFont="1" applyFill="1" applyBorder="1" applyAlignment="1">
      <alignment horizontal="center" vertical="center"/>
    </xf>
    <xf numFmtId="0" fontId="40" fillId="55" borderId="96" xfId="0" applyFont="1" applyFill="1" applyBorder="1" applyAlignment="1">
      <alignment horizontal="center" vertical="center"/>
    </xf>
    <xf numFmtId="0" fontId="27" fillId="0" borderId="90" xfId="0" applyFont="1" applyBorder="1" applyAlignment="1">
      <alignment horizontal="center" vertical="center"/>
    </xf>
    <xf numFmtId="0" fontId="28" fillId="50" borderId="18" xfId="0" applyFont="1" applyFill="1" applyBorder="1" applyAlignment="1">
      <alignment horizontal="center" vertical="center" wrapText="1"/>
    </xf>
    <xf numFmtId="44" fontId="28" fillId="50" borderId="18" xfId="1" applyFont="1" applyFill="1" applyBorder="1" applyAlignment="1">
      <alignment horizontal="center" vertical="center" wrapText="1"/>
    </xf>
    <xf numFmtId="3" fontId="28" fillId="50" borderId="18" xfId="0" applyNumberFormat="1" applyFont="1" applyFill="1" applyBorder="1" applyAlignment="1">
      <alignment horizontal="center" vertical="center" wrapText="1"/>
    </xf>
    <xf numFmtId="14" fontId="28" fillId="50" borderId="18" xfId="0" applyNumberFormat="1" applyFont="1" applyFill="1" applyBorder="1" applyAlignment="1">
      <alignment horizontal="center" vertical="center" wrapText="1"/>
    </xf>
    <xf numFmtId="0" fontId="28" fillId="50" borderId="25" xfId="0" applyFont="1" applyFill="1" applyBorder="1" applyAlignment="1">
      <alignment horizontal="center" vertical="center" wrapText="1"/>
    </xf>
    <xf numFmtId="44" fontId="28" fillId="30" borderId="18" xfId="1" applyFont="1" applyFill="1" applyBorder="1" applyAlignment="1">
      <alignment vertical="center" wrapText="1"/>
    </xf>
    <xf numFmtId="44" fontId="28" fillId="34" borderId="14" xfId="1" applyFont="1" applyFill="1" applyBorder="1" applyAlignment="1">
      <alignment horizontal="center" vertical="center"/>
    </xf>
    <xf numFmtId="171" fontId="40" fillId="54" borderId="96" xfId="0" applyNumberFormat="1" applyFont="1" applyFill="1" applyBorder="1" applyAlignment="1">
      <alignment horizontal="center" vertical="center"/>
    </xf>
    <xf numFmtId="0" fontId="40" fillId="54" borderId="96" xfId="0" applyNumberFormat="1" applyFont="1" applyFill="1" applyBorder="1" applyAlignment="1">
      <alignment horizontal="center" vertical="center"/>
    </xf>
    <xf numFmtId="171" fontId="40" fillId="54" borderId="96" xfId="0" applyNumberFormat="1" applyFont="1" applyFill="1" applyBorder="1" applyAlignment="1">
      <alignment horizontal="center" vertical="center" wrapText="1"/>
    </xf>
    <xf numFmtId="3" fontId="40" fillId="54" borderId="96" xfId="0" applyNumberFormat="1" applyFont="1" applyFill="1" applyBorder="1" applyAlignment="1">
      <alignment horizontal="center" vertical="center"/>
    </xf>
    <xf numFmtId="14" fontId="40" fillId="54" borderId="96" xfId="0" applyNumberFormat="1" applyFont="1" applyFill="1" applyBorder="1" applyAlignment="1">
      <alignment horizontal="center" vertical="center" wrapText="1"/>
    </xf>
    <xf numFmtId="172" fontId="40" fillId="54" borderId="96" xfId="0" applyNumberFormat="1" applyFont="1" applyFill="1" applyBorder="1" applyAlignment="1">
      <alignment horizontal="center" vertical="center"/>
    </xf>
    <xf numFmtId="0" fontId="40" fillId="54" borderId="97" xfId="0" applyFont="1" applyFill="1" applyBorder="1" applyAlignment="1">
      <alignment horizontal="center" vertical="center" wrapText="1"/>
    </xf>
    <xf numFmtId="0" fontId="28" fillId="38" borderId="58" xfId="0" applyFont="1" applyFill="1" applyBorder="1" applyAlignment="1">
      <alignment horizontal="center" vertical="center"/>
    </xf>
    <xf numFmtId="0" fontId="28" fillId="38" borderId="14" xfId="0" applyFont="1" applyFill="1" applyBorder="1" applyAlignment="1">
      <alignment horizontal="center" vertical="center" wrapText="1"/>
    </xf>
    <xf numFmtId="0" fontId="28" fillId="38" borderId="14" xfId="0" applyFont="1" applyFill="1" applyBorder="1" applyAlignment="1">
      <alignment horizontal="center" vertical="center"/>
    </xf>
    <xf numFmtId="44" fontId="28" fillId="38" borderId="14" xfId="0" applyNumberFormat="1" applyFont="1" applyFill="1" applyBorder="1" applyAlignment="1">
      <alignment horizontal="center" vertical="center"/>
    </xf>
    <xf numFmtId="14" fontId="28" fillId="38" borderId="14" xfId="0" applyNumberFormat="1" applyFont="1" applyFill="1" applyBorder="1" applyAlignment="1">
      <alignment horizontal="center" vertical="center"/>
    </xf>
    <xf numFmtId="0" fontId="28" fillId="38" borderId="15" xfId="0" applyFont="1" applyFill="1" applyBorder="1" applyAlignment="1">
      <alignment horizontal="center" vertical="center" wrapText="1"/>
    </xf>
    <xf numFmtId="44" fontId="28" fillId="30" borderId="30" xfId="1" applyFont="1" applyFill="1" applyBorder="1" applyAlignment="1">
      <alignment vertical="center" wrapText="1"/>
    </xf>
    <xf numFmtId="164" fontId="28" fillId="33" borderId="14" xfId="0" applyNumberFormat="1" applyFont="1" applyFill="1" applyBorder="1" applyAlignment="1">
      <alignment horizontal="center" vertical="center" wrapText="1"/>
    </xf>
    <xf numFmtId="0" fontId="28" fillId="33" borderId="14" xfId="0" applyFont="1" applyFill="1" applyBorder="1" applyAlignment="1">
      <alignment horizontal="center" vertical="center" wrapText="1"/>
    </xf>
    <xf numFmtId="0" fontId="28" fillId="38" borderId="30" xfId="0" applyFont="1" applyFill="1" applyBorder="1" applyAlignment="1">
      <alignment horizontal="center" vertical="center"/>
    </xf>
    <xf numFmtId="44" fontId="28" fillId="38" borderId="30" xfId="0" applyNumberFormat="1" applyFont="1" applyFill="1" applyBorder="1" applyAlignment="1">
      <alignment horizontal="center" vertical="center"/>
    </xf>
    <xf numFmtId="0" fontId="40" fillId="54" borderId="106" xfId="0" applyFont="1" applyFill="1" applyBorder="1" applyAlignment="1">
      <alignment horizontal="center" vertical="center" wrapText="1"/>
    </xf>
    <xf numFmtId="0" fontId="40" fillId="54" borderId="68" xfId="0" applyFont="1" applyFill="1" applyBorder="1" applyAlignment="1">
      <alignment horizontal="center" vertical="center"/>
    </xf>
    <xf numFmtId="0" fontId="40" fillId="54" borderId="68" xfId="0" applyFont="1" applyFill="1" applyBorder="1" applyAlignment="1">
      <alignment horizontal="center" vertical="center" wrapText="1"/>
    </xf>
    <xf numFmtId="174" fontId="40" fillId="54" borderId="68" xfId="0" applyNumberFormat="1" applyFont="1" applyFill="1" applyBorder="1" applyAlignment="1">
      <alignment horizontal="center" vertical="center"/>
    </xf>
    <xf numFmtId="171" fontId="40" fillId="54" borderId="68" xfId="0" applyNumberFormat="1" applyFont="1" applyFill="1" applyBorder="1" applyAlignment="1">
      <alignment horizontal="center" vertical="center"/>
    </xf>
    <xf numFmtId="44" fontId="40" fillId="41" borderId="106" xfId="1" applyFont="1" applyFill="1" applyBorder="1" applyAlignment="1">
      <alignment horizontal="center" vertical="center"/>
    </xf>
    <xf numFmtId="44" fontId="28" fillId="46" borderId="14" xfId="1" applyFont="1" applyFill="1" applyBorder="1" applyAlignment="1">
      <alignment horizontal="center" vertical="center" wrapText="1"/>
    </xf>
    <xf numFmtId="0" fontId="28" fillId="46" borderId="14" xfId="0" applyFont="1" applyFill="1" applyBorder="1" applyAlignment="1">
      <alignment horizontal="center" vertical="center" wrapText="1"/>
    </xf>
    <xf numFmtId="8" fontId="28" fillId="0" borderId="14" xfId="0" applyNumberFormat="1" applyFont="1" applyBorder="1"/>
    <xf numFmtId="0" fontId="27" fillId="51" borderId="1" xfId="0" applyFont="1" applyFill="1" applyBorder="1" applyAlignment="1">
      <alignment horizontal="center" vertical="center"/>
    </xf>
    <xf numFmtId="3" fontId="28" fillId="51" borderId="1" xfId="0" applyNumberFormat="1" applyFont="1" applyFill="1" applyBorder="1" applyAlignment="1">
      <alignment horizontal="center" vertical="center" wrapText="1"/>
    </xf>
    <xf numFmtId="0" fontId="28" fillId="51" borderId="1" xfId="0" applyFont="1" applyFill="1" applyBorder="1" applyAlignment="1">
      <alignment horizontal="center" vertical="center"/>
    </xf>
    <xf numFmtId="0" fontId="28" fillId="51" borderId="1" xfId="0" quotePrefix="1" applyFont="1" applyFill="1" applyBorder="1" applyAlignment="1">
      <alignment horizontal="center" vertical="center" wrapText="1"/>
    </xf>
    <xf numFmtId="44" fontId="28" fillId="51" borderId="1" xfId="1" applyFont="1" applyFill="1" applyBorder="1" applyAlignment="1">
      <alignment horizontal="center" vertical="center"/>
    </xf>
    <xf numFmtId="44" fontId="28" fillId="51" borderId="1" xfId="0" applyNumberFormat="1" applyFont="1" applyFill="1" applyBorder="1" applyAlignment="1">
      <alignment horizontal="center" vertical="center"/>
    </xf>
    <xf numFmtId="15" fontId="28" fillId="51" borderId="1" xfId="0" applyNumberFormat="1" applyFont="1" applyFill="1" applyBorder="1" applyAlignment="1">
      <alignment horizontal="center" vertical="center" wrapText="1"/>
    </xf>
    <xf numFmtId="14" fontId="28" fillId="51" borderId="1" xfId="0" applyNumberFormat="1" applyFont="1" applyFill="1" applyBorder="1" applyAlignment="1">
      <alignment horizontal="center" vertical="center"/>
    </xf>
    <xf numFmtId="164" fontId="28" fillId="51" borderId="1" xfId="0" applyNumberFormat="1" applyFont="1" applyFill="1" applyBorder="1" applyAlignment="1">
      <alignment horizontal="center" vertical="center"/>
    </xf>
    <xf numFmtId="0" fontId="28" fillId="51" borderId="1" xfId="0" applyFont="1" applyFill="1" applyBorder="1" applyAlignment="1">
      <alignment vertical="center" wrapText="1"/>
    </xf>
    <xf numFmtId="0" fontId="40" fillId="52" borderId="1" xfId="0" applyFont="1" applyFill="1" applyBorder="1" applyAlignment="1">
      <alignment horizontal="center" vertical="center"/>
    </xf>
    <xf numFmtId="44" fontId="40" fillId="52" borderId="1" xfId="1" applyFont="1" applyFill="1" applyBorder="1" applyAlignment="1">
      <alignment horizontal="center" vertical="center"/>
    </xf>
    <xf numFmtId="0" fontId="40" fillId="53" borderId="1" xfId="0" applyFont="1" applyFill="1" applyBorder="1" applyAlignment="1">
      <alignment horizontal="center" vertical="center"/>
    </xf>
    <xf numFmtId="0" fontId="40" fillId="53" borderId="1" xfId="0" applyFont="1" applyFill="1" applyBorder="1" applyAlignment="1">
      <alignment horizontal="center" vertical="center" wrapText="1"/>
    </xf>
    <xf numFmtId="44" fontId="41" fillId="53" borderId="1" xfId="1" applyFont="1" applyFill="1" applyBorder="1" applyAlignment="1">
      <alignment horizontal="center" vertical="center"/>
    </xf>
    <xf numFmtId="44" fontId="40" fillId="53" borderId="1" xfId="1" applyFont="1" applyFill="1" applyBorder="1" applyAlignment="1">
      <alignment horizontal="center" vertical="center"/>
    </xf>
    <xf numFmtId="172" fontId="40" fillId="53" borderId="1" xfId="0" applyNumberFormat="1" applyFont="1" applyFill="1" applyBorder="1" applyAlignment="1">
      <alignment horizontal="center" vertical="center"/>
    </xf>
    <xf numFmtId="0" fontId="40" fillId="51" borderId="1" xfId="0" applyFont="1" applyFill="1" applyBorder="1" applyAlignment="1">
      <alignment horizontal="center" vertical="center"/>
    </xf>
    <xf numFmtId="4" fontId="28" fillId="51" borderId="1" xfId="0" applyNumberFormat="1" applyFont="1" applyFill="1" applyBorder="1"/>
    <xf numFmtId="0" fontId="0" fillId="0" borderId="0" xfId="0" applyFont="1" applyAlignment="1">
      <alignment wrapText="1"/>
    </xf>
    <xf numFmtId="0" fontId="47" fillId="0" borderId="0" xfId="0" applyFont="1"/>
    <xf numFmtId="0" fontId="47" fillId="0" borderId="0" xfId="0" applyFont="1" applyAlignment="1">
      <alignment horizontal="center" vertical="center" wrapText="1"/>
    </xf>
    <xf numFmtId="0" fontId="0" fillId="0" borderId="1" xfId="0" applyFont="1" applyBorder="1"/>
    <xf numFmtId="0" fontId="0" fillId="0" borderId="1" xfId="0" applyFont="1" applyBorder="1" applyAlignment="1">
      <alignment wrapText="1"/>
    </xf>
    <xf numFmtId="0" fontId="47" fillId="56" borderId="1" xfId="0" applyFont="1" applyFill="1" applyBorder="1" applyAlignment="1">
      <alignment horizontal="center" vertical="center" wrapText="1"/>
    </xf>
    <xf numFmtId="0" fontId="47" fillId="56" borderId="1" xfId="0" applyFont="1" applyFill="1" applyBorder="1" applyAlignment="1">
      <alignment vertical="center" wrapText="1"/>
    </xf>
    <xf numFmtId="14" fontId="47" fillId="56" borderId="1" xfId="0" applyNumberFormat="1" applyFont="1" applyFill="1" applyBorder="1" applyAlignment="1">
      <alignment horizontal="center" vertical="center" wrapText="1"/>
    </xf>
    <xf numFmtId="0" fontId="47" fillId="57" borderId="1" xfId="0" applyFont="1" applyFill="1" applyBorder="1" applyAlignment="1">
      <alignment horizontal="center" vertical="center"/>
    </xf>
    <xf numFmtId="44" fontId="47" fillId="57" borderId="1" xfId="0" applyNumberFormat="1" applyFont="1" applyFill="1" applyBorder="1" applyAlignment="1">
      <alignment horizontal="center" vertical="center"/>
    </xf>
    <xf numFmtId="0" fontId="47" fillId="57" borderId="1" xfId="0" applyFont="1" applyFill="1" applyBorder="1"/>
    <xf numFmtId="44" fontId="47" fillId="57" borderId="1" xfId="1" applyFont="1" applyFill="1" applyBorder="1" applyAlignment="1">
      <alignment vertical="center"/>
    </xf>
    <xf numFmtId="0" fontId="47" fillId="57" borderId="1" xfId="0" applyFont="1" applyFill="1" applyBorder="1" applyAlignment="1">
      <alignment horizontal="center" vertical="center" wrapText="1"/>
    </xf>
    <xf numFmtId="44" fontId="47" fillId="57" borderId="1" xfId="1" applyFont="1" applyFill="1" applyBorder="1" applyAlignment="1">
      <alignment horizontal="center" vertical="center"/>
    </xf>
    <xf numFmtId="164" fontId="47" fillId="57" borderId="1" xfId="0" applyNumberFormat="1" applyFont="1" applyFill="1" applyBorder="1" applyAlignment="1">
      <alignment horizontal="right" vertical="center" wrapText="1"/>
    </xf>
    <xf numFmtId="164" fontId="47" fillId="57" borderId="1" xfId="0" applyNumberFormat="1" applyFont="1" applyFill="1" applyBorder="1" applyAlignment="1">
      <alignment horizontal="center" vertical="center" wrapText="1"/>
    </xf>
    <xf numFmtId="0" fontId="47" fillId="57" borderId="1" xfId="0" applyFont="1" applyFill="1" applyBorder="1" applyAlignment="1">
      <alignment vertical="center" wrapText="1"/>
    </xf>
    <xf numFmtId="14" fontId="47" fillId="57" borderId="1" xfId="0" applyNumberFormat="1" applyFont="1" applyFill="1" applyBorder="1" applyAlignment="1">
      <alignment horizontal="center" vertical="center" wrapText="1"/>
    </xf>
    <xf numFmtId="3" fontId="47" fillId="57" borderId="1" xfId="0" applyNumberFormat="1" applyFont="1" applyFill="1" applyBorder="1" applyAlignment="1">
      <alignment horizontal="center" vertical="center" wrapText="1"/>
    </xf>
    <xf numFmtId="0" fontId="48" fillId="58" borderId="1" xfId="0" applyFont="1" applyFill="1" applyBorder="1" applyAlignment="1">
      <alignment horizontal="center" vertical="center" wrapText="1"/>
    </xf>
    <xf numFmtId="0" fontId="48" fillId="58" borderId="1" xfId="0" applyFont="1" applyFill="1" applyBorder="1" applyAlignment="1">
      <alignment horizontal="center" vertical="center"/>
    </xf>
    <xf numFmtId="174" fontId="48" fillId="58" borderId="1" xfId="0" applyNumberFormat="1" applyFont="1" applyFill="1" applyBorder="1" applyAlignment="1">
      <alignment horizontal="center" vertical="center"/>
    </xf>
    <xf numFmtId="171" fontId="48" fillId="58" borderId="1" xfId="0" applyNumberFormat="1" applyFont="1" applyFill="1" applyBorder="1" applyAlignment="1">
      <alignment horizontal="center" vertical="center"/>
    </xf>
    <xf numFmtId="44" fontId="48" fillId="58" borderId="1" xfId="1" applyFont="1" applyFill="1" applyBorder="1" applyAlignment="1">
      <alignment horizontal="center" vertical="center"/>
    </xf>
    <xf numFmtId="0" fontId="48" fillId="58" borderId="1" xfId="0" applyNumberFormat="1" applyFont="1" applyFill="1" applyBorder="1" applyAlignment="1">
      <alignment horizontal="center" vertical="center"/>
    </xf>
    <xf numFmtId="171" fontId="48" fillId="58" borderId="1" xfId="0" applyNumberFormat="1" applyFont="1" applyFill="1" applyBorder="1" applyAlignment="1">
      <alignment horizontal="center" vertical="center" wrapText="1"/>
    </xf>
    <xf numFmtId="3" fontId="48" fillId="58" borderId="1" xfId="0" applyNumberFormat="1" applyFont="1" applyFill="1" applyBorder="1" applyAlignment="1">
      <alignment horizontal="center" vertical="center"/>
    </xf>
    <xf numFmtId="172" fontId="48" fillId="58" borderId="1" xfId="0" applyNumberFormat="1" applyFont="1" applyFill="1" applyBorder="1" applyAlignment="1">
      <alignment horizontal="center" vertical="center"/>
    </xf>
    <xf numFmtId="44" fontId="48" fillId="58" borderId="1" xfId="0" applyNumberFormat="1" applyFont="1" applyFill="1" applyBorder="1" applyAlignment="1">
      <alignment horizontal="center" vertical="center"/>
    </xf>
    <xf numFmtId="14" fontId="47" fillId="57" borderId="1" xfId="0" applyNumberFormat="1" applyFont="1" applyFill="1" applyBorder="1" applyAlignment="1">
      <alignment horizontal="center" vertical="center"/>
    </xf>
    <xf numFmtId="0" fontId="46" fillId="59" borderId="1" xfId="0" applyFont="1" applyFill="1" applyBorder="1" applyAlignment="1">
      <alignment horizontal="center" vertical="center" wrapText="1"/>
    </xf>
    <xf numFmtId="0" fontId="46" fillId="59" borderId="1" xfId="0" applyFont="1" applyFill="1" applyBorder="1" applyAlignment="1">
      <alignment horizontal="center" vertical="center"/>
    </xf>
    <xf numFmtId="14" fontId="46" fillId="59" borderId="1" xfId="0" applyNumberFormat="1" applyFont="1" applyFill="1" applyBorder="1" applyAlignment="1">
      <alignment horizontal="center" vertical="center" wrapText="1"/>
    </xf>
    <xf numFmtId="0" fontId="0" fillId="59" borderId="1" xfId="0" applyFont="1" applyFill="1" applyBorder="1"/>
    <xf numFmtId="175" fontId="47" fillId="57" borderId="1" xfId="0" applyNumberFormat="1" applyFont="1" applyFill="1" applyBorder="1" applyAlignment="1">
      <alignment horizontal="center" vertical="center" wrapText="1"/>
    </xf>
    <xf numFmtId="175" fontId="48" fillId="58" borderId="1" xfId="0" applyNumberFormat="1" applyFont="1" applyFill="1" applyBorder="1" applyAlignment="1">
      <alignment horizontal="center" vertical="center" wrapText="1"/>
    </xf>
    <xf numFmtId="175" fontId="48" fillId="58" borderId="1" xfId="0" applyNumberFormat="1" applyFont="1" applyFill="1" applyBorder="1" applyAlignment="1">
      <alignment horizontal="center" vertical="center"/>
    </xf>
    <xf numFmtId="175" fontId="47" fillId="57" borderId="1" xfId="0" applyNumberFormat="1" applyFont="1" applyFill="1" applyBorder="1" applyAlignment="1">
      <alignment horizontal="center" vertical="center"/>
    </xf>
    <xf numFmtId="44" fontId="47" fillId="56" borderId="1" xfId="1" applyFont="1" applyFill="1" applyBorder="1" applyAlignment="1">
      <alignment horizontal="center" vertical="center" wrapText="1"/>
    </xf>
    <xf numFmtId="44" fontId="47" fillId="56" borderId="18" xfId="1" applyFont="1" applyFill="1" applyBorder="1" applyAlignment="1">
      <alignment horizontal="center" vertical="center" wrapText="1"/>
    </xf>
    <xf numFmtId="0" fontId="48" fillId="56" borderId="1" xfId="0" applyFont="1" applyFill="1" applyBorder="1" applyAlignment="1">
      <alignment horizontal="center" vertical="center" wrapText="1"/>
    </xf>
    <xf numFmtId="42" fontId="47" fillId="56" borderId="1" xfId="0" applyNumberFormat="1" applyFont="1" applyFill="1" applyBorder="1" applyAlignment="1">
      <alignment horizontal="center" vertical="center" wrapText="1"/>
    </xf>
    <xf numFmtId="44" fontId="47" fillId="57" borderId="1" xfId="1" applyFont="1" applyFill="1" applyBorder="1" applyAlignment="1">
      <alignment horizontal="center" vertical="center" wrapText="1"/>
    </xf>
    <xf numFmtId="170" fontId="47" fillId="57" borderId="1" xfId="0" applyNumberFormat="1" applyFont="1" applyFill="1" applyBorder="1" applyAlignment="1">
      <alignment horizontal="center" vertical="center" wrapText="1"/>
    </xf>
    <xf numFmtId="0" fontId="47" fillId="57" borderId="1" xfId="0" quotePrefix="1" applyFont="1" applyFill="1" applyBorder="1" applyAlignment="1">
      <alignment horizontal="center" vertical="center" wrapText="1"/>
    </xf>
    <xf numFmtId="164" fontId="47" fillId="57" borderId="1" xfId="0" applyNumberFormat="1" applyFont="1" applyFill="1" applyBorder="1" applyAlignment="1">
      <alignment horizontal="center" vertical="center"/>
    </xf>
    <xf numFmtId="0" fontId="48" fillId="60" borderId="1" xfId="0" applyFont="1" applyFill="1" applyBorder="1" applyAlignment="1">
      <alignment horizontal="center" vertical="center"/>
    </xf>
    <xf numFmtId="0" fontId="48" fillId="60" borderId="1" xfId="0" applyFont="1" applyFill="1" applyBorder="1" applyAlignment="1">
      <alignment horizontal="center" vertical="center" wrapText="1"/>
    </xf>
    <xf numFmtId="44" fontId="48" fillId="60" borderId="1" xfId="1" applyFont="1" applyFill="1" applyBorder="1" applyAlignment="1">
      <alignment horizontal="center" vertical="center"/>
    </xf>
    <xf numFmtId="0" fontId="48" fillId="57" borderId="1" xfId="0" applyFont="1" applyFill="1" applyBorder="1" applyAlignment="1">
      <alignment horizontal="center" vertical="center" wrapText="1"/>
    </xf>
    <xf numFmtId="0" fontId="48" fillId="57" borderId="1" xfId="0" applyFont="1" applyFill="1" applyBorder="1" applyAlignment="1">
      <alignment horizontal="center" vertical="center"/>
    </xf>
    <xf numFmtId="44" fontId="49" fillId="57" borderId="1" xfId="1" applyFont="1" applyFill="1" applyBorder="1" applyAlignment="1">
      <alignment horizontal="center" vertical="center" wrapText="1"/>
    </xf>
    <xf numFmtId="44" fontId="47" fillId="57" borderId="1" xfId="0" applyNumberFormat="1" applyFont="1" applyFill="1" applyBorder="1" applyAlignment="1">
      <alignment horizontal="center" vertical="center" wrapText="1"/>
    </xf>
    <xf numFmtId="42" fontId="47" fillId="57" borderId="1" xfId="0" applyNumberFormat="1" applyFont="1" applyFill="1" applyBorder="1" applyAlignment="1">
      <alignment horizontal="center" vertical="center" wrapText="1"/>
    </xf>
    <xf numFmtId="0" fontId="46" fillId="59" borderId="64" xfId="0" applyFont="1" applyFill="1" applyBorder="1" applyAlignment="1">
      <alignment horizontal="center" vertical="center" wrapText="1"/>
    </xf>
    <xf numFmtId="0" fontId="46" fillId="59" borderId="18" xfId="0" applyFont="1" applyFill="1" applyBorder="1" applyAlignment="1">
      <alignment horizontal="center" vertical="center" wrapText="1"/>
    </xf>
    <xf numFmtId="0" fontId="46" fillId="59" borderId="18" xfId="0" applyFont="1" applyFill="1" applyBorder="1" applyAlignment="1">
      <alignment horizontal="center" vertical="center"/>
    </xf>
    <xf numFmtId="14" fontId="46" fillId="59" borderId="18" xfId="0" applyNumberFormat="1" applyFont="1" applyFill="1" applyBorder="1" applyAlignment="1">
      <alignment horizontal="center" vertical="center" wrapText="1"/>
    </xf>
    <xf numFmtId="175" fontId="48" fillId="60" borderId="1" xfId="0" applyNumberFormat="1" applyFont="1" applyFill="1" applyBorder="1" applyAlignment="1">
      <alignment horizontal="center" vertical="center"/>
    </xf>
    <xf numFmtId="175" fontId="48" fillId="57" borderId="1" xfId="0" applyNumberFormat="1" applyFont="1" applyFill="1" applyBorder="1" applyAlignment="1">
      <alignment horizontal="center" vertical="center"/>
    </xf>
    <xf numFmtId="0" fontId="0" fillId="0" borderId="0" xfId="0" applyFont="1" applyAlignment="1">
      <alignment horizontal="center" vertical="center"/>
    </xf>
    <xf numFmtId="0" fontId="47" fillId="0" borderId="0" xfId="0" applyFont="1" applyAlignment="1">
      <alignment horizontal="center" vertical="center"/>
    </xf>
    <xf numFmtId="4" fontId="47" fillId="57" borderId="1" xfId="0" applyNumberFormat="1" applyFont="1" applyFill="1" applyBorder="1" applyAlignment="1">
      <alignment horizontal="center" vertical="center"/>
    </xf>
    <xf numFmtId="8" fontId="47" fillId="57" borderId="1" xfId="0" applyNumberFormat="1" applyFont="1" applyFill="1" applyBorder="1" applyAlignment="1">
      <alignment horizontal="center" vertical="center"/>
    </xf>
    <xf numFmtId="0" fontId="45" fillId="0" borderId="0" xfId="0" applyFont="1" applyAlignment="1">
      <alignment horizontal="center" vertical="center"/>
    </xf>
    <xf numFmtId="42" fontId="47" fillId="56" borderId="1" xfId="1" applyNumberFormat="1" applyFont="1" applyFill="1" applyBorder="1" applyAlignment="1">
      <alignment horizontal="center" vertical="center" wrapText="1"/>
    </xf>
    <xf numFmtId="173" fontId="47" fillId="56" borderId="1" xfId="1" applyNumberFormat="1" applyFont="1" applyFill="1" applyBorder="1" applyAlignment="1">
      <alignment horizontal="center" vertical="center" wrapText="1"/>
    </xf>
    <xf numFmtId="0" fontId="47" fillId="56" borderId="1" xfId="0" applyFont="1" applyFill="1" applyBorder="1" applyAlignment="1">
      <alignment vertical="center"/>
    </xf>
    <xf numFmtId="173" fontId="47" fillId="56" borderId="1" xfId="0" applyNumberFormat="1" applyFont="1" applyFill="1" applyBorder="1" applyAlignment="1">
      <alignment horizontal="center" vertical="center" wrapText="1"/>
    </xf>
    <xf numFmtId="173" fontId="47" fillId="56" borderId="1" xfId="0" applyNumberFormat="1" applyFont="1" applyFill="1" applyBorder="1" applyAlignment="1">
      <alignment vertical="center"/>
    </xf>
    <xf numFmtId="173" fontId="47" fillId="56" borderId="1" xfId="0" applyNumberFormat="1" applyFont="1" applyFill="1" applyBorder="1"/>
    <xf numFmtId="175" fontId="47" fillId="56" borderId="1" xfId="0" applyNumberFormat="1" applyFont="1" applyFill="1" applyBorder="1" applyAlignment="1">
      <alignment horizontal="center" vertical="center" wrapText="1"/>
    </xf>
    <xf numFmtId="0" fontId="0" fillId="59" borderId="42" xfId="0" applyFont="1" applyFill="1" applyBorder="1"/>
    <xf numFmtId="0" fontId="47" fillId="57" borderId="42" xfId="0" applyFont="1" applyFill="1" applyBorder="1" applyAlignment="1">
      <alignment horizontal="center" vertical="center" wrapText="1"/>
    </xf>
    <xf numFmtId="0" fontId="0" fillId="0" borderId="42" xfId="0" applyFont="1" applyBorder="1"/>
    <xf numFmtId="0" fontId="0" fillId="59" borderId="41" xfId="0" applyFont="1" applyFill="1" applyBorder="1"/>
    <xf numFmtId="0" fontId="47" fillId="57" borderId="41" xfId="0" applyFont="1" applyFill="1" applyBorder="1"/>
    <xf numFmtId="0" fontId="0" fillId="0" borderId="41" xfId="0" applyFont="1" applyBorder="1"/>
    <xf numFmtId="0" fontId="0" fillId="0" borderId="0" xfId="0" applyFont="1" applyFill="1" applyBorder="1"/>
    <xf numFmtId="0" fontId="47" fillId="0" borderId="0" xfId="0" applyFont="1" applyFill="1" applyBorder="1"/>
    <xf numFmtId="0" fontId="47" fillId="57" borderId="1" xfId="0" applyFont="1" applyFill="1" applyBorder="1" applyAlignment="1">
      <alignment horizontal="center" vertical="center"/>
    </xf>
    <xf numFmtId="0" fontId="47" fillId="57" borderId="1" xfId="0" applyFont="1" applyFill="1" applyBorder="1" applyAlignment="1">
      <alignment horizontal="center" vertical="center" wrapText="1"/>
    </xf>
    <xf numFmtId="0" fontId="47" fillId="27" borderId="1" xfId="0" applyFont="1" applyFill="1" applyBorder="1" applyAlignment="1">
      <alignment horizontal="center" vertical="center" wrapText="1"/>
    </xf>
    <xf numFmtId="0" fontId="47" fillId="27" borderId="1" xfId="0" applyFont="1" applyFill="1" applyBorder="1" applyAlignment="1">
      <alignment horizontal="center" vertical="center"/>
    </xf>
    <xf numFmtId="175" fontId="47" fillId="27" borderId="1" xfId="0" applyNumberFormat="1" applyFont="1" applyFill="1" applyBorder="1" applyAlignment="1">
      <alignment horizontal="center" vertical="center"/>
    </xf>
    <xf numFmtId="0" fontId="46" fillId="61" borderId="1" xfId="0" applyFont="1" applyFill="1" applyBorder="1" applyAlignment="1">
      <alignment horizontal="center" vertical="center"/>
    </xf>
    <xf numFmtId="0" fontId="47" fillId="57" borderId="1" xfId="0" applyFont="1" applyFill="1" applyBorder="1" applyAlignment="1">
      <alignment horizontal="center" vertical="center" wrapText="1"/>
    </xf>
    <xf numFmtId="0" fontId="46" fillId="59" borderId="1" xfId="0" applyFont="1" applyFill="1" applyBorder="1" applyAlignment="1">
      <alignment horizontal="center" vertical="center"/>
    </xf>
    <xf numFmtId="0" fontId="0" fillId="57" borderId="1" xfId="0" applyFont="1" applyFill="1" applyBorder="1" applyAlignment="1">
      <alignment horizontal="center" vertical="center"/>
    </xf>
    <xf numFmtId="0" fontId="0" fillId="57" borderId="1" xfId="0" applyFont="1" applyFill="1" applyBorder="1" applyAlignment="1">
      <alignment horizontal="center" vertical="center" wrapText="1"/>
    </xf>
    <xf numFmtId="175" fontId="47" fillId="57" borderId="1" xfId="0" applyNumberFormat="1" applyFont="1" applyFill="1" applyBorder="1" applyAlignment="1">
      <alignment horizontal="center" vertical="center" wrapText="1"/>
    </xf>
    <xf numFmtId="3" fontId="47" fillId="57" borderId="1" xfId="0" applyNumberFormat="1" applyFont="1" applyFill="1" applyBorder="1" applyAlignment="1">
      <alignment horizontal="center" vertical="center" wrapText="1"/>
    </xf>
    <xf numFmtId="0" fontId="48" fillId="58" borderId="1" xfId="0" applyFont="1" applyFill="1" applyBorder="1" applyAlignment="1">
      <alignment horizontal="center" vertical="center" wrapText="1"/>
    </xf>
    <xf numFmtId="0" fontId="47" fillId="57" borderId="40" xfId="0" applyFont="1" applyFill="1" applyBorder="1" applyAlignment="1">
      <alignment horizontal="center" vertical="center" wrapText="1"/>
    </xf>
    <xf numFmtId="14" fontId="47" fillId="57" borderId="1" xfId="0" applyNumberFormat="1" applyFont="1" applyFill="1" applyBorder="1" applyAlignment="1">
      <alignment horizontal="center" vertical="center" wrapText="1"/>
    </xf>
    <xf numFmtId="0" fontId="47" fillId="57" borderId="18" xfId="0" applyFont="1" applyFill="1" applyBorder="1" applyAlignment="1">
      <alignment horizontal="center" vertical="center" wrapText="1"/>
    </xf>
    <xf numFmtId="0" fontId="0" fillId="57" borderId="1" xfId="0" applyFont="1" applyFill="1" applyBorder="1"/>
    <xf numFmtId="0" fontId="0" fillId="57" borderId="1" xfId="0" applyFont="1" applyFill="1" applyBorder="1" applyAlignment="1">
      <alignment wrapText="1"/>
    </xf>
    <xf numFmtId="0" fontId="0" fillId="57" borderId="42" xfId="0" applyFont="1" applyFill="1" applyBorder="1"/>
    <xf numFmtId="0" fontId="47" fillId="57" borderId="18" xfId="0" applyFont="1" applyFill="1" applyBorder="1" applyAlignment="1">
      <alignment horizontal="center" vertical="center"/>
    </xf>
    <xf numFmtId="0" fontId="0" fillId="57" borderId="18" xfId="0" applyFont="1" applyFill="1" applyBorder="1" applyAlignment="1">
      <alignment horizontal="center" wrapText="1"/>
    </xf>
    <xf numFmtId="44" fontId="47" fillId="57" borderId="18" xfId="0" applyNumberFormat="1" applyFont="1" applyFill="1" applyBorder="1" applyAlignment="1">
      <alignment horizontal="center" vertical="center"/>
    </xf>
    <xf numFmtId="0" fontId="28" fillId="50" borderId="1" xfId="0" applyFont="1" applyFill="1" applyBorder="1" applyAlignment="1">
      <alignment horizontal="center" vertical="center" wrapText="1"/>
    </xf>
    <xf numFmtId="0" fontId="28" fillId="29" borderId="1" xfId="0" applyFont="1" applyFill="1" applyBorder="1" applyAlignment="1">
      <alignment horizontal="center" vertical="center" wrapText="1"/>
    </xf>
    <xf numFmtId="0" fontId="28" fillId="32" borderId="1" xfId="0" applyFont="1" applyFill="1" applyBorder="1" applyAlignment="1">
      <alignment horizontal="center" vertical="center" wrapText="1"/>
    </xf>
    <xf numFmtId="0" fontId="28" fillId="28" borderId="1" xfId="0" applyFont="1" applyFill="1" applyBorder="1" applyAlignment="1">
      <alignment horizontal="center" vertical="center" wrapText="1"/>
    </xf>
    <xf numFmtId="0" fontId="28" fillId="0" borderId="18" xfId="0" applyFont="1" applyBorder="1" applyAlignment="1">
      <alignment horizontal="center" vertical="center" wrapText="1"/>
    </xf>
    <xf numFmtId="0" fontId="28" fillId="0" borderId="30" xfId="0" applyFont="1" applyBorder="1" applyAlignment="1">
      <alignment horizontal="center" vertical="center" wrapText="1"/>
    </xf>
    <xf numFmtId="0" fontId="28" fillId="0" borderId="101" xfId="0" applyFont="1" applyBorder="1" applyAlignment="1">
      <alignment horizontal="center" vertical="center" wrapText="1"/>
    </xf>
    <xf numFmtId="0" fontId="28" fillId="0" borderId="44" xfId="0" applyFont="1" applyBorder="1" applyAlignment="1">
      <alignment horizontal="center" vertical="center" wrapText="1"/>
    </xf>
    <xf numFmtId="0" fontId="28" fillId="0" borderId="0" xfId="0" applyFont="1" applyAlignment="1">
      <alignment horizontal="center" vertical="center" wrapText="1"/>
    </xf>
    <xf numFmtId="14" fontId="28" fillId="50" borderId="1" xfId="0" applyNumberFormat="1" applyFont="1" applyFill="1" applyBorder="1" applyAlignment="1">
      <alignment horizontal="center" vertical="center" wrapText="1"/>
    </xf>
    <xf numFmtId="14" fontId="28" fillId="45" borderId="1" xfId="0" applyNumberFormat="1" applyFont="1" applyFill="1" applyBorder="1" applyAlignment="1">
      <alignment horizontal="center" vertical="center" wrapText="1"/>
    </xf>
    <xf numFmtId="3" fontId="28" fillId="50" borderId="1" xfId="0" applyNumberFormat="1" applyFont="1" applyFill="1" applyBorder="1" applyAlignment="1">
      <alignment horizontal="center" vertical="center" wrapText="1"/>
    </xf>
    <xf numFmtId="3" fontId="28" fillId="45" borderId="1" xfId="0" applyNumberFormat="1" applyFont="1" applyFill="1" applyBorder="1" applyAlignment="1">
      <alignment horizontal="center" vertical="center" wrapText="1"/>
    </xf>
    <xf numFmtId="0" fontId="28" fillId="45" borderId="1" xfId="0" applyFont="1" applyFill="1" applyBorder="1" applyAlignment="1">
      <alignment horizontal="center" vertical="center" wrapText="1"/>
    </xf>
    <xf numFmtId="14" fontId="28" fillId="32" borderId="1" xfId="0" applyNumberFormat="1" applyFont="1" applyFill="1" applyBorder="1" applyAlignment="1">
      <alignment horizontal="center" vertical="center" wrapText="1"/>
    </xf>
    <xf numFmtId="169" fontId="28" fillId="50" borderId="1" xfId="227" applyNumberFormat="1" applyFont="1" applyFill="1" applyBorder="1" applyAlignment="1">
      <alignment horizontal="center" vertical="center" wrapText="1"/>
    </xf>
    <xf numFmtId="169" fontId="28" fillId="32" borderId="1" xfId="227" applyNumberFormat="1" applyFont="1" applyFill="1" applyBorder="1" applyAlignment="1">
      <alignment horizontal="center" vertical="center" wrapText="1"/>
    </xf>
    <xf numFmtId="0" fontId="28" fillId="0" borderId="0" xfId="0" applyFont="1" applyBorder="1" applyAlignment="1">
      <alignment horizontal="center" vertical="center" wrapText="1"/>
    </xf>
    <xf numFmtId="0" fontId="28" fillId="31" borderId="18" xfId="0" applyFont="1" applyFill="1" applyBorder="1" applyAlignment="1">
      <alignment horizontal="center" vertical="center"/>
    </xf>
    <xf numFmtId="0" fontId="28" fillId="31" borderId="30" xfId="0" applyFont="1" applyFill="1" applyBorder="1" applyAlignment="1">
      <alignment horizontal="center" vertical="center"/>
    </xf>
    <xf numFmtId="44" fontId="28" fillId="31" borderId="18" xfId="1" applyFont="1" applyFill="1" applyBorder="1" applyAlignment="1">
      <alignment horizontal="center" vertical="center"/>
    </xf>
    <xf numFmtId="44" fontId="28" fillId="31" borderId="30" xfId="1" applyFont="1" applyFill="1" applyBorder="1" applyAlignment="1">
      <alignment horizontal="center" vertical="center"/>
    </xf>
    <xf numFmtId="0" fontId="28" fillId="51" borderId="1" xfId="0" applyFont="1" applyFill="1" applyBorder="1" applyAlignment="1">
      <alignment horizontal="center" vertical="center" wrapText="1"/>
    </xf>
    <xf numFmtId="0" fontId="28" fillId="30" borderId="30" xfId="0" applyFont="1" applyFill="1" applyBorder="1" applyAlignment="1">
      <alignment horizontal="center" vertical="center" wrapText="1"/>
    </xf>
    <xf numFmtId="0" fontId="28" fillId="30" borderId="18" xfId="0" applyFont="1" applyFill="1" applyBorder="1" applyAlignment="1">
      <alignment horizontal="center" vertical="center" wrapText="1"/>
    </xf>
    <xf numFmtId="14" fontId="28" fillId="51" borderId="1" xfId="0" applyNumberFormat="1" applyFont="1" applyFill="1" applyBorder="1" applyAlignment="1">
      <alignment horizontal="center" vertical="center" wrapText="1"/>
    </xf>
    <xf numFmtId="14" fontId="28" fillId="30" borderId="30" xfId="0" applyNumberFormat="1" applyFont="1" applyFill="1" applyBorder="1" applyAlignment="1">
      <alignment horizontal="center" vertical="center" wrapText="1"/>
    </xf>
    <xf numFmtId="14" fontId="28" fillId="30" borderId="18" xfId="0" applyNumberFormat="1" applyFont="1" applyFill="1" applyBorder="1" applyAlignment="1">
      <alignment horizontal="center" vertical="center" wrapText="1"/>
    </xf>
    <xf numFmtId="3" fontId="28" fillId="51" borderId="1" xfId="0" applyNumberFormat="1" applyFont="1" applyFill="1" applyBorder="1" applyAlignment="1">
      <alignment horizontal="center" vertical="center" wrapText="1"/>
    </xf>
    <xf numFmtId="3" fontId="28" fillId="30" borderId="30" xfId="0" applyNumberFormat="1" applyFont="1" applyFill="1" applyBorder="1" applyAlignment="1">
      <alignment horizontal="center" vertical="center" wrapText="1"/>
    </xf>
    <xf numFmtId="3" fontId="28" fillId="30" borderId="18" xfId="0" applyNumberFormat="1" applyFont="1" applyFill="1" applyBorder="1" applyAlignment="1">
      <alignment horizontal="center" vertical="center" wrapText="1"/>
    </xf>
    <xf numFmtId="169" fontId="28" fillId="28" borderId="1" xfId="227" applyNumberFormat="1" applyFont="1" applyFill="1" applyBorder="1" applyAlignment="1">
      <alignment horizontal="center" vertical="center" wrapText="1"/>
    </xf>
    <xf numFmtId="14" fontId="28" fillId="50" borderId="1" xfId="0" applyNumberFormat="1" applyFont="1" applyFill="1" applyBorder="1" applyAlignment="1">
      <alignment horizontal="center" vertical="center"/>
    </xf>
    <xf numFmtId="14" fontId="28" fillId="28" borderId="1" xfId="0" applyNumberFormat="1" applyFont="1" applyFill="1" applyBorder="1" applyAlignment="1">
      <alignment horizontal="center" vertical="center"/>
    </xf>
    <xf numFmtId="14" fontId="28" fillId="28" borderId="1" xfId="0" applyNumberFormat="1" applyFont="1" applyFill="1" applyBorder="1" applyAlignment="1">
      <alignment horizontal="center" vertical="center" wrapText="1"/>
    </xf>
    <xf numFmtId="0" fontId="28" fillId="50" borderId="24" xfId="0" applyFont="1" applyFill="1" applyBorder="1" applyAlignment="1">
      <alignment horizontal="center" vertical="center" wrapText="1"/>
    </xf>
    <xf numFmtId="0" fontId="28" fillId="28" borderId="24" xfId="0" applyFont="1" applyFill="1" applyBorder="1" applyAlignment="1">
      <alignment horizontal="center" vertical="center" wrapText="1"/>
    </xf>
    <xf numFmtId="0" fontId="28" fillId="0" borderId="14" xfId="0" applyFont="1" applyBorder="1" applyAlignment="1">
      <alignment horizontal="center" vertical="center" wrapText="1"/>
    </xf>
    <xf numFmtId="14" fontId="28" fillId="51" borderId="1" xfId="0" applyNumberFormat="1" applyFont="1" applyFill="1" applyBorder="1" applyAlignment="1">
      <alignment horizontal="center" vertical="center"/>
    </xf>
    <xf numFmtId="14" fontId="28" fillId="0" borderId="14" xfId="0" applyNumberFormat="1" applyFont="1" applyBorder="1" applyAlignment="1">
      <alignment horizontal="center" vertical="center"/>
    </xf>
    <xf numFmtId="0" fontId="28" fillId="51" borderId="1" xfId="0"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165" fontId="33" fillId="51" borderId="1" xfId="0" applyNumberFormat="1" applyFont="1" applyFill="1" applyBorder="1" applyAlignment="1">
      <alignment horizontal="center" vertical="center"/>
    </xf>
    <xf numFmtId="165" fontId="33" fillId="0" borderId="14" xfId="0" applyNumberFormat="1" applyFont="1" applyBorder="1" applyAlignment="1">
      <alignment horizontal="center" vertical="center"/>
    </xf>
    <xf numFmtId="0" fontId="42" fillId="51" borderId="1" xfId="0" applyFont="1" applyFill="1" applyBorder="1" applyAlignment="1">
      <alignment horizontal="center" vertical="center"/>
    </xf>
    <xf numFmtId="0" fontId="42" fillId="0" borderId="58" xfId="0" applyFont="1" applyBorder="1" applyAlignment="1">
      <alignment horizontal="center" vertical="center"/>
    </xf>
    <xf numFmtId="0" fontId="42" fillId="51" borderId="1" xfId="0" applyFont="1" applyFill="1" applyBorder="1" applyAlignment="1">
      <alignment horizontal="center" vertical="center" wrapText="1"/>
    </xf>
    <xf numFmtId="0" fontId="42" fillId="0" borderId="14" xfId="0" applyFont="1" applyBorder="1" applyAlignment="1">
      <alignment horizontal="center" vertical="center" wrapText="1"/>
    </xf>
    <xf numFmtId="3" fontId="28" fillId="51" borderId="1" xfId="0" applyNumberFormat="1" applyFont="1" applyFill="1" applyBorder="1" applyAlignment="1">
      <alignment horizontal="center" vertical="center"/>
    </xf>
    <xf numFmtId="3" fontId="28" fillId="0" borderId="14" xfId="0" applyNumberFormat="1" applyFont="1" applyBorder="1" applyAlignment="1">
      <alignment horizontal="center" vertical="center"/>
    </xf>
    <xf numFmtId="0" fontId="40" fillId="51" borderId="1" xfId="0" applyFont="1" applyFill="1" applyBorder="1" applyAlignment="1">
      <alignment horizontal="center" vertical="center" wrapText="1"/>
    </xf>
    <xf numFmtId="0" fontId="40" fillId="0" borderId="14" xfId="0" applyFont="1" applyFill="1" applyBorder="1" applyAlignment="1">
      <alignment horizontal="center" vertical="center" wrapText="1"/>
    </xf>
    <xf numFmtId="0" fontId="28" fillId="51" borderId="1" xfId="0" applyFont="1" applyFill="1" applyBorder="1" applyAlignment="1">
      <alignment horizontal="center"/>
    </xf>
    <xf numFmtId="0" fontId="28" fillId="0" borderId="14" xfId="0" applyFont="1" applyBorder="1" applyAlignment="1">
      <alignment horizontal="center"/>
    </xf>
    <xf numFmtId="0" fontId="40" fillId="54" borderId="108" xfId="0" applyFont="1" applyFill="1" applyBorder="1" applyAlignment="1">
      <alignment horizontal="center" vertical="center"/>
    </xf>
    <xf numFmtId="0" fontId="40" fillId="41" borderId="85" xfId="0" applyFont="1" applyFill="1" applyBorder="1" applyAlignment="1">
      <alignment horizontal="center" vertical="center"/>
    </xf>
    <xf numFmtId="44" fontId="40" fillId="54" borderId="106" xfId="1" applyFont="1" applyFill="1" applyBorder="1" applyAlignment="1">
      <alignment horizontal="center" vertical="center"/>
    </xf>
    <xf numFmtId="44" fontId="40" fillId="41" borderId="68" xfId="1" applyFont="1" applyFill="1" applyBorder="1" applyAlignment="1">
      <alignment horizontal="center" vertical="center"/>
    </xf>
    <xf numFmtId="0" fontId="28" fillId="38" borderId="1" xfId="0" applyFont="1" applyFill="1" applyBorder="1" applyAlignment="1">
      <alignment horizontal="center" vertical="center"/>
    </xf>
    <xf numFmtId="0" fontId="28" fillId="31" borderId="1" xfId="0" applyFont="1" applyFill="1" applyBorder="1" applyAlignment="1">
      <alignment horizontal="center" vertical="center"/>
    </xf>
    <xf numFmtId="0" fontId="28" fillId="30" borderId="54" xfId="0" applyFont="1" applyFill="1" applyBorder="1" applyAlignment="1">
      <alignment horizontal="center" vertical="center" wrapText="1"/>
    </xf>
    <xf numFmtId="0" fontId="28" fillId="30" borderId="25" xfId="0" applyFont="1" applyFill="1" applyBorder="1" applyAlignment="1">
      <alignment horizontal="center" vertical="center" wrapText="1"/>
    </xf>
    <xf numFmtId="0" fontId="28" fillId="38" borderId="41" xfId="0" applyFont="1" applyFill="1" applyBorder="1" applyAlignment="1">
      <alignment horizontal="center" vertical="center" wrapText="1"/>
    </xf>
    <xf numFmtId="0" fontId="28" fillId="34" borderId="58" xfId="0" applyFont="1" applyFill="1" applyBorder="1" applyAlignment="1">
      <alignment horizontal="center" vertical="center" wrapText="1"/>
    </xf>
    <xf numFmtId="0" fontId="28" fillId="38" borderId="1" xfId="0" applyFont="1" applyFill="1" applyBorder="1" applyAlignment="1">
      <alignment horizontal="center" vertical="center" wrapText="1"/>
    </xf>
    <xf numFmtId="0" fontId="28" fillId="34" borderId="14" xfId="0" applyFont="1" applyFill="1" applyBorder="1" applyAlignment="1">
      <alignment horizontal="center" vertical="center" wrapText="1"/>
    </xf>
    <xf numFmtId="164" fontId="28" fillId="38" borderId="1" xfId="0" applyNumberFormat="1" applyFont="1" applyFill="1" applyBorder="1" applyAlignment="1">
      <alignment horizontal="center" vertical="center" wrapText="1"/>
    </xf>
    <xf numFmtId="164" fontId="28" fillId="34" borderId="14" xfId="0" applyNumberFormat="1" applyFont="1" applyFill="1" applyBorder="1" applyAlignment="1">
      <alignment horizontal="center" vertical="center" wrapText="1"/>
    </xf>
    <xf numFmtId="164" fontId="28" fillId="38" borderId="1" xfId="0" applyNumberFormat="1" applyFont="1" applyFill="1" applyBorder="1" applyAlignment="1">
      <alignment horizontal="right" vertical="center" wrapText="1"/>
    </xf>
    <xf numFmtId="164" fontId="28" fillId="34" borderId="14" xfId="0" applyNumberFormat="1" applyFont="1" applyFill="1" applyBorder="1" applyAlignment="1">
      <alignment horizontal="right" vertical="center" wrapText="1"/>
    </xf>
    <xf numFmtId="0" fontId="28" fillId="0" borderId="14" xfId="0" applyFont="1" applyFill="1" applyBorder="1" applyAlignment="1">
      <alignment horizontal="center" vertical="center" wrapText="1"/>
    </xf>
    <xf numFmtId="0" fontId="28" fillId="51" borderId="58" xfId="0" applyFont="1" applyFill="1" applyBorder="1" applyAlignment="1">
      <alignment horizontal="center" vertical="center" wrapText="1"/>
    </xf>
    <xf numFmtId="0" fontId="28" fillId="33" borderId="14" xfId="0" applyFont="1" applyFill="1" applyBorder="1" applyAlignment="1">
      <alignment horizontal="center" vertical="center" wrapText="1"/>
    </xf>
    <xf numFmtId="0" fontId="28" fillId="0" borderId="58" xfId="0" applyFont="1" applyFill="1" applyBorder="1" applyAlignment="1">
      <alignment horizontal="center" vertical="center" wrapText="1"/>
    </xf>
    <xf numFmtId="170" fontId="28" fillId="51" borderId="1" xfId="0" applyNumberFormat="1" applyFont="1" applyFill="1" applyBorder="1" applyAlignment="1">
      <alignment horizontal="center" vertical="center" wrapText="1"/>
    </xf>
    <xf numFmtId="170" fontId="28" fillId="33" borderId="14" xfId="0" applyNumberFormat="1" applyFont="1" applyFill="1" applyBorder="1" applyAlignment="1">
      <alignment horizontal="center" vertical="center" wrapText="1"/>
    </xf>
    <xf numFmtId="0" fontId="28" fillId="30" borderId="14" xfId="0" applyFont="1" applyFill="1" applyBorder="1" applyAlignment="1">
      <alignment horizontal="center" vertical="center" wrapText="1"/>
    </xf>
    <xf numFmtId="15" fontId="28" fillId="50" borderId="1" xfId="0" applyNumberFormat="1" applyFont="1" applyFill="1" applyBorder="1" applyAlignment="1">
      <alignment horizontal="center" vertical="center" wrapText="1"/>
    </xf>
    <xf numFmtId="15" fontId="28" fillId="28" borderId="1" xfId="0" applyNumberFormat="1" applyFont="1" applyFill="1" applyBorder="1" applyAlignment="1">
      <alignment horizontal="center" vertical="center" wrapText="1"/>
    </xf>
    <xf numFmtId="14" fontId="28" fillId="32" borderId="1" xfId="0" applyNumberFormat="1" applyFont="1" applyFill="1" applyBorder="1" applyAlignment="1">
      <alignment horizontal="center" vertical="center"/>
    </xf>
    <xf numFmtId="44" fontId="28" fillId="50" borderId="1" xfId="1" applyFont="1" applyFill="1" applyBorder="1" applyAlignment="1">
      <alignment horizontal="center" vertical="center" wrapText="1"/>
    </xf>
    <xf numFmtId="44" fontId="28" fillId="45" borderId="1" xfId="1" applyFont="1" applyFill="1" applyBorder="1" applyAlignment="1">
      <alignment horizontal="center" vertical="center" wrapText="1"/>
    </xf>
    <xf numFmtId="44" fontId="28" fillId="28" borderId="1" xfId="1" applyFont="1" applyFill="1" applyBorder="1" applyAlignment="1">
      <alignment horizontal="center" vertical="center" wrapText="1"/>
    </xf>
    <xf numFmtId="165" fontId="28" fillId="50" borderId="1" xfId="0" applyNumberFormat="1" applyFont="1" applyFill="1" applyBorder="1" applyAlignment="1">
      <alignment horizontal="center" vertical="center" wrapText="1"/>
    </xf>
    <xf numFmtId="165" fontId="28" fillId="28" borderId="1" xfId="0" applyNumberFormat="1" applyFont="1" applyFill="1" applyBorder="1" applyAlignment="1">
      <alignment horizontal="center" vertical="center" wrapText="1"/>
    </xf>
    <xf numFmtId="0" fontId="28" fillId="50" borderId="18" xfId="0" applyFont="1" applyFill="1" applyBorder="1" applyAlignment="1">
      <alignment horizontal="center" vertical="center" wrapText="1"/>
    </xf>
    <xf numFmtId="0" fontId="28" fillId="50" borderId="30" xfId="0" applyFont="1" applyFill="1" applyBorder="1" applyAlignment="1">
      <alignment horizontal="center" vertical="center" wrapText="1"/>
    </xf>
    <xf numFmtId="3" fontId="28" fillId="28" borderId="1" xfId="0" applyNumberFormat="1" applyFont="1" applyFill="1" applyBorder="1" applyAlignment="1">
      <alignment horizontal="center" vertical="center" wrapText="1"/>
    </xf>
    <xf numFmtId="3" fontId="28" fillId="29" borderId="1" xfId="0" applyNumberFormat="1" applyFont="1" applyFill="1" applyBorder="1" applyAlignment="1">
      <alignment horizontal="center" vertical="center" wrapText="1"/>
    </xf>
    <xf numFmtId="14" fontId="28" fillId="29" borderId="1" xfId="0" applyNumberFormat="1" applyFont="1" applyFill="1" applyBorder="1" applyAlignment="1">
      <alignment horizontal="center" vertical="center" wrapText="1"/>
    </xf>
    <xf numFmtId="0" fontId="28" fillId="29" borderId="24" xfId="0" applyFont="1" applyFill="1" applyBorder="1" applyAlignment="1">
      <alignment horizontal="center" vertical="center" wrapText="1"/>
    </xf>
    <xf numFmtId="0" fontId="28" fillId="50" borderId="23" xfId="0" applyFont="1" applyFill="1" applyBorder="1" applyAlignment="1">
      <alignment horizontal="center" vertical="center" wrapText="1"/>
    </xf>
    <xf numFmtId="14" fontId="28" fillId="50" borderId="13" xfId="0" applyNumberFormat="1" applyFont="1" applyFill="1" applyBorder="1" applyAlignment="1">
      <alignment horizontal="center" vertical="center" wrapText="1"/>
    </xf>
    <xf numFmtId="3" fontId="28" fillId="50" borderId="13" xfId="0" applyNumberFormat="1" applyFont="1" applyFill="1" applyBorder="1" applyAlignment="1">
      <alignment horizontal="center" vertical="center" wrapText="1"/>
    </xf>
    <xf numFmtId="0" fontId="28" fillId="50" borderId="13" xfId="0" applyFont="1" applyFill="1" applyBorder="1" applyAlignment="1">
      <alignment horizontal="center" vertical="center" wrapText="1"/>
    </xf>
    <xf numFmtId="44" fontId="28" fillId="50" borderId="13" xfId="1" applyFont="1" applyFill="1" applyBorder="1" applyAlignment="1">
      <alignment horizontal="center" vertical="center" wrapText="1"/>
    </xf>
    <xf numFmtId="44" fontId="28" fillId="29" borderId="1" xfId="1" applyFont="1" applyFill="1" applyBorder="1" applyAlignment="1">
      <alignment horizontal="center" vertical="center" wrapText="1"/>
    </xf>
    <xf numFmtId="165" fontId="28" fillId="50" borderId="1" xfId="1" applyNumberFormat="1" applyFont="1" applyFill="1" applyBorder="1" applyAlignment="1">
      <alignment horizontal="center" vertical="center" wrapText="1"/>
    </xf>
    <xf numFmtId="165" fontId="28" fillId="28" borderId="1" xfId="1" applyNumberFormat="1" applyFont="1" applyFill="1" applyBorder="1" applyAlignment="1">
      <alignment horizontal="center" vertical="center" wrapText="1"/>
    </xf>
    <xf numFmtId="0" fontId="28" fillId="38" borderId="30" xfId="0" quotePrefix="1" applyFont="1" applyFill="1" applyBorder="1" applyAlignment="1">
      <alignment horizontal="center" vertical="center" wrapText="1"/>
    </xf>
    <xf numFmtId="0" fontId="28" fillId="31" borderId="1" xfId="0" quotePrefix="1" applyFont="1" applyFill="1" applyBorder="1" applyAlignment="1">
      <alignment horizontal="center" vertical="center" wrapText="1"/>
    </xf>
    <xf numFmtId="0" fontId="28" fillId="38" borderId="30" xfId="0" applyFont="1" applyFill="1" applyBorder="1" applyAlignment="1">
      <alignment horizontal="center" vertical="center"/>
    </xf>
    <xf numFmtId="44" fontId="28" fillId="38" borderId="30" xfId="1" applyFont="1" applyFill="1" applyBorder="1" applyAlignment="1">
      <alignment horizontal="center" vertical="center"/>
    </xf>
    <xf numFmtId="44" fontId="28" fillId="31" borderId="1" xfId="1" applyFont="1" applyFill="1" applyBorder="1" applyAlignment="1">
      <alignment horizontal="center" vertical="center"/>
    </xf>
    <xf numFmtId="44" fontId="28" fillId="38" borderId="30" xfId="1" applyFont="1" applyFill="1" applyBorder="1" applyAlignment="1">
      <alignment horizontal="center" vertical="center" wrapText="1"/>
    </xf>
    <xf numFmtId="44" fontId="28" fillId="31" borderId="1" xfId="1" applyFont="1" applyFill="1" applyBorder="1" applyAlignment="1">
      <alignment horizontal="center" vertical="center" wrapText="1"/>
    </xf>
    <xf numFmtId="0" fontId="28" fillId="38" borderId="18" xfId="0" applyFont="1" applyFill="1" applyBorder="1" applyAlignment="1">
      <alignment horizontal="center" vertical="center"/>
    </xf>
    <xf numFmtId="0" fontId="28" fillId="31" borderId="14" xfId="0" applyFont="1" applyFill="1" applyBorder="1" applyAlignment="1">
      <alignment horizontal="center" vertical="center"/>
    </xf>
    <xf numFmtId="0" fontId="28" fillId="38" borderId="14" xfId="0" applyFont="1" applyFill="1" applyBorder="1" applyAlignment="1">
      <alignment horizontal="center" vertical="center"/>
    </xf>
    <xf numFmtId="0" fontId="40" fillId="54" borderId="106" xfId="0" applyFont="1" applyFill="1" applyBorder="1" applyAlignment="1">
      <alignment horizontal="center" vertical="center" wrapText="1"/>
    </xf>
    <xf numFmtId="0" fontId="40" fillId="41" borderId="68" xfId="0" applyFont="1" applyFill="1" applyBorder="1" applyAlignment="1">
      <alignment horizontal="center" vertical="center" wrapText="1"/>
    </xf>
    <xf numFmtId="0" fontId="40" fillId="54" borderId="106" xfId="0" applyFont="1" applyFill="1" applyBorder="1" applyAlignment="1">
      <alignment horizontal="center" vertical="center"/>
    </xf>
    <xf numFmtId="0" fontId="40" fillId="41" borderId="68" xfId="0" applyFont="1" applyFill="1" applyBorder="1" applyAlignment="1">
      <alignment horizontal="center" vertical="center"/>
    </xf>
    <xf numFmtId="44" fontId="40" fillId="52" borderId="1" xfId="1" applyFont="1" applyFill="1" applyBorder="1" applyAlignment="1">
      <alignment horizontal="center" vertical="center"/>
    </xf>
    <xf numFmtId="44" fontId="28" fillId="51" borderId="1" xfId="1" applyFont="1" applyFill="1" applyBorder="1" applyAlignment="1">
      <alignment horizontal="center" vertical="center" wrapText="1"/>
    </xf>
    <xf numFmtId="44" fontId="28" fillId="0" borderId="14" xfId="1" applyFont="1" applyFill="1" applyBorder="1" applyAlignment="1">
      <alignment horizontal="center" vertical="center" wrapText="1"/>
    </xf>
    <xf numFmtId="0" fontId="28" fillId="38" borderId="41" xfId="0" applyFont="1" applyFill="1" applyBorder="1" applyAlignment="1">
      <alignment horizontal="center" vertical="center"/>
    </xf>
    <xf numFmtId="0" fontId="28" fillId="31" borderId="41" xfId="0" applyFont="1" applyFill="1" applyBorder="1" applyAlignment="1">
      <alignment horizontal="center" vertical="center"/>
    </xf>
    <xf numFmtId="0" fontId="28" fillId="31" borderId="64" xfId="0" applyFont="1" applyFill="1" applyBorder="1" applyAlignment="1">
      <alignment horizontal="center" vertical="center"/>
    </xf>
    <xf numFmtId="0" fontId="28" fillId="31" borderId="1" xfId="0" applyFont="1" applyFill="1" applyBorder="1" applyAlignment="1">
      <alignment horizontal="center" vertical="center" wrapText="1"/>
    </xf>
    <xf numFmtId="0" fontId="28" fillId="31" borderId="18" xfId="0" applyFont="1" applyFill="1" applyBorder="1" applyAlignment="1">
      <alignment horizontal="center" vertical="center" wrapText="1"/>
    </xf>
    <xf numFmtId="44" fontId="28" fillId="38" borderId="1" xfId="1" applyFont="1" applyFill="1" applyBorder="1" applyAlignment="1">
      <alignment horizontal="center" vertical="center"/>
    </xf>
    <xf numFmtId="0" fontId="28" fillId="38" borderId="65" xfId="0" applyFont="1" applyFill="1" applyBorder="1" applyAlignment="1">
      <alignment horizontal="center" vertical="center"/>
    </xf>
    <xf numFmtId="0" fontId="28" fillId="38" borderId="30" xfId="0" applyFont="1" applyFill="1" applyBorder="1" applyAlignment="1">
      <alignment horizontal="center" vertical="center" wrapText="1"/>
    </xf>
    <xf numFmtId="0" fontId="40" fillId="52" borderId="1" xfId="0" applyFont="1" applyFill="1" applyBorder="1" applyAlignment="1">
      <alignment horizontal="center" vertical="center"/>
    </xf>
    <xf numFmtId="44" fontId="28" fillId="30" borderId="30" xfId="1" applyFont="1" applyFill="1" applyBorder="1" applyAlignment="1">
      <alignment horizontal="center" vertical="center" wrapText="1"/>
    </xf>
    <xf numFmtId="44" fontId="28" fillId="30" borderId="18" xfId="1" applyFont="1" applyFill="1" applyBorder="1" applyAlignment="1">
      <alignment horizontal="center" vertical="center" wrapText="1"/>
    </xf>
    <xf numFmtId="42" fontId="28" fillId="51" borderId="1" xfId="1" applyNumberFormat="1" applyFont="1" applyFill="1" applyBorder="1" applyAlignment="1">
      <alignment horizontal="center" vertical="center" wrapText="1"/>
    </xf>
    <xf numFmtId="42" fontId="28" fillId="0" borderId="14" xfId="1" applyNumberFormat="1" applyFont="1" applyFill="1" applyBorder="1" applyAlignment="1">
      <alignment horizontal="center" vertical="center" wrapText="1"/>
    </xf>
    <xf numFmtId="3" fontId="28" fillId="0" borderId="14" xfId="0" applyNumberFormat="1" applyFont="1" applyFill="1" applyBorder="1" applyAlignment="1">
      <alignment horizontal="center" vertical="center" wrapText="1"/>
    </xf>
    <xf numFmtId="173" fontId="28" fillId="51" borderId="1" xfId="1" applyNumberFormat="1" applyFont="1" applyFill="1" applyBorder="1" applyAlignment="1">
      <alignment horizontal="center" vertical="center" wrapText="1"/>
    </xf>
    <xf numFmtId="173" fontId="28" fillId="0" borderId="14" xfId="1" applyNumberFormat="1"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54" borderId="1" xfId="0" applyFont="1" applyFill="1" applyBorder="1" applyAlignment="1">
      <alignment horizontal="center" vertical="center"/>
    </xf>
    <xf numFmtId="0" fontId="40" fillId="41" borderId="1" xfId="0" applyFont="1" applyFill="1" applyBorder="1" applyAlignment="1">
      <alignment horizontal="center" vertical="center"/>
    </xf>
    <xf numFmtId="171" fontId="40" fillId="54" borderId="106" xfId="0" applyNumberFormat="1" applyFont="1" applyFill="1" applyBorder="1" applyAlignment="1">
      <alignment horizontal="center" vertical="center" wrapText="1"/>
    </xf>
    <xf numFmtId="171" fontId="40" fillId="41" borderId="68" xfId="0" applyNumberFormat="1" applyFont="1" applyFill="1" applyBorder="1" applyAlignment="1">
      <alignment horizontal="center" vertical="center" wrapText="1"/>
    </xf>
    <xf numFmtId="0" fontId="28" fillId="38" borderId="18" xfId="0" applyFont="1" applyFill="1" applyBorder="1" applyAlignment="1">
      <alignment horizontal="center" vertical="center" wrapText="1"/>
    </xf>
    <xf numFmtId="0" fontId="40" fillId="54" borderId="1" xfId="0" applyFont="1" applyFill="1" applyBorder="1" applyAlignment="1">
      <alignment horizontal="center" vertical="center" wrapText="1"/>
    </xf>
    <xf numFmtId="0" fontId="40" fillId="41" borderId="1" xfId="0" applyFont="1" applyFill="1" applyBorder="1" applyAlignment="1">
      <alignment horizontal="center" vertical="center" wrapText="1"/>
    </xf>
    <xf numFmtId="170" fontId="28" fillId="38" borderId="1" xfId="0" applyNumberFormat="1" applyFont="1" applyFill="1" applyBorder="1" applyAlignment="1">
      <alignment horizontal="right" vertical="center" wrapText="1"/>
    </xf>
    <xf numFmtId="170" fontId="28" fillId="34" borderId="14" xfId="0" applyNumberFormat="1" applyFont="1" applyFill="1" applyBorder="1" applyAlignment="1">
      <alignment horizontal="right" vertical="center" wrapText="1"/>
    </xf>
    <xf numFmtId="0" fontId="40" fillId="54" borderId="106" xfId="0" applyNumberFormat="1" applyFont="1" applyFill="1" applyBorder="1" applyAlignment="1">
      <alignment horizontal="center" vertical="center"/>
    </xf>
    <xf numFmtId="0" fontId="40" fillId="41" borderId="68" xfId="0" applyNumberFormat="1" applyFont="1" applyFill="1" applyBorder="1" applyAlignment="1">
      <alignment horizontal="center" vertical="center"/>
    </xf>
    <xf numFmtId="3" fontId="28" fillId="38" borderId="1" xfId="0" applyNumberFormat="1" applyFont="1" applyFill="1" applyBorder="1" applyAlignment="1">
      <alignment horizontal="center" vertical="center" wrapText="1"/>
    </xf>
    <xf numFmtId="3" fontId="28" fillId="34" borderId="14" xfId="0" applyNumberFormat="1" applyFont="1" applyFill="1" applyBorder="1" applyAlignment="1">
      <alignment horizontal="center" vertical="center" wrapText="1"/>
    </xf>
    <xf numFmtId="0" fontId="28" fillId="34" borderId="15" xfId="0" applyFont="1" applyFill="1" applyBorder="1" applyAlignment="1">
      <alignment horizontal="center" vertical="center" wrapText="1"/>
    </xf>
    <xf numFmtId="0" fontId="40" fillId="54" borderId="111" xfId="0" applyFont="1" applyFill="1" applyBorder="1" applyAlignment="1">
      <alignment horizontal="center" vertical="center" wrapText="1"/>
    </xf>
    <xf numFmtId="0" fontId="40" fillId="41" borderId="71" xfId="0" applyFont="1" applyFill="1" applyBorder="1" applyAlignment="1">
      <alignment horizontal="center" vertical="center" wrapText="1"/>
    </xf>
    <xf numFmtId="172" fontId="40" fillId="54" borderId="106" xfId="0" applyNumberFormat="1" applyFont="1" applyFill="1" applyBorder="1" applyAlignment="1">
      <alignment horizontal="center" vertical="center"/>
    </xf>
    <xf numFmtId="172" fontId="40" fillId="41" borderId="68" xfId="0" applyNumberFormat="1" applyFont="1" applyFill="1" applyBorder="1" applyAlignment="1">
      <alignment horizontal="center" vertical="center"/>
    </xf>
    <xf numFmtId="0" fontId="40" fillId="41" borderId="100" xfId="0" applyFont="1" applyFill="1" applyBorder="1" applyAlignment="1">
      <alignment horizontal="center" vertical="center"/>
    </xf>
    <xf numFmtId="14" fontId="28" fillId="38" borderId="1" xfId="0" applyNumberFormat="1" applyFont="1" applyFill="1" applyBorder="1" applyAlignment="1">
      <alignment horizontal="center" vertical="center" wrapText="1"/>
    </xf>
    <xf numFmtId="14" fontId="28" fillId="34" borderId="14" xfId="0" applyNumberFormat="1" applyFont="1" applyFill="1" applyBorder="1" applyAlignment="1">
      <alignment horizontal="center" vertical="center" wrapText="1"/>
    </xf>
    <xf numFmtId="3" fontId="28" fillId="38" borderId="18" xfId="0" applyNumberFormat="1" applyFont="1" applyFill="1" applyBorder="1" applyAlignment="1">
      <alignment horizontal="center" vertical="center" wrapText="1"/>
    </xf>
    <xf numFmtId="0" fontId="28" fillId="38" borderId="40" xfId="0" applyFont="1" applyFill="1" applyBorder="1" applyAlignment="1">
      <alignment horizontal="center" vertical="center" wrapText="1"/>
    </xf>
    <xf numFmtId="0" fontId="28" fillId="34" borderId="101" xfId="0" applyFont="1" applyFill="1" applyBorder="1" applyAlignment="1">
      <alignment horizontal="center" vertical="center" wrapText="1"/>
    </xf>
    <xf numFmtId="0" fontId="40" fillId="54" borderId="18" xfId="0" applyFont="1" applyFill="1" applyBorder="1" applyAlignment="1">
      <alignment horizontal="center" vertical="center"/>
    </xf>
    <xf numFmtId="0" fontId="40" fillId="41" borderId="30" xfId="0" applyFont="1" applyFill="1" applyBorder="1" applyAlignment="1">
      <alignment horizontal="center" vertical="center"/>
    </xf>
    <xf numFmtId="14" fontId="28" fillId="38" borderId="18" xfId="0" applyNumberFormat="1" applyFont="1" applyFill="1" applyBorder="1" applyAlignment="1">
      <alignment horizontal="center" vertical="center" wrapText="1"/>
    </xf>
    <xf numFmtId="0" fontId="40" fillId="41" borderId="71" xfId="0" applyFont="1" applyFill="1" applyBorder="1" applyAlignment="1">
      <alignment horizontal="center" vertical="center"/>
    </xf>
    <xf numFmtId="0" fontId="28" fillId="45" borderId="24" xfId="0" applyFont="1" applyFill="1" applyBorder="1" applyAlignment="1">
      <alignment horizontal="center" vertical="center" wrapText="1"/>
    </xf>
    <xf numFmtId="0" fontId="28" fillId="32" borderId="24" xfId="0" applyFont="1" applyFill="1" applyBorder="1" applyAlignment="1">
      <alignment horizontal="center" vertical="center" wrapText="1"/>
    </xf>
    <xf numFmtId="0" fontId="28" fillId="49" borderId="110" xfId="0" applyFont="1" applyFill="1" applyBorder="1" applyAlignment="1">
      <alignment horizontal="center" vertical="center" wrapText="1"/>
    </xf>
    <xf numFmtId="0" fontId="28" fillId="28" borderId="51" xfId="0" applyFont="1" applyFill="1" applyBorder="1" applyAlignment="1">
      <alignment horizontal="center" vertical="center" wrapText="1"/>
    </xf>
    <xf numFmtId="3" fontId="28" fillId="33" borderId="14" xfId="0" applyNumberFormat="1" applyFont="1" applyFill="1" applyBorder="1" applyAlignment="1">
      <alignment horizontal="center" vertical="center" wrapText="1"/>
    </xf>
    <xf numFmtId="0" fontId="28" fillId="0" borderId="1" xfId="0" applyFont="1" applyBorder="1" applyAlignment="1">
      <alignment horizontal="center" vertical="center" wrapText="1"/>
    </xf>
    <xf numFmtId="0" fontId="28" fillId="38" borderId="44" xfId="0" applyFont="1" applyFill="1" applyBorder="1" applyAlignment="1">
      <alignment horizontal="center" vertical="center"/>
    </xf>
    <xf numFmtId="0" fontId="28" fillId="31" borderId="42" xfId="0" applyFont="1" applyFill="1" applyBorder="1" applyAlignment="1">
      <alignment horizontal="center" vertical="center"/>
    </xf>
    <xf numFmtId="44" fontId="28" fillId="38" borderId="1" xfId="1" applyFont="1" applyFill="1" applyBorder="1" applyAlignment="1">
      <alignment horizontal="center" vertical="center" wrapText="1"/>
    </xf>
    <xf numFmtId="44" fontId="28" fillId="31" borderId="18" xfId="1" applyFont="1" applyFill="1" applyBorder="1" applyAlignment="1">
      <alignment horizontal="center" vertical="center" wrapText="1"/>
    </xf>
    <xf numFmtId="15" fontId="28" fillId="38" borderId="30" xfId="0" applyNumberFormat="1" applyFont="1" applyFill="1" applyBorder="1" applyAlignment="1">
      <alignment horizontal="center" vertical="center"/>
    </xf>
    <xf numFmtId="15" fontId="28" fillId="31" borderId="1" xfId="0" applyNumberFormat="1" applyFont="1" applyFill="1" applyBorder="1" applyAlignment="1">
      <alignment horizontal="center" vertical="center"/>
    </xf>
    <xf numFmtId="0" fontId="28" fillId="38" borderId="42" xfId="0" applyFont="1" applyFill="1" applyBorder="1" applyAlignment="1">
      <alignment horizontal="center" vertical="center"/>
    </xf>
    <xf numFmtId="0" fontId="28" fillId="31" borderId="40" xfId="0" applyFont="1" applyFill="1" applyBorder="1" applyAlignment="1">
      <alignment horizontal="center" vertical="center"/>
    </xf>
    <xf numFmtId="0" fontId="40" fillId="54" borderId="18" xfId="0" applyFont="1" applyFill="1" applyBorder="1" applyAlignment="1">
      <alignment horizontal="center" vertical="center" wrapText="1"/>
    </xf>
    <xf numFmtId="0" fontId="40" fillId="41" borderId="30" xfId="0" applyFont="1" applyFill="1" applyBorder="1" applyAlignment="1">
      <alignment horizontal="center" vertical="center" wrapText="1"/>
    </xf>
    <xf numFmtId="14" fontId="40" fillId="54" borderId="18" xfId="0" applyNumberFormat="1" applyFont="1" applyFill="1" applyBorder="1" applyAlignment="1">
      <alignment horizontal="center" vertical="center"/>
    </xf>
    <xf numFmtId="14" fontId="40" fillId="41" borderId="30" xfId="0" applyNumberFormat="1" applyFont="1" applyFill="1" applyBorder="1" applyAlignment="1">
      <alignment horizontal="center" vertical="center"/>
    </xf>
    <xf numFmtId="14" fontId="40" fillId="52" borderId="1" xfId="0" applyNumberFormat="1" applyFont="1" applyFill="1" applyBorder="1" applyAlignment="1">
      <alignment horizontal="center" vertical="center"/>
    </xf>
    <xf numFmtId="14" fontId="40" fillId="41" borderId="68" xfId="0" applyNumberFormat="1" applyFont="1" applyFill="1" applyBorder="1" applyAlignment="1">
      <alignment horizontal="center" vertical="center"/>
    </xf>
    <xf numFmtId="14" fontId="28" fillId="33" borderId="14" xfId="0" applyNumberFormat="1" applyFont="1" applyFill="1" applyBorder="1" applyAlignment="1">
      <alignment horizontal="center" vertical="center" wrapText="1"/>
    </xf>
    <xf numFmtId="0" fontId="28" fillId="46" borderId="14" xfId="0" applyFont="1" applyFill="1" applyBorder="1" applyAlignment="1">
      <alignment horizontal="center" vertical="center" wrapText="1"/>
    </xf>
    <xf numFmtId="173" fontId="28" fillId="50" borderId="1" xfId="1" applyNumberFormat="1" applyFont="1" applyFill="1" applyBorder="1" applyAlignment="1">
      <alignment horizontal="center" vertical="center" wrapText="1"/>
    </xf>
    <xf numFmtId="173" fontId="28" fillId="32" borderId="1" xfId="1" applyNumberFormat="1" applyFont="1" applyFill="1" applyBorder="1" applyAlignment="1">
      <alignment horizontal="center" vertical="center" wrapText="1"/>
    </xf>
    <xf numFmtId="165" fontId="28" fillId="32" borderId="1" xfId="0" applyNumberFormat="1" applyFont="1" applyFill="1" applyBorder="1" applyAlignment="1">
      <alignment horizontal="center" vertical="center" wrapText="1"/>
    </xf>
    <xf numFmtId="44" fontId="28" fillId="32" borderId="1" xfId="1" applyFont="1" applyFill="1" applyBorder="1" applyAlignment="1">
      <alignment horizontal="center" vertical="center" wrapText="1"/>
    </xf>
    <xf numFmtId="0" fontId="28" fillId="30" borderId="65" xfId="0" applyFont="1" applyFill="1" applyBorder="1" applyAlignment="1">
      <alignment horizontal="center" vertical="center" wrapText="1"/>
    </xf>
    <xf numFmtId="0" fontId="28" fillId="30" borderId="64" xfId="0" applyFont="1" applyFill="1" applyBorder="1" applyAlignment="1">
      <alignment horizontal="center" vertical="center" wrapText="1"/>
    </xf>
    <xf numFmtId="3" fontId="28" fillId="46" borderId="14" xfId="0" applyNumberFormat="1" applyFont="1" applyFill="1" applyBorder="1" applyAlignment="1">
      <alignment horizontal="center" vertical="center" wrapText="1"/>
    </xf>
    <xf numFmtId="14" fontId="28" fillId="46" borderId="14" xfId="0" applyNumberFormat="1" applyFont="1" applyFill="1" applyBorder="1" applyAlignment="1">
      <alignment horizontal="center" vertical="center" wrapText="1"/>
    </xf>
    <xf numFmtId="0" fontId="28" fillId="46" borderId="101" xfId="0" applyFont="1" applyFill="1" applyBorder="1" applyAlignment="1">
      <alignment horizontal="center" vertical="center" wrapText="1"/>
    </xf>
    <xf numFmtId="0" fontId="28" fillId="31" borderId="14" xfId="0" applyFont="1" applyFill="1" applyBorder="1" applyAlignment="1">
      <alignment horizontal="center" vertical="center" wrapText="1"/>
    </xf>
    <xf numFmtId="0" fontId="28" fillId="31" borderId="30" xfId="0" applyFont="1" applyFill="1" applyBorder="1" applyAlignment="1">
      <alignment horizontal="center" vertical="center" wrapText="1"/>
    </xf>
    <xf numFmtId="15" fontId="28" fillId="51" borderId="1" xfId="0" applyNumberFormat="1" applyFont="1" applyFill="1" applyBorder="1" applyAlignment="1">
      <alignment horizontal="center" vertical="center" wrapText="1"/>
    </xf>
    <xf numFmtId="15" fontId="28" fillId="46" borderId="14" xfId="0" applyNumberFormat="1" applyFont="1" applyFill="1" applyBorder="1" applyAlignment="1">
      <alignment horizontal="center" vertical="center" wrapText="1"/>
    </xf>
    <xf numFmtId="14" fontId="28" fillId="38" borderId="30" xfId="0" applyNumberFormat="1" applyFont="1" applyFill="1" applyBorder="1" applyAlignment="1">
      <alignment horizontal="center" vertical="center"/>
    </xf>
    <xf numFmtId="14" fontId="28" fillId="31" borderId="1" xfId="0" applyNumberFormat="1" applyFont="1" applyFill="1" applyBorder="1" applyAlignment="1">
      <alignment horizontal="center" vertical="center"/>
    </xf>
    <xf numFmtId="14" fontId="28" fillId="0" borderId="14" xfId="0" applyNumberFormat="1" applyFont="1" applyFill="1" applyBorder="1" applyAlignment="1">
      <alignment horizontal="center" vertical="center" wrapText="1"/>
    </xf>
    <xf numFmtId="3" fontId="28" fillId="30" borderId="14" xfId="0" applyNumberFormat="1" applyFont="1" applyFill="1" applyBorder="1" applyAlignment="1">
      <alignment horizontal="center" vertical="center" wrapText="1"/>
    </xf>
    <xf numFmtId="0" fontId="28" fillId="48" borderId="0" xfId="0" applyFont="1" applyFill="1" applyBorder="1" applyAlignment="1">
      <alignment horizontal="center" vertical="center"/>
    </xf>
    <xf numFmtId="0" fontId="28" fillId="48" borderId="0" xfId="0" applyFont="1" applyFill="1" applyAlignment="1">
      <alignment horizontal="center" vertical="center"/>
    </xf>
    <xf numFmtId="0" fontId="28" fillId="38" borderId="64" xfId="0" applyFont="1" applyFill="1" applyBorder="1" applyAlignment="1">
      <alignment horizontal="center" vertical="center" wrapText="1"/>
    </xf>
    <xf numFmtId="44" fontId="28" fillId="38" borderId="18" xfId="1" applyFont="1" applyFill="1" applyBorder="1" applyAlignment="1">
      <alignment horizontal="center" vertical="center"/>
    </xf>
    <xf numFmtId="44" fontId="28" fillId="34" borderId="14" xfId="1" applyFont="1" applyFill="1" applyBorder="1" applyAlignment="1">
      <alignment horizontal="center" vertical="center"/>
    </xf>
    <xf numFmtId="164" fontId="28" fillId="38" borderId="18" xfId="0" applyNumberFormat="1" applyFont="1" applyFill="1" applyBorder="1" applyAlignment="1">
      <alignment horizontal="center" vertical="center" wrapText="1"/>
    </xf>
    <xf numFmtId="0" fontId="28" fillId="46" borderId="58" xfId="0" applyFont="1" applyFill="1" applyBorder="1" applyAlignment="1">
      <alignment horizontal="center" vertical="center" wrapText="1"/>
    </xf>
    <xf numFmtId="44" fontId="28" fillId="51" borderId="1" xfId="1" applyFont="1" applyFill="1" applyBorder="1" applyAlignment="1">
      <alignment horizontal="left" vertical="center" wrapText="1" indent="1"/>
    </xf>
    <xf numFmtId="44" fontId="28" fillId="46" borderId="14" xfId="1" applyFont="1" applyFill="1" applyBorder="1" applyAlignment="1">
      <alignment horizontal="left" vertical="center" wrapText="1" indent="1"/>
    </xf>
    <xf numFmtId="44" fontId="28" fillId="46" borderId="14" xfId="1" applyFont="1" applyFill="1" applyBorder="1" applyAlignment="1">
      <alignment horizontal="center" vertical="center" wrapText="1"/>
    </xf>
    <xf numFmtId="44" fontId="40" fillId="54" borderId="1" xfId="1" applyFont="1" applyFill="1" applyBorder="1" applyAlignment="1">
      <alignment horizontal="center" vertical="center"/>
    </xf>
    <xf numFmtId="44" fontId="40" fillId="41" borderId="1" xfId="1" applyFont="1" applyFill="1" applyBorder="1" applyAlignment="1">
      <alignment horizontal="center" vertical="center"/>
    </xf>
    <xf numFmtId="0" fontId="40" fillId="54" borderId="41" xfId="0" applyFont="1" applyFill="1" applyBorder="1" applyAlignment="1">
      <alignment horizontal="center" vertical="center"/>
    </xf>
    <xf numFmtId="0" fontId="40" fillId="41" borderId="41" xfId="0" applyFont="1" applyFill="1" applyBorder="1" applyAlignment="1">
      <alignment horizontal="center" vertical="center"/>
    </xf>
    <xf numFmtId="44" fontId="40" fillId="52" borderId="1" xfId="1" applyFont="1" applyFill="1" applyBorder="1" applyAlignment="1">
      <alignment horizontal="center" vertical="center" wrapText="1"/>
    </xf>
    <xf numFmtId="44" fontId="40" fillId="41" borderId="68" xfId="1" applyFont="1" applyFill="1" applyBorder="1" applyAlignment="1">
      <alignment horizontal="center" vertical="center" wrapText="1"/>
    </xf>
    <xf numFmtId="14" fontId="28" fillId="48" borderId="0" xfId="0" applyNumberFormat="1" applyFont="1" applyFill="1" applyBorder="1" applyAlignment="1">
      <alignment horizontal="center" vertical="center"/>
    </xf>
    <xf numFmtId="14" fontId="28" fillId="48" borderId="0" xfId="0" applyNumberFormat="1" applyFont="1" applyFill="1" applyAlignment="1">
      <alignment horizontal="center" vertical="center"/>
    </xf>
    <xf numFmtId="0" fontId="28" fillId="48" borderId="0" xfId="0" applyFont="1" applyFill="1" applyBorder="1" applyAlignment="1">
      <alignment horizontal="center" wrapText="1"/>
    </xf>
    <xf numFmtId="0" fontId="28" fillId="48" borderId="0" xfId="0" applyFont="1" applyFill="1" applyAlignment="1">
      <alignment horizontal="center" wrapText="1"/>
    </xf>
    <xf numFmtId="0" fontId="28" fillId="48" borderId="0" xfId="0" applyFont="1" applyFill="1" applyBorder="1" applyAlignment="1">
      <alignment horizontal="center" vertical="center" wrapText="1"/>
    </xf>
    <xf numFmtId="0" fontId="28" fillId="48" borderId="0" xfId="0" applyFont="1" applyFill="1" applyAlignment="1">
      <alignment horizontal="center" vertical="center" wrapText="1"/>
    </xf>
    <xf numFmtId="0" fontId="40" fillId="48" borderId="0" xfId="0" applyFont="1" applyFill="1" applyBorder="1" applyAlignment="1">
      <alignment horizontal="center" vertical="center" wrapText="1"/>
    </xf>
    <xf numFmtId="0" fontId="28" fillId="48" borderId="0" xfId="0" applyFont="1" applyFill="1" applyBorder="1" applyAlignment="1">
      <alignment horizontal="center"/>
    </xf>
    <xf numFmtId="0" fontId="28" fillId="48" borderId="0" xfId="0" applyFont="1" applyFill="1" applyAlignment="1">
      <alignment horizontal="center"/>
    </xf>
    <xf numFmtId="3" fontId="28" fillId="32" borderId="1" xfId="0" applyNumberFormat="1" applyFont="1" applyFill="1" applyBorder="1" applyAlignment="1">
      <alignment horizontal="center" vertical="center" wrapText="1"/>
    </xf>
    <xf numFmtId="0" fontId="28" fillId="34" borderId="30" xfId="0" applyFont="1" applyFill="1" applyBorder="1" applyAlignment="1">
      <alignment horizontal="center" vertical="center" wrapText="1"/>
    </xf>
    <xf numFmtId="0" fontId="27" fillId="0" borderId="22" xfId="0" applyFont="1" applyBorder="1" applyAlignment="1">
      <alignment horizontal="center" vertical="center"/>
    </xf>
    <xf numFmtId="0" fontId="27" fillId="0" borderId="11" xfId="0" applyFont="1" applyBorder="1" applyAlignment="1">
      <alignment horizontal="center" vertical="center"/>
    </xf>
    <xf numFmtId="0" fontId="27" fillId="51" borderId="1" xfId="0" applyFont="1" applyFill="1" applyBorder="1" applyAlignment="1">
      <alignment horizontal="center" vertical="center"/>
    </xf>
    <xf numFmtId="0" fontId="27" fillId="0" borderId="0" xfId="0" applyFont="1" applyAlignment="1">
      <alignment horizontal="center" vertical="center"/>
    </xf>
    <xf numFmtId="0" fontId="27" fillId="0" borderId="0" xfId="0" applyFont="1" applyBorder="1" applyAlignment="1">
      <alignment horizontal="center" vertical="center"/>
    </xf>
    <xf numFmtId="0" fontId="27" fillId="0" borderId="58" xfId="0" applyFont="1" applyBorder="1" applyAlignment="1">
      <alignment horizontal="center" vertical="center"/>
    </xf>
    <xf numFmtId="0" fontId="27" fillId="38" borderId="0" xfId="0" applyFont="1" applyFill="1" applyAlignment="1">
      <alignment horizontal="center" vertical="center"/>
    </xf>
    <xf numFmtId="165" fontId="33" fillId="48" borderId="0" xfId="0" applyNumberFormat="1" applyFont="1" applyFill="1" applyBorder="1" applyAlignment="1">
      <alignment horizontal="center" vertical="center"/>
    </xf>
    <xf numFmtId="165" fontId="33" fillId="48" borderId="0" xfId="0" applyNumberFormat="1" applyFont="1" applyFill="1" applyAlignment="1">
      <alignment horizontal="center" vertical="center"/>
    </xf>
    <xf numFmtId="0" fontId="47" fillId="56" borderId="1" xfId="0" applyFont="1" applyFill="1" applyBorder="1" applyAlignment="1">
      <alignment horizontal="center" vertical="center" wrapText="1"/>
    </xf>
    <xf numFmtId="0" fontId="47" fillId="56" borderId="18" xfId="0" applyFont="1" applyFill="1" applyBorder="1" applyAlignment="1">
      <alignment horizontal="center" vertical="center" wrapText="1"/>
    </xf>
    <xf numFmtId="0" fontId="47" fillId="56" borderId="30" xfId="0" applyFont="1" applyFill="1" applyBorder="1" applyAlignment="1">
      <alignment horizontal="center" vertical="center" wrapText="1"/>
    </xf>
    <xf numFmtId="0" fontId="47" fillId="56" borderId="13" xfId="0" applyFont="1" applyFill="1" applyBorder="1" applyAlignment="1">
      <alignment horizontal="center" vertical="center" wrapText="1"/>
    </xf>
    <xf numFmtId="0" fontId="46" fillId="59" borderId="11" xfId="0" applyFont="1" applyFill="1" applyBorder="1" applyAlignment="1">
      <alignment horizontal="center" vertical="center" wrapText="1"/>
    </xf>
    <xf numFmtId="44" fontId="47" fillId="56" borderId="1" xfId="1" applyFont="1" applyFill="1" applyBorder="1" applyAlignment="1">
      <alignment horizontal="center" vertical="center" wrapText="1"/>
    </xf>
    <xf numFmtId="3" fontId="47" fillId="56" borderId="1" xfId="0" applyNumberFormat="1" applyFont="1" applyFill="1" applyBorder="1" applyAlignment="1">
      <alignment horizontal="center" vertical="center" wrapText="1"/>
    </xf>
    <xf numFmtId="175" fontId="47" fillId="56" borderId="1" xfId="0" applyNumberFormat="1" applyFont="1" applyFill="1" applyBorder="1" applyAlignment="1">
      <alignment horizontal="center" vertical="center" wrapText="1"/>
    </xf>
    <xf numFmtId="14" fontId="47" fillId="56" borderId="1" xfId="0" applyNumberFormat="1" applyFont="1" applyFill="1" applyBorder="1" applyAlignment="1">
      <alignment horizontal="center" vertical="center" wrapText="1"/>
    </xf>
    <xf numFmtId="0" fontId="47" fillId="56" borderId="24" xfId="0" applyFont="1" applyFill="1" applyBorder="1" applyAlignment="1">
      <alignment horizontal="center" vertical="center" wrapText="1"/>
    </xf>
    <xf numFmtId="0" fontId="50" fillId="56" borderId="1" xfId="0" applyFont="1" applyFill="1" applyBorder="1" applyAlignment="1">
      <alignment horizontal="center" vertical="center" wrapText="1"/>
    </xf>
    <xf numFmtId="169" fontId="47" fillId="56" borderId="1" xfId="227" applyNumberFormat="1" applyFont="1" applyFill="1" applyBorder="1" applyAlignment="1">
      <alignment horizontal="center" vertical="center" wrapText="1"/>
    </xf>
    <xf numFmtId="173" fontId="47" fillId="56" borderId="1" xfId="1" applyNumberFormat="1" applyFont="1" applyFill="1" applyBorder="1" applyAlignment="1">
      <alignment horizontal="center" vertical="center" wrapText="1"/>
    </xf>
    <xf numFmtId="165" fontId="47" fillId="56" borderId="1" xfId="0" applyNumberFormat="1" applyFont="1" applyFill="1" applyBorder="1" applyAlignment="1">
      <alignment horizontal="center" vertical="center" wrapText="1"/>
    </xf>
    <xf numFmtId="165" fontId="47" fillId="56" borderId="1" xfId="1" applyNumberFormat="1" applyFont="1" applyFill="1" applyBorder="1" applyAlignment="1">
      <alignment horizontal="center" vertical="center" wrapText="1"/>
    </xf>
    <xf numFmtId="0" fontId="47" fillId="56" borderId="23" xfId="0" applyFont="1" applyFill="1" applyBorder="1" applyAlignment="1">
      <alignment horizontal="center" vertical="center" wrapText="1"/>
    </xf>
    <xf numFmtId="175" fontId="47" fillId="56" borderId="13" xfId="0" applyNumberFormat="1" applyFont="1" applyFill="1" applyBorder="1" applyAlignment="1">
      <alignment horizontal="center" vertical="center" wrapText="1"/>
    </xf>
    <xf numFmtId="14" fontId="47" fillId="56" borderId="13" xfId="0" applyNumberFormat="1" applyFont="1" applyFill="1" applyBorder="1" applyAlignment="1">
      <alignment horizontal="center" vertical="center" wrapText="1"/>
    </xf>
    <xf numFmtId="3" fontId="47" fillId="56" borderId="13" xfId="0" applyNumberFormat="1" applyFont="1" applyFill="1" applyBorder="1" applyAlignment="1">
      <alignment horizontal="center" vertical="center" wrapText="1"/>
    </xf>
    <xf numFmtId="44" fontId="47" fillId="56" borderId="13" xfId="1" applyFont="1" applyFill="1" applyBorder="1" applyAlignment="1">
      <alignment horizontal="center" vertical="center" wrapText="1"/>
    </xf>
    <xf numFmtId="0" fontId="46" fillId="59" borderId="22" xfId="0" applyFont="1" applyFill="1" applyBorder="1" applyAlignment="1">
      <alignment horizontal="center" vertical="center" wrapText="1"/>
    </xf>
    <xf numFmtId="0" fontId="46" fillId="59" borderId="1" xfId="0" applyFont="1" applyFill="1" applyBorder="1" applyAlignment="1">
      <alignment horizontal="center" vertical="center" wrapText="1"/>
    </xf>
    <xf numFmtId="3" fontId="47" fillId="56" borderId="18" xfId="0" applyNumberFormat="1" applyFont="1" applyFill="1" applyBorder="1" applyAlignment="1">
      <alignment horizontal="center" vertical="center" wrapText="1"/>
    </xf>
    <xf numFmtId="3" fontId="47" fillId="56" borderId="30" xfId="0" applyNumberFormat="1" applyFont="1" applyFill="1" applyBorder="1" applyAlignment="1">
      <alignment horizontal="center" vertical="center" wrapText="1"/>
    </xf>
    <xf numFmtId="175" fontId="47" fillId="56" borderId="18" xfId="0" applyNumberFormat="1" applyFont="1" applyFill="1" applyBorder="1" applyAlignment="1">
      <alignment horizontal="center" vertical="center" wrapText="1"/>
    </xf>
    <xf numFmtId="175" fontId="47" fillId="56" borderId="30" xfId="0" applyNumberFormat="1" applyFont="1" applyFill="1" applyBorder="1" applyAlignment="1">
      <alignment horizontal="center" vertical="center" wrapText="1"/>
    </xf>
    <xf numFmtId="0" fontId="46" fillId="59" borderId="64" xfId="0" applyFont="1" applyFill="1" applyBorder="1" applyAlignment="1">
      <alignment horizontal="center" vertical="center" wrapText="1"/>
    </xf>
    <xf numFmtId="0" fontId="46" fillId="59" borderId="65" xfId="0" applyFont="1" applyFill="1" applyBorder="1" applyAlignment="1">
      <alignment horizontal="center" vertical="center" wrapText="1"/>
    </xf>
    <xf numFmtId="44" fontId="47" fillId="56" borderId="18" xfId="1" applyFont="1" applyFill="1" applyBorder="1" applyAlignment="1">
      <alignment horizontal="center" vertical="center" wrapText="1"/>
    </xf>
    <xf numFmtId="44" fontId="47" fillId="56" borderId="30" xfId="1" applyFont="1" applyFill="1" applyBorder="1" applyAlignment="1">
      <alignment horizontal="center" vertical="center" wrapText="1"/>
    </xf>
    <xf numFmtId="14" fontId="47" fillId="56" borderId="18" xfId="0" applyNumberFormat="1" applyFont="1" applyFill="1" applyBorder="1" applyAlignment="1">
      <alignment horizontal="center" vertical="center" wrapText="1"/>
    </xf>
    <xf numFmtId="14" fontId="47" fillId="56" borderId="30" xfId="0" applyNumberFormat="1" applyFont="1" applyFill="1" applyBorder="1" applyAlignment="1">
      <alignment horizontal="center" vertical="center" wrapText="1"/>
    </xf>
    <xf numFmtId="0" fontId="47" fillId="57" borderId="1" xfId="0" applyFont="1" applyFill="1" applyBorder="1" applyAlignment="1">
      <alignment horizontal="center" vertical="center" wrapText="1"/>
    </xf>
    <xf numFmtId="0" fontId="48" fillId="58" borderId="1" xfId="0" applyFont="1" applyFill="1" applyBorder="1" applyAlignment="1">
      <alignment horizontal="center" vertical="center"/>
    </xf>
    <xf numFmtId="0" fontId="47" fillId="57" borderId="1" xfId="0" applyFont="1" applyFill="1" applyBorder="1" applyAlignment="1">
      <alignment horizontal="center" vertical="center"/>
    </xf>
    <xf numFmtId="175" fontId="47" fillId="57" borderId="1" xfId="0" applyNumberFormat="1" applyFont="1" applyFill="1" applyBorder="1" applyAlignment="1">
      <alignment horizontal="center" vertical="center"/>
    </xf>
    <xf numFmtId="175" fontId="47" fillId="57" borderId="1" xfId="0" applyNumberFormat="1" applyFont="1" applyFill="1" applyBorder="1" applyAlignment="1">
      <alignment horizontal="center" vertical="center" wrapText="1"/>
    </xf>
    <xf numFmtId="3" fontId="47" fillId="57" borderId="1" xfId="0" applyNumberFormat="1" applyFont="1" applyFill="1" applyBorder="1" applyAlignment="1">
      <alignment horizontal="center" vertical="center" wrapText="1"/>
    </xf>
    <xf numFmtId="0" fontId="48" fillId="57" borderId="1" xfId="0" applyFont="1" applyFill="1" applyBorder="1" applyAlignment="1">
      <alignment horizontal="center" vertical="center" wrapText="1"/>
    </xf>
    <xf numFmtId="0" fontId="46" fillId="59" borderId="1" xfId="0" applyFont="1" applyFill="1" applyBorder="1" applyAlignment="1">
      <alignment horizontal="center" vertical="center"/>
    </xf>
    <xf numFmtId="0" fontId="0" fillId="57" borderId="1" xfId="0" applyFont="1" applyFill="1" applyBorder="1" applyAlignment="1">
      <alignment horizontal="center" vertical="center"/>
    </xf>
    <xf numFmtId="0" fontId="0" fillId="57" borderId="1" xfId="0" applyFont="1" applyFill="1" applyBorder="1" applyAlignment="1">
      <alignment horizontal="center" vertical="center" wrapText="1"/>
    </xf>
    <xf numFmtId="44" fontId="47" fillId="57" borderId="1" xfId="1" applyFont="1" applyFill="1" applyBorder="1" applyAlignment="1">
      <alignment horizontal="center" vertical="center" wrapText="1"/>
    </xf>
    <xf numFmtId="165" fontId="49" fillId="57" borderId="1" xfId="0" applyNumberFormat="1" applyFont="1" applyFill="1" applyBorder="1" applyAlignment="1">
      <alignment horizontal="center" vertical="center"/>
    </xf>
    <xf numFmtId="3" fontId="47" fillId="57" borderId="1" xfId="0" applyNumberFormat="1" applyFont="1" applyFill="1" applyBorder="1" applyAlignment="1">
      <alignment horizontal="center" vertical="center"/>
    </xf>
    <xf numFmtId="0" fontId="48" fillId="58" borderId="1" xfId="0" applyFont="1" applyFill="1" applyBorder="1" applyAlignment="1">
      <alignment horizontal="center" vertical="center" wrapText="1"/>
    </xf>
    <xf numFmtId="175" fontId="48" fillId="58" borderId="1" xfId="0" applyNumberFormat="1" applyFont="1" applyFill="1" applyBorder="1" applyAlignment="1">
      <alignment horizontal="center" vertical="center"/>
    </xf>
    <xf numFmtId="44" fontId="48" fillId="58" borderId="1" xfId="1" applyFont="1" applyFill="1" applyBorder="1" applyAlignment="1">
      <alignment horizontal="center" vertical="center" wrapText="1"/>
    </xf>
    <xf numFmtId="44" fontId="48" fillId="58" borderId="1" xfId="1" applyFont="1" applyFill="1" applyBorder="1" applyAlignment="1">
      <alignment horizontal="center" vertical="center"/>
    </xf>
    <xf numFmtId="170" fontId="47" fillId="57" borderId="1" xfId="0" applyNumberFormat="1" applyFont="1" applyFill="1" applyBorder="1" applyAlignment="1">
      <alignment horizontal="center" vertical="center" wrapText="1"/>
    </xf>
    <xf numFmtId="0" fontId="48" fillId="58" borderId="18" xfId="0" applyFont="1" applyFill="1" applyBorder="1" applyAlignment="1">
      <alignment horizontal="center" vertical="center"/>
    </xf>
    <xf numFmtId="0" fontId="48" fillId="58" borderId="30" xfId="0" applyFont="1" applyFill="1" applyBorder="1" applyAlignment="1">
      <alignment horizontal="center" vertical="center"/>
    </xf>
    <xf numFmtId="173" fontId="47" fillId="57" borderId="1" xfId="1" applyNumberFormat="1" applyFont="1" applyFill="1" applyBorder="1" applyAlignment="1">
      <alignment horizontal="center" vertical="center" wrapText="1"/>
    </xf>
    <xf numFmtId="42" fontId="47" fillId="57" borderId="1" xfId="1" applyNumberFormat="1" applyFont="1" applyFill="1" applyBorder="1" applyAlignment="1">
      <alignment horizontal="center" vertical="center" wrapText="1"/>
    </xf>
    <xf numFmtId="0" fontId="47" fillId="57" borderId="40" xfId="0" applyFont="1" applyFill="1" applyBorder="1" applyAlignment="1">
      <alignment horizontal="center" vertical="center" wrapText="1"/>
    </xf>
    <xf numFmtId="0" fontId="47" fillId="57" borderId="44" xfId="0" applyFont="1" applyFill="1" applyBorder="1" applyAlignment="1">
      <alignment horizontal="center" vertical="center" wrapText="1"/>
    </xf>
    <xf numFmtId="172" fontId="48" fillId="58" borderId="1" xfId="0" applyNumberFormat="1" applyFont="1" applyFill="1" applyBorder="1" applyAlignment="1">
      <alignment horizontal="center" vertical="center"/>
    </xf>
    <xf numFmtId="0" fontId="48" fillId="58" borderId="1" xfId="0" applyNumberFormat="1" applyFont="1" applyFill="1" applyBorder="1" applyAlignment="1">
      <alignment horizontal="center" vertical="center"/>
    </xf>
    <xf numFmtId="171" fontId="48" fillId="58" borderId="1" xfId="0" applyNumberFormat="1" applyFont="1" applyFill="1" applyBorder="1" applyAlignment="1">
      <alignment horizontal="center" vertical="center" wrapText="1"/>
    </xf>
    <xf numFmtId="14" fontId="47" fillId="57" borderId="1" xfId="0" applyNumberFormat="1" applyFont="1" applyFill="1" applyBorder="1" applyAlignment="1">
      <alignment horizontal="center" vertical="center" wrapText="1"/>
    </xf>
    <xf numFmtId="44" fontId="47" fillId="57" borderId="1" xfId="1" applyFont="1" applyFill="1" applyBorder="1" applyAlignment="1">
      <alignment horizontal="center" vertical="center"/>
    </xf>
    <xf numFmtId="164" fontId="47" fillId="57" borderId="1" xfId="0" applyNumberFormat="1" applyFont="1" applyFill="1" applyBorder="1" applyAlignment="1">
      <alignment horizontal="center" vertical="center" wrapText="1"/>
    </xf>
    <xf numFmtId="175" fontId="48" fillId="58" borderId="1" xfId="0" applyNumberFormat="1" applyFont="1" applyFill="1" applyBorder="1" applyAlignment="1">
      <alignment horizontal="center" vertical="center" wrapText="1"/>
    </xf>
    <xf numFmtId="0" fontId="47" fillId="57" borderId="42" xfId="0" applyFont="1" applyFill="1" applyBorder="1" applyAlignment="1">
      <alignment horizontal="center" vertical="center" wrapText="1"/>
    </xf>
    <xf numFmtId="0" fontId="47" fillId="57" borderId="18" xfId="0" applyFont="1" applyFill="1" applyBorder="1" applyAlignment="1">
      <alignment horizontal="center" vertical="center" wrapText="1"/>
    </xf>
    <xf numFmtId="0" fontId="47" fillId="57" borderId="30" xfId="0" applyFont="1" applyFill="1" applyBorder="1" applyAlignment="1">
      <alignment horizontal="center" vertical="center" wrapText="1"/>
    </xf>
    <xf numFmtId="0" fontId="48" fillId="58" borderId="18" xfId="0" applyFont="1" applyFill="1" applyBorder="1" applyAlignment="1">
      <alignment horizontal="center" vertical="center" wrapText="1"/>
    </xf>
    <xf numFmtId="0" fontId="48" fillId="58" borderId="30" xfId="0" applyFont="1" applyFill="1" applyBorder="1" applyAlignment="1">
      <alignment horizontal="center" vertical="center" wrapText="1"/>
    </xf>
    <xf numFmtId="0" fontId="47" fillId="57" borderId="1" xfId="0" quotePrefix="1" applyFont="1" applyFill="1" applyBorder="1" applyAlignment="1">
      <alignment horizontal="center" vertical="center" wrapText="1"/>
    </xf>
    <xf numFmtId="14" fontId="47" fillId="57" borderId="1" xfId="0" applyNumberFormat="1" applyFont="1" applyFill="1" applyBorder="1" applyAlignment="1">
      <alignment horizontal="center" vertical="center"/>
    </xf>
    <xf numFmtId="175" fontId="47" fillId="56" borderId="1" xfId="0" applyNumberFormat="1" applyFont="1" applyFill="1" applyBorder="1" applyAlignment="1">
      <alignment horizontal="center" vertical="center"/>
    </xf>
    <xf numFmtId="0" fontId="47" fillId="56" borderId="1" xfId="0" applyFont="1" applyFill="1" applyBorder="1" applyAlignment="1">
      <alignment horizontal="center" vertical="center"/>
    </xf>
    <xf numFmtId="0" fontId="47" fillId="56" borderId="1" xfId="0" applyFont="1" applyFill="1" applyBorder="1" applyAlignment="1">
      <alignment horizontal="center"/>
    </xf>
    <xf numFmtId="0" fontId="47" fillId="56" borderId="1" xfId="0" applyFont="1" applyFill="1" applyBorder="1" applyAlignment="1">
      <alignment horizontal="center" wrapText="1"/>
    </xf>
    <xf numFmtId="173" fontId="47" fillId="56" borderId="1" xfId="0" applyNumberFormat="1" applyFont="1" applyFill="1" applyBorder="1" applyAlignment="1">
      <alignment horizontal="center" vertical="center"/>
    </xf>
    <xf numFmtId="0" fontId="48" fillId="56" borderId="1" xfId="0" applyFont="1" applyFill="1" applyBorder="1" applyAlignment="1">
      <alignment horizontal="center" vertical="center" wrapText="1"/>
    </xf>
    <xf numFmtId="0" fontId="28" fillId="40" borderId="29" xfId="0" applyFont="1" applyFill="1" applyBorder="1" applyAlignment="1">
      <alignment horizontal="center" vertical="center"/>
    </xf>
    <xf numFmtId="0" fontId="28" fillId="40" borderId="16" xfId="0" applyFont="1" applyFill="1" applyBorder="1" applyAlignment="1">
      <alignment horizontal="center" vertical="center"/>
    </xf>
    <xf numFmtId="0" fontId="28" fillId="40" borderId="32" xfId="0" applyFont="1" applyFill="1" applyBorder="1" applyAlignment="1">
      <alignment horizontal="center" vertical="center"/>
    </xf>
    <xf numFmtId="0" fontId="28" fillId="40" borderId="17" xfId="0" applyFont="1" applyFill="1" applyBorder="1" applyAlignment="1">
      <alignment horizontal="center" vertical="center"/>
    </xf>
    <xf numFmtId="0" fontId="28" fillId="40" borderId="29" xfId="0" applyFont="1" applyFill="1" applyBorder="1" applyAlignment="1">
      <alignment horizontal="center" vertical="center" wrapText="1"/>
    </xf>
    <xf numFmtId="0" fontId="28" fillId="40" borderId="16" xfId="0" applyFont="1" applyFill="1" applyBorder="1" applyAlignment="1">
      <alignment horizontal="center" vertical="center" wrapText="1"/>
    </xf>
    <xf numFmtId="0" fontId="28" fillId="32" borderId="29" xfId="0" applyFont="1" applyFill="1" applyBorder="1" applyAlignment="1">
      <alignment horizontal="center" vertical="center"/>
    </xf>
    <xf numFmtId="0" fontId="28" fillId="32" borderId="16" xfId="0" applyFont="1" applyFill="1" applyBorder="1" applyAlignment="1">
      <alignment horizontal="center" vertical="center"/>
    </xf>
    <xf numFmtId="14" fontId="28" fillId="40" borderId="29" xfId="0" applyNumberFormat="1" applyFont="1" applyFill="1" applyBorder="1" applyAlignment="1">
      <alignment horizontal="center" vertical="center"/>
    </xf>
    <xf numFmtId="14" fontId="28" fillId="40" borderId="16" xfId="0" applyNumberFormat="1" applyFont="1" applyFill="1" applyBorder="1" applyAlignment="1">
      <alignment horizontal="center" vertical="center"/>
    </xf>
    <xf numFmtId="44" fontId="28" fillId="40" borderId="29" xfId="1" applyFont="1" applyFill="1" applyBorder="1" applyAlignment="1">
      <alignment horizontal="center" vertical="center"/>
    </xf>
    <xf numFmtId="44" fontId="28" fillId="40" borderId="16" xfId="1" applyFont="1" applyFill="1" applyBorder="1" applyAlignment="1">
      <alignment horizontal="center" vertical="center"/>
    </xf>
    <xf numFmtId="0" fontId="27" fillId="47" borderId="31" xfId="0" applyFont="1" applyFill="1" applyBorder="1" applyAlignment="1">
      <alignment horizontal="center" vertical="center"/>
    </xf>
    <xf numFmtId="0" fontId="27" fillId="0" borderId="55" xfId="0" applyFont="1" applyFill="1" applyBorder="1" applyAlignment="1">
      <alignment horizontal="center" vertical="center"/>
    </xf>
    <xf numFmtId="0" fontId="28" fillId="40" borderId="57" xfId="0" applyFont="1" applyFill="1" applyBorder="1" applyAlignment="1">
      <alignment horizontal="center" vertical="center"/>
    </xf>
    <xf numFmtId="0" fontId="28" fillId="40" borderId="59" xfId="0" applyFont="1" applyFill="1" applyBorder="1" applyAlignment="1">
      <alignment horizontal="center" vertical="center"/>
    </xf>
    <xf numFmtId="0" fontId="40" fillId="41" borderId="96" xfId="0" applyFont="1" applyFill="1" applyBorder="1" applyAlignment="1">
      <alignment horizontal="center" vertical="center"/>
    </xf>
    <xf numFmtId="44" fontId="40" fillId="41" borderId="96" xfId="1" applyFont="1" applyFill="1" applyBorder="1" applyAlignment="1">
      <alignment horizontal="center" vertical="center"/>
    </xf>
    <xf numFmtId="0" fontId="40" fillId="41" borderId="96" xfId="0" applyFont="1" applyFill="1" applyBorder="1" applyAlignment="1">
      <alignment horizontal="center" vertical="center" wrapText="1"/>
    </xf>
    <xf numFmtId="0" fontId="40" fillId="41" borderId="67" xfId="0" applyFont="1" applyFill="1" applyBorder="1" applyAlignment="1">
      <alignment horizontal="center" vertical="center" wrapText="1"/>
    </xf>
    <xf numFmtId="172" fontId="40" fillId="41" borderId="67" xfId="0" applyNumberFormat="1" applyFont="1" applyFill="1" applyBorder="1" applyAlignment="1">
      <alignment horizontal="center" vertical="center"/>
    </xf>
    <xf numFmtId="0" fontId="40" fillId="41" borderId="70" xfId="0" applyFont="1" applyFill="1" applyBorder="1" applyAlignment="1">
      <alignment horizontal="center" vertical="center" wrapText="1"/>
    </xf>
    <xf numFmtId="0" fontId="27" fillId="0" borderId="60" xfId="0" applyFont="1" applyBorder="1" applyAlignment="1">
      <alignment horizontal="center" vertical="center"/>
    </xf>
    <xf numFmtId="0" fontId="27" fillId="0" borderId="61" xfId="0" applyFont="1" applyBorder="1" applyAlignment="1">
      <alignment horizontal="center" vertical="center"/>
    </xf>
    <xf numFmtId="0" fontId="40" fillId="41" borderId="98" xfId="0" applyFont="1" applyFill="1" applyBorder="1" applyAlignment="1">
      <alignment horizontal="center" vertical="center"/>
    </xf>
    <xf numFmtId="0" fontId="40" fillId="41" borderId="99" xfId="0" applyFont="1" applyFill="1" applyBorder="1" applyAlignment="1">
      <alignment horizontal="center" vertical="center"/>
    </xf>
    <xf numFmtId="44" fontId="40" fillId="41" borderId="96" xfId="1" applyFont="1" applyFill="1" applyBorder="1" applyAlignment="1">
      <alignment horizontal="center" vertical="center" wrapText="1"/>
    </xf>
    <xf numFmtId="0" fontId="40" fillId="41" borderId="67" xfId="0" applyFont="1" applyFill="1" applyBorder="1" applyAlignment="1">
      <alignment horizontal="center" vertical="center"/>
    </xf>
    <xf numFmtId="0" fontId="40" fillId="41" borderId="67" xfId="0" applyNumberFormat="1" applyFont="1" applyFill="1" applyBorder="1" applyAlignment="1">
      <alignment horizontal="center" vertical="center"/>
    </xf>
    <xf numFmtId="171" fontId="40" fillId="41" borderId="67" xfId="0" applyNumberFormat="1" applyFont="1" applyFill="1" applyBorder="1" applyAlignment="1">
      <alignment horizontal="center" vertical="center" wrapText="1"/>
    </xf>
    <xf numFmtId="0" fontId="40" fillId="41" borderId="97" xfId="0" applyFont="1" applyFill="1" applyBorder="1" applyAlignment="1">
      <alignment horizontal="center" vertical="center"/>
    </xf>
    <xf numFmtId="14" fontId="40" fillId="41" borderId="96" xfId="0" applyNumberFormat="1" applyFont="1" applyFill="1" applyBorder="1" applyAlignment="1">
      <alignment horizontal="center" vertical="center"/>
    </xf>
    <xf numFmtId="0" fontId="40" fillId="41" borderId="84" xfId="0" applyFont="1" applyFill="1" applyBorder="1" applyAlignment="1">
      <alignment horizontal="center" vertical="center"/>
    </xf>
    <xf numFmtId="44" fontId="40" fillId="41" borderId="67" xfId="1" applyFont="1" applyFill="1" applyBorder="1" applyAlignment="1">
      <alignment horizontal="center" vertical="center"/>
    </xf>
    <xf numFmtId="0" fontId="28" fillId="34" borderId="18" xfId="0" applyFont="1" applyFill="1" applyBorder="1" applyAlignment="1">
      <alignment horizontal="center" vertical="center" wrapText="1"/>
    </xf>
    <xf numFmtId="0" fontId="28" fillId="34" borderId="24" xfId="0" applyFont="1" applyFill="1" applyBorder="1" applyAlignment="1">
      <alignment horizontal="center" vertical="center" wrapText="1"/>
    </xf>
    <xf numFmtId="0" fontId="28" fillId="34" borderId="1" xfId="0" applyFont="1" applyFill="1" applyBorder="1" applyAlignment="1">
      <alignment horizontal="center" vertical="center" wrapText="1"/>
    </xf>
    <xf numFmtId="3" fontId="28" fillId="34" borderId="1" xfId="0" applyNumberFormat="1" applyFont="1" applyFill="1" applyBorder="1" applyAlignment="1">
      <alignment horizontal="center" vertical="center" wrapText="1"/>
    </xf>
    <xf numFmtId="14" fontId="28" fillId="34" borderId="1" xfId="0" applyNumberFormat="1" applyFont="1" applyFill="1" applyBorder="1" applyAlignment="1">
      <alignment horizontal="center" vertical="center" wrapText="1"/>
    </xf>
    <xf numFmtId="164" fontId="28" fillId="34" borderId="1" xfId="0" applyNumberFormat="1" applyFont="1" applyFill="1" applyBorder="1" applyAlignment="1">
      <alignment horizontal="right" vertical="center" wrapText="1"/>
    </xf>
    <xf numFmtId="164" fontId="28" fillId="34" borderId="1" xfId="0" applyNumberFormat="1" applyFont="1" applyFill="1" applyBorder="1" applyAlignment="1">
      <alignment horizontal="center" vertical="center" wrapText="1"/>
    </xf>
    <xf numFmtId="0" fontId="28" fillId="34" borderId="11" xfId="0" applyFont="1" applyFill="1" applyBorder="1" applyAlignment="1">
      <alignment horizontal="center" vertical="center" wrapText="1"/>
    </xf>
    <xf numFmtId="0" fontId="27" fillId="47" borderId="60" xfId="0" applyFont="1" applyFill="1" applyBorder="1" applyAlignment="1">
      <alignment horizontal="center" vertical="center"/>
    </xf>
    <xf numFmtId="0" fontId="27" fillId="0" borderId="56" xfId="0" applyFont="1" applyBorder="1" applyAlignment="1">
      <alignment horizontal="center" vertical="center"/>
    </xf>
    <xf numFmtId="14" fontId="28" fillId="34" borderId="18" xfId="0" applyNumberFormat="1" applyFont="1" applyFill="1" applyBorder="1" applyAlignment="1">
      <alignment horizontal="center" vertical="center" wrapText="1"/>
    </xf>
    <xf numFmtId="14" fontId="28" fillId="34" borderId="30" xfId="0" applyNumberFormat="1" applyFont="1" applyFill="1" applyBorder="1" applyAlignment="1">
      <alignment horizontal="center" vertical="center" wrapText="1"/>
    </xf>
    <xf numFmtId="3" fontId="28" fillId="34" borderId="18" xfId="0" applyNumberFormat="1" applyFont="1" applyFill="1" applyBorder="1" applyAlignment="1">
      <alignment horizontal="center" vertical="center" wrapText="1"/>
    </xf>
    <xf numFmtId="3" fontId="28" fillId="34" borderId="30" xfId="0" applyNumberFormat="1" applyFont="1" applyFill="1" applyBorder="1" applyAlignment="1">
      <alignment horizontal="center" vertical="center" wrapText="1"/>
    </xf>
    <xf numFmtId="0" fontId="28" fillId="34" borderId="25" xfId="0" applyFont="1" applyFill="1" applyBorder="1" applyAlignment="1">
      <alignment horizontal="center" vertical="center" wrapText="1"/>
    </xf>
    <xf numFmtId="0" fontId="28" fillId="34" borderId="54" xfId="0" applyFont="1" applyFill="1" applyBorder="1" applyAlignment="1">
      <alignment horizontal="center" vertical="center" wrapText="1"/>
    </xf>
    <xf numFmtId="164" fontId="28" fillId="34" borderId="18" xfId="0" applyNumberFormat="1" applyFont="1" applyFill="1" applyBorder="1" applyAlignment="1">
      <alignment horizontal="center" vertical="center" wrapText="1"/>
    </xf>
    <xf numFmtId="164" fontId="28" fillId="34" borderId="30" xfId="0" applyNumberFormat="1" applyFont="1" applyFill="1" applyBorder="1" applyAlignment="1">
      <alignment horizontal="center" vertical="center" wrapText="1"/>
    </xf>
    <xf numFmtId="164" fontId="28" fillId="34" borderId="18" xfId="0" applyNumberFormat="1" applyFont="1" applyFill="1" applyBorder="1" applyAlignment="1">
      <alignment horizontal="right" vertical="center" wrapText="1"/>
    </xf>
    <xf numFmtId="164" fontId="28" fillId="34" borderId="30" xfId="0" applyNumberFormat="1" applyFont="1" applyFill="1" applyBorder="1" applyAlignment="1">
      <alignment horizontal="right" vertical="center" wrapText="1"/>
    </xf>
    <xf numFmtId="0" fontId="28" fillId="34" borderId="90" xfId="0" applyFont="1" applyFill="1" applyBorder="1" applyAlignment="1">
      <alignment horizontal="center" vertical="center" wrapText="1"/>
    </xf>
    <xf numFmtId="0" fontId="28" fillId="34" borderId="88" xfId="0" applyFont="1" applyFill="1" applyBorder="1" applyAlignment="1">
      <alignment horizontal="center" vertical="center" wrapText="1"/>
    </xf>
    <xf numFmtId="0" fontId="28" fillId="34" borderId="91" xfId="0" applyFont="1" applyFill="1" applyBorder="1" applyAlignment="1">
      <alignment horizontal="center" vertical="center" wrapText="1"/>
    </xf>
    <xf numFmtId="0" fontId="28" fillId="31" borderId="35" xfId="0" applyFont="1" applyFill="1" applyBorder="1" applyAlignment="1">
      <alignment horizontal="center" vertical="center"/>
    </xf>
    <xf numFmtId="0" fontId="28" fillId="31" borderId="35" xfId="0" applyFont="1" applyFill="1" applyBorder="1" applyAlignment="1">
      <alignment horizontal="center" vertical="center" wrapText="1"/>
    </xf>
    <xf numFmtId="44" fontId="28" fillId="31" borderId="35" xfId="1" applyFont="1" applyFill="1" applyBorder="1" applyAlignment="1">
      <alignment horizontal="center" vertical="center"/>
    </xf>
    <xf numFmtId="0" fontId="28" fillId="31" borderId="11" xfId="0" applyFont="1" applyFill="1" applyBorder="1" applyAlignment="1">
      <alignment horizontal="center" vertical="center"/>
    </xf>
    <xf numFmtId="0" fontId="28" fillId="31" borderId="34" xfId="0" applyFont="1" applyFill="1" applyBorder="1" applyAlignment="1">
      <alignment horizontal="center" vertical="center"/>
    </xf>
    <xf numFmtId="0" fontId="28" fillId="32" borderId="18" xfId="0" applyFont="1" applyFill="1" applyBorder="1" applyAlignment="1">
      <alignment horizontal="center" vertical="center" wrapText="1"/>
    </xf>
    <xf numFmtId="0" fontId="28" fillId="32" borderId="14" xfId="0" applyFont="1" applyFill="1" applyBorder="1" applyAlignment="1">
      <alignment horizontal="center" vertical="center" wrapText="1"/>
    </xf>
    <xf numFmtId="0" fontId="28" fillId="32" borderId="30" xfId="0" applyFont="1" applyFill="1" applyBorder="1" applyAlignment="1">
      <alignment horizontal="center" vertical="center" wrapText="1"/>
    </xf>
    <xf numFmtId="0" fontId="28" fillId="31" borderId="24" xfId="0" applyFont="1" applyFill="1" applyBorder="1" applyAlignment="1">
      <alignment horizontal="center" vertical="center"/>
    </xf>
    <xf numFmtId="0" fontId="28" fillId="31" borderId="36" xfId="0" applyFont="1" applyFill="1" applyBorder="1" applyAlignment="1">
      <alignment horizontal="center" vertical="center"/>
    </xf>
    <xf numFmtId="44" fontId="28" fillId="31" borderId="35" xfId="1" applyFont="1" applyFill="1" applyBorder="1" applyAlignment="1">
      <alignment horizontal="center" vertical="center" wrapText="1"/>
    </xf>
    <xf numFmtId="0" fontId="28" fillId="31" borderId="25" xfId="0" applyFont="1" applyFill="1" applyBorder="1" applyAlignment="1">
      <alignment horizontal="center" vertical="center"/>
    </xf>
    <xf numFmtId="0" fontId="27" fillId="0" borderId="93" xfId="0" applyFont="1" applyBorder="1" applyAlignment="1">
      <alignment horizontal="center" vertical="center"/>
    </xf>
    <xf numFmtId="0" fontId="27" fillId="0" borderId="94" xfId="0" applyFont="1" applyBorder="1" applyAlignment="1">
      <alignment horizontal="center" vertical="center"/>
    </xf>
    <xf numFmtId="0" fontId="27" fillId="0" borderId="92" xfId="0" applyFont="1" applyBorder="1" applyAlignment="1">
      <alignment horizontal="center" vertical="center"/>
    </xf>
    <xf numFmtId="0" fontId="28" fillId="31" borderId="90" xfId="0" applyFont="1" applyFill="1" applyBorder="1" applyAlignment="1">
      <alignment horizontal="center" vertical="center"/>
    </xf>
    <xf numFmtId="0" fontId="28" fillId="31" borderId="24" xfId="0" applyFont="1" applyFill="1" applyBorder="1" applyAlignment="1">
      <alignment horizontal="center" vertical="center" wrapText="1"/>
    </xf>
    <xf numFmtId="14" fontId="28" fillId="31" borderId="18" xfId="0" applyNumberFormat="1" applyFont="1" applyFill="1" applyBorder="1" applyAlignment="1">
      <alignment horizontal="center" vertical="center" wrapText="1"/>
    </xf>
    <xf numFmtId="14" fontId="28" fillId="31" borderId="30" xfId="0" applyNumberFormat="1" applyFont="1" applyFill="1" applyBorder="1" applyAlignment="1">
      <alignment horizontal="center" vertical="center" wrapText="1"/>
    </xf>
    <xf numFmtId="3" fontId="28" fillId="31" borderId="1" xfId="0" applyNumberFormat="1" applyFont="1" applyFill="1" applyBorder="1" applyAlignment="1">
      <alignment horizontal="center" vertical="center" wrapText="1"/>
    </xf>
    <xf numFmtId="3" fontId="28" fillId="31" borderId="18" xfId="0" applyNumberFormat="1" applyFont="1" applyFill="1" applyBorder="1" applyAlignment="1">
      <alignment horizontal="center" vertical="center" wrapText="1"/>
    </xf>
    <xf numFmtId="3" fontId="28" fillId="31" borderId="30" xfId="0" applyNumberFormat="1" applyFont="1" applyFill="1" applyBorder="1" applyAlignment="1">
      <alignment horizontal="center" vertical="center" wrapText="1"/>
    </xf>
    <xf numFmtId="0" fontId="27" fillId="0" borderId="89" xfId="0" applyFont="1" applyFill="1" applyBorder="1" applyAlignment="1">
      <alignment horizontal="center" vertical="center"/>
    </xf>
    <xf numFmtId="0" fontId="28" fillId="31" borderId="11" xfId="0" applyFont="1" applyFill="1" applyBorder="1" applyAlignment="1">
      <alignment horizontal="center" vertical="center" wrapText="1"/>
    </xf>
    <xf numFmtId="14" fontId="28" fillId="30" borderId="1" xfId="0" applyNumberFormat="1" applyFont="1" applyFill="1" applyBorder="1" applyAlignment="1">
      <alignment horizontal="center" vertical="center" wrapText="1"/>
    </xf>
    <xf numFmtId="3" fontId="28" fillId="30" borderId="1" xfId="0" applyNumberFormat="1" applyFont="1" applyFill="1" applyBorder="1" applyAlignment="1">
      <alignment horizontal="center" vertical="center" wrapText="1"/>
    </xf>
    <xf numFmtId="0" fontId="28" fillId="30" borderId="24" xfId="0" applyFont="1" applyFill="1" applyBorder="1" applyAlignment="1">
      <alignment horizontal="center" vertical="center" wrapText="1"/>
    </xf>
    <xf numFmtId="0" fontId="27" fillId="0" borderId="89" xfId="0" applyFont="1" applyBorder="1" applyAlignment="1">
      <alignment horizontal="center" vertical="center"/>
    </xf>
    <xf numFmtId="0" fontId="28" fillId="30" borderId="1" xfId="0" applyFont="1" applyFill="1" applyBorder="1" applyAlignment="1">
      <alignment horizontal="center" vertical="center" wrapText="1"/>
    </xf>
    <xf numFmtId="17" fontId="28" fillId="30" borderId="1" xfId="0" applyNumberFormat="1" applyFont="1" applyFill="1" applyBorder="1" applyAlignment="1">
      <alignment horizontal="center" vertical="center" wrapText="1"/>
    </xf>
    <xf numFmtId="44" fontId="28" fillId="30" borderId="1" xfId="1" applyFont="1" applyFill="1" applyBorder="1" applyAlignment="1">
      <alignment horizontal="center" vertical="center" wrapText="1"/>
    </xf>
    <xf numFmtId="164" fontId="28" fillId="27" borderId="1" xfId="0" applyNumberFormat="1" applyFont="1" applyFill="1" applyBorder="1" applyAlignment="1">
      <alignment horizontal="center" vertical="center" wrapText="1"/>
    </xf>
    <xf numFmtId="0" fontId="28" fillId="30" borderId="23" xfId="0" applyFont="1" applyFill="1" applyBorder="1" applyAlignment="1">
      <alignment horizontal="center" vertical="center" wrapText="1"/>
    </xf>
    <xf numFmtId="0" fontId="27" fillId="0" borderId="26" xfId="0" applyFont="1" applyBorder="1" applyAlignment="1">
      <alignment horizontal="center" vertical="center"/>
    </xf>
    <xf numFmtId="0" fontId="28" fillId="30" borderId="41" xfId="0" applyFont="1" applyFill="1" applyBorder="1" applyAlignment="1">
      <alignment horizontal="center" vertical="center" wrapText="1"/>
    </xf>
    <xf numFmtId="44" fontId="28" fillId="30" borderId="14" xfId="1" applyFont="1" applyFill="1" applyBorder="1" applyAlignment="1">
      <alignment horizontal="center" vertical="center" wrapText="1"/>
    </xf>
    <xf numFmtId="0" fontId="28" fillId="30" borderId="13" xfId="0" applyFont="1" applyFill="1" applyBorder="1" applyAlignment="1">
      <alignment horizontal="center" vertical="center" wrapText="1"/>
    </xf>
    <xf numFmtId="14" fontId="28" fillId="30" borderId="13" xfId="0" applyNumberFormat="1" applyFont="1" applyFill="1" applyBorder="1" applyAlignment="1">
      <alignment horizontal="center" vertical="center" wrapText="1"/>
    </xf>
    <xf numFmtId="3" fontId="28" fillId="30" borderId="13" xfId="0" applyNumberFormat="1" applyFont="1" applyFill="1" applyBorder="1" applyAlignment="1">
      <alignment horizontal="center" vertical="center" wrapText="1"/>
    </xf>
    <xf numFmtId="0" fontId="28" fillId="30" borderId="29" xfId="0" applyFont="1" applyFill="1" applyBorder="1" applyAlignment="1">
      <alignment horizontal="center" vertical="center" wrapText="1"/>
    </xf>
    <xf numFmtId="3" fontId="28" fillId="30" borderId="29" xfId="0" applyNumberFormat="1" applyFont="1" applyFill="1" applyBorder="1" applyAlignment="1">
      <alignment horizontal="center" vertical="center" wrapText="1"/>
    </xf>
    <xf numFmtId="0" fontId="28" fillId="27" borderId="1" xfId="0" applyFont="1" applyFill="1" applyBorder="1" applyAlignment="1">
      <alignment horizontal="center" vertical="center" wrapText="1"/>
    </xf>
    <xf numFmtId="14" fontId="28" fillId="27" borderId="1" xfId="0" applyNumberFormat="1" applyFont="1" applyFill="1" applyBorder="1" applyAlignment="1">
      <alignment horizontal="center" vertical="center" wrapText="1"/>
    </xf>
    <xf numFmtId="3" fontId="28" fillId="27" borderId="1" xfId="0" applyNumberFormat="1" applyFont="1" applyFill="1" applyBorder="1" applyAlignment="1">
      <alignment horizontal="center" vertical="center" wrapText="1"/>
    </xf>
    <xf numFmtId="0" fontId="28" fillId="27" borderId="24" xfId="0" applyFont="1" applyFill="1" applyBorder="1" applyAlignment="1">
      <alignment horizontal="center" vertical="center" wrapText="1"/>
    </xf>
    <xf numFmtId="0" fontId="28" fillId="30" borderId="47" xfId="0" applyFont="1" applyFill="1" applyBorder="1" applyAlignment="1">
      <alignment horizontal="center" vertical="center" wrapText="1"/>
    </xf>
    <xf numFmtId="44" fontId="28" fillId="30" borderId="13" xfId="1" applyFont="1" applyFill="1" applyBorder="1" applyAlignment="1">
      <alignment horizontal="center" vertical="center" wrapText="1"/>
    </xf>
    <xf numFmtId="44" fontId="28" fillId="30" borderId="29" xfId="1" applyFont="1" applyFill="1" applyBorder="1" applyAlignment="1">
      <alignment horizontal="center" vertical="center" wrapText="1"/>
    </xf>
    <xf numFmtId="0" fontId="28" fillId="27" borderId="18" xfId="0" applyFont="1" applyFill="1" applyBorder="1" applyAlignment="1">
      <alignment horizontal="center" vertical="center" wrapText="1"/>
    </xf>
    <xf numFmtId="0" fontId="28" fillId="27" borderId="14" xfId="0" applyFont="1" applyFill="1" applyBorder="1" applyAlignment="1">
      <alignment horizontal="center" vertical="center" wrapText="1"/>
    </xf>
    <xf numFmtId="0" fontId="28" fillId="27" borderId="30" xfId="0" applyFont="1" applyFill="1" applyBorder="1" applyAlignment="1">
      <alignment horizontal="center" vertical="center" wrapText="1"/>
    </xf>
    <xf numFmtId="0" fontId="27" fillId="47" borderId="26" xfId="0" applyFont="1" applyFill="1" applyBorder="1" applyAlignment="1">
      <alignment horizontal="center" vertical="center"/>
    </xf>
    <xf numFmtId="0" fontId="28" fillId="27" borderId="41" xfId="0" applyFont="1" applyFill="1" applyBorder="1" applyAlignment="1">
      <alignment horizontal="center" vertical="center" wrapText="1"/>
    </xf>
    <xf numFmtId="164" fontId="28" fillId="27" borderId="18" xfId="0" applyNumberFormat="1" applyFont="1" applyFill="1" applyBorder="1" applyAlignment="1">
      <alignment horizontal="center" vertical="center" wrapText="1"/>
    </xf>
    <xf numFmtId="164" fontId="28" fillId="27" borderId="14" xfId="0" applyNumberFormat="1" applyFont="1" applyFill="1" applyBorder="1" applyAlignment="1">
      <alignment horizontal="center" vertical="center" wrapText="1"/>
    </xf>
    <xf numFmtId="164" fontId="28" fillId="27" borderId="30" xfId="0" applyNumberFormat="1" applyFont="1" applyFill="1" applyBorder="1" applyAlignment="1">
      <alignment horizontal="center" vertical="center" wrapText="1"/>
    </xf>
    <xf numFmtId="49" fontId="28" fillId="27" borderId="1" xfId="0" applyNumberFormat="1" applyFont="1" applyFill="1" applyBorder="1" applyAlignment="1">
      <alignment horizontal="center" vertical="center" wrapText="1"/>
    </xf>
    <xf numFmtId="44" fontId="28" fillId="27" borderId="1" xfId="1" applyFont="1" applyFill="1" applyBorder="1" applyAlignment="1">
      <alignment horizontal="center" vertical="center" wrapText="1"/>
    </xf>
    <xf numFmtId="44" fontId="28" fillId="27" borderId="18" xfId="1" applyFont="1" applyFill="1" applyBorder="1" applyAlignment="1">
      <alignment horizontal="center" vertical="center" wrapText="1"/>
    </xf>
    <xf numFmtId="44" fontId="28" fillId="27" borderId="30" xfId="1" applyFont="1" applyFill="1" applyBorder="1" applyAlignment="1">
      <alignment horizontal="center" vertical="center" wrapText="1"/>
    </xf>
    <xf numFmtId="3" fontId="28" fillId="27" borderId="18" xfId="0" applyNumberFormat="1" applyFont="1" applyFill="1" applyBorder="1" applyAlignment="1">
      <alignment horizontal="center" vertical="center" wrapText="1"/>
    </xf>
    <xf numFmtId="3" fontId="28" fillId="27" borderId="30" xfId="0" applyNumberFormat="1" applyFont="1" applyFill="1" applyBorder="1" applyAlignment="1">
      <alignment horizontal="center" vertical="center" wrapText="1"/>
    </xf>
    <xf numFmtId="0" fontId="27" fillId="0" borderId="26" xfId="0" applyFont="1" applyFill="1" applyBorder="1" applyAlignment="1">
      <alignment horizontal="center" vertical="center"/>
    </xf>
    <xf numFmtId="0" fontId="28" fillId="27" borderId="23" xfId="0" applyFont="1" applyFill="1" applyBorder="1" applyAlignment="1">
      <alignment horizontal="center" vertical="center" wrapText="1"/>
    </xf>
    <xf numFmtId="165" fontId="28" fillId="27" borderId="1" xfId="0" applyNumberFormat="1" applyFont="1" applyFill="1" applyBorder="1" applyAlignment="1">
      <alignment horizontal="center" vertical="center" wrapText="1"/>
    </xf>
    <xf numFmtId="0" fontId="28" fillId="27" borderId="13" xfId="0" applyFont="1" applyFill="1" applyBorder="1" applyAlignment="1">
      <alignment horizontal="center" vertical="center" wrapText="1"/>
    </xf>
    <xf numFmtId="17" fontId="28" fillId="27" borderId="13" xfId="0" applyNumberFormat="1" applyFont="1" applyFill="1" applyBorder="1" applyAlignment="1">
      <alignment horizontal="center" vertical="center" wrapText="1"/>
    </xf>
    <xf numFmtId="0" fontId="28" fillId="32" borderId="13" xfId="0" applyFont="1" applyFill="1" applyBorder="1" applyAlignment="1">
      <alignment horizontal="center" vertical="center" wrapText="1"/>
    </xf>
    <xf numFmtId="44" fontId="28" fillId="27" borderId="13" xfId="1" applyFont="1" applyFill="1" applyBorder="1" applyAlignment="1">
      <alignment horizontal="center" vertical="center" wrapText="1"/>
    </xf>
    <xf numFmtId="0" fontId="28" fillId="27" borderId="29" xfId="0" applyFont="1" applyFill="1" applyBorder="1" applyAlignment="1">
      <alignment horizontal="center" vertical="center" wrapText="1"/>
    </xf>
    <xf numFmtId="3" fontId="28" fillId="27" borderId="29" xfId="0" applyNumberFormat="1" applyFont="1" applyFill="1" applyBorder="1" applyAlignment="1">
      <alignment horizontal="center" vertical="center" wrapText="1"/>
    </xf>
    <xf numFmtId="3" fontId="28" fillId="27" borderId="14"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28" fillId="0" borderId="17" xfId="0" applyFont="1" applyFill="1" applyBorder="1" applyAlignment="1">
      <alignment horizontal="center" vertical="center" wrapText="1"/>
    </xf>
    <xf numFmtId="0" fontId="28" fillId="27" borderId="47" xfId="0" applyFont="1" applyFill="1" applyBorder="1" applyAlignment="1">
      <alignment horizontal="center" vertical="center" wrapText="1"/>
    </xf>
    <xf numFmtId="44" fontId="28" fillId="27" borderId="29" xfId="1" applyFont="1" applyFill="1" applyBorder="1" applyAlignment="1">
      <alignment horizontal="center" vertical="center" wrapText="1"/>
    </xf>
    <xf numFmtId="44" fontId="28" fillId="27" borderId="14" xfId="1" applyFont="1" applyFill="1" applyBorder="1" applyAlignment="1">
      <alignment horizontal="center" vertical="center" wrapText="1"/>
    </xf>
    <xf numFmtId="0" fontId="28" fillId="0" borderId="29" xfId="0" applyFont="1" applyFill="1" applyBorder="1" applyAlignment="1">
      <alignment horizontal="center" vertical="center" wrapText="1"/>
    </xf>
    <xf numFmtId="0" fontId="28" fillId="0" borderId="16"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0" borderId="63" xfId="0" applyFont="1" applyFill="1" applyBorder="1" applyAlignment="1">
      <alignment horizontal="center" vertical="center" wrapText="1"/>
    </xf>
    <xf numFmtId="0" fontId="28" fillId="29" borderId="29" xfId="0" applyFont="1" applyFill="1" applyBorder="1" applyAlignment="1">
      <alignment horizontal="center" vertical="center" wrapText="1"/>
    </xf>
    <xf numFmtId="0" fontId="28" fillId="29" borderId="16" xfId="0" applyFont="1" applyFill="1" applyBorder="1" applyAlignment="1">
      <alignment horizontal="center" vertical="center" wrapText="1"/>
    </xf>
    <xf numFmtId="14" fontId="28" fillId="0" borderId="29" xfId="0" applyNumberFormat="1" applyFont="1" applyFill="1" applyBorder="1" applyAlignment="1">
      <alignment horizontal="center" vertical="center" wrapText="1"/>
    </xf>
    <xf numFmtId="14" fontId="28" fillId="0" borderId="16" xfId="0" applyNumberFormat="1" applyFont="1" applyFill="1" applyBorder="1" applyAlignment="1">
      <alignment horizontal="center" vertical="center" wrapText="1"/>
    </xf>
    <xf numFmtId="3" fontId="28" fillId="0" borderId="29" xfId="0" applyNumberFormat="1" applyFont="1" applyFill="1" applyBorder="1" applyAlignment="1">
      <alignment horizontal="center" vertical="center" wrapText="1"/>
    </xf>
    <xf numFmtId="3" fontId="28" fillId="0" borderId="16" xfId="0" applyNumberFormat="1" applyFont="1" applyFill="1" applyBorder="1" applyAlignment="1">
      <alignment horizontal="center" vertical="center" wrapText="1"/>
    </xf>
    <xf numFmtId="14" fontId="28" fillId="27" borderId="13" xfId="0" applyNumberFormat="1" applyFont="1" applyFill="1" applyBorder="1" applyAlignment="1">
      <alignment horizontal="center" vertical="center" wrapText="1"/>
    </xf>
    <xf numFmtId="3" fontId="28" fillId="27" borderId="13" xfId="0" applyNumberFormat="1" applyFont="1" applyFill="1" applyBorder="1" applyAlignment="1">
      <alignment horizontal="center" vertical="center" wrapText="1"/>
    </xf>
    <xf numFmtId="44" fontId="28" fillId="0" borderId="29" xfId="1" applyFont="1" applyFill="1" applyBorder="1" applyAlignment="1">
      <alignment horizontal="center" vertical="center" wrapText="1"/>
    </xf>
    <xf numFmtId="44" fontId="28" fillId="0" borderId="16" xfId="1" applyFont="1" applyFill="1" applyBorder="1" applyAlignment="1">
      <alignment horizontal="center" vertical="center" wrapText="1"/>
    </xf>
    <xf numFmtId="0" fontId="28" fillId="0" borderId="57" xfId="0" applyFont="1" applyFill="1" applyBorder="1" applyAlignment="1">
      <alignment horizontal="center" vertical="center" wrapText="1"/>
    </xf>
    <xf numFmtId="0" fontId="28" fillId="0" borderId="59" xfId="0" applyFont="1" applyFill="1" applyBorder="1" applyAlignment="1">
      <alignment horizontal="center" vertical="center" wrapText="1"/>
    </xf>
    <xf numFmtId="14" fontId="28" fillId="28" borderId="18" xfId="0" applyNumberFormat="1" applyFont="1" applyFill="1" applyBorder="1" applyAlignment="1">
      <alignment horizontal="center" vertical="center" wrapText="1"/>
    </xf>
    <xf numFmtId="14" fontId="28" fillId="28" borderId="16" xfId="0" applyNumberFormat="1" applyFont="1" applyFill="1" applyBorder="1" applyAlignment="1">
      <alignment horizontal="center" vertical="center" wrapText="1"/>
    </xf>
    <xf numFmtId="0" fontId="28" fillId="32" borderId="18" xfId="0" applyFont="1" applyFill="1" applyBorder="1" applyAlignment="1">
      <alignment horizontal="center" vertical="center"/>
    </xf>
    <xf numFmtId="0" fontId="28" fillId="28" borderId="14" xfId="0" applyFont="1" applyFill="1" applyBorder="1" applyAlignment="1">
      <alignment horizontal="center" vertical="center" wrapText="1"/>
    </xf>
    <xf numFmtId="0" fontId="28" fillId="28" borderId="16" xfId="0" applyFont="1" applyFill="1" applyBorder="1" applyAlignment="1">
      <alignment horizontal="center" vertical="center" wrapText="1"/>
    </xf>
    <xf numFmtId="14" fontId="28" fillId="28" borderId="14" xfId="0" applyNumberFormat="1" applyFont="1" applyFill="1" applyBorder="1" applyAlignment="1">
      <alignment horizontal="center" vertical="center"/>
    </xf>
    <xf numFmtId="14" fontId="28" fillId="28" borderId="16" xfId="0" applyNumberFormat="1" applyFont="1" applyFill="1" applyBorder="1" applyAlignment="1">
      <alignment horizontal="center" vertical="center"/>
    </xf>
    <xf numFmtId="169" fontId="28" fillId="28" borderId="14" xfId="227" applyNumberFormat="1" applyFont="1" applyFill="1" applyBorder="1" applyAlignment="1">
      <alignment horizontal="center" vertical="center" wrapText="1"/>
    </xf>
    <xf numFmtId="169" fontId="28" fillId="28" borderId="16" xfId="227" applyNumberFormat="1" applyFont="1" applyFill="1" applyBorder="1" applyAlignment="1">
      <alignment horizontal="center" vertical="center" wrapText="1"/>
    </xf>
    <xf numFmtId="0" fontId="28" fillId="28" borderId="15" xfId="0" applyFont="1" applyFill="1" applyBorder="1" applyAlignment="1">
      <alignment horizontal="center" vertical="center" wrapText="1"/>
    </xf>
    <xf numFmtId="0" fontId="28" fillId="28" borderId="17" xfId="0" applyFont="1" applyFill="1" applyBorder="1" applyAlignment="1">
      <alignment horizontal="center" vertical="center" wrapText="1"/>
    </xf>
    <xf numFmtId="0" fontId="28" fillId="28" borderId="18" xfId="0" applyFont="1" applyFill="1" applyBorder="1" applyAlignment="1">
      <alignment horizontal="center" vertical="center" wrapText="1"/>
    </xf>
    <xf numFmtId="0" fontId="28" fillId="28" borderId="25" xfId="0" applyFont="1" applyFill="1" applyBorder="1" applyAlignment="1">
      <alignment horizontal="center" vertical="center" wrapText="1"/>
    </xf>
    <xf numFmtId="0" fontId="28" fillId="28" borderId="54" xfId="0" applyFont="1" applyFill="1" applyBorder="1" applyAlignment="1">
      <alignment horizontal="center" vertical="center" wrapText="1"/>
    </xf>
    <xf numFmtId="0" fontId="28" fillId="28" borderId="64" xfId="0" applyFont="1" applyFill="1" applyBorder="1" applyAlignment="1">
      <alignment horizontal="center" vertical="center" wrapText="1"/>
    </xf>
    <xf numFmtId="0" fontId="28" fillId="28" borderId="59" xfId="0" applyFont="1" applyFill="1" applyBorder="1" applyAlignment="1">
      <alignment horizontal="center" vertical="center" wrapText="1"/>
    </xf>
    <xf numFmtId="44" fontId="28" fillId="28" borderId="18" xfId="1" applyFont="1" applyFill="1" applyBorder="1" applyAlignment="1">
      <alignment horizontal="center" vertical="center" wrapText="1"/>
    </xf>
    <xf numFmtId="44" fontId="28" fillId="28" borderId="16" xfId="1" applyFont="1" applyFill="1" applyBorder="1" applyAlignment="1">
      <alignment horizontal="center" vertical="center" wrapText="1"/>
    </xf>
    <xf numFmtId="165" fontId="28" fillId="28" borderId="18" xfId="0" applyNumberFormat="1" applyFont="1" applyFill="1" applyBorder="1" applyAlignment="1">
      <alignment horizontal="center" vertical="center" wrapText="1"/>
    </xf>
    <xf numFmtId="165" fontId="28" fillId="28" borderId="16" xfId="0" applyNumberFormat="1" applyFont="1" applyFill="1" applyBorder="1" applyAlignment="1">
      <alignment horizontal="center" vertical="center" wrapText="1"/>
    </xf>
    <xf numFmtId="0" fontId="28" fillId="28" borderId="30" xfId="0" applyFont="1" applyFill="1" applyBorder="1" applyAlignment="1">
      <alignment horizontal="center" vertical="center" wrapText="1"/>
    </xf>
    <xf numFmtId="14" fontId="28" fillId="28" borderId="30" xfId="0" applyNumberFormat="1" applyFont="1" applyFill="1" applyBorder="1" applyAlignment="1">
      <alignment horizontal="center" vertical="center" wrapText="1"/>
    </xf>
    <xf numFmtId="14" fontId="28" fillId="28" borderId="18" xfId="0" applyNumberFormat="1" applyFont="1" applyFill="1" applyBorder="1" applyAlignment="1">
      <alignment horizontal="center"/>
    </xf>
    <xf numFmtId="14" fontId="28" fillId="28" borderId="30" xfId="0" applyNumberFormat="1" applyFont="1" applyFill="1" applyBorder="1" applyAlignment="1">
      <alignment horizontal="center"/>
    </xf>
    <xf numFmtId="169" fontId="28" fillId="28" borderId="18" xfId="227" applyNumberFormat="1" applyFont="1" applyFill="1" applyBorder="1" applyAlignment="1">
      <alignment horizontal="center" vertical="center" wrapText="1"/>
    </xf>
    <xf numFmtId="169" fontId="28" fillId="28" borderId="30" xfId="227" applyNumberFormat="1" applyFont="1" applyFill="1" applyBorder="1" applyAlignment="1">
      <alignment horizontal="center" vertical="center" wrapText="1"/>
    </xf>
    <xf numFmtId="0" fontId="28" fillId="28" borderId="65" xfId="0" applyFont="1" applyFill="1" applyBorder="1" applyAlignment="1">
      <alignment horizontal="center" vertical="center" wrapText="1"/>
    </xf>
    <xf numFmtId="165" fontId="28" fillId="28" borderId="18" xfId="1" applyNumberFormat="1" applyFont="1" applyFill="1" applyBorder="1" applyAlignment="1">
      <alignment horizontal="center" vertical="center" wrapText="1"/>
    </xf>
    <xf numFmtId="165" fontId="28" fillId="28" borderId="30" xfId="1" applyNumberFormat="1" applyFont="1" applyFill="1" applyBorder="1" applyAlignment="1">
      <alignment horizontal="center" vertical="center" wrapText="1"/>
    </xf>
    <xf numFmtId="165" fontId="28" fillId="28" borderId="30" xfId="0" applyNumberFormat="1" applyFont="1" applyFill="1" applyBorder="1" applyAlignment="1">
      <alignment horizontal="center" vertical="center" wrapText="1"/>
    </xf>
    <xf numFmtId="44" fontId="28" fillId="28" borderId="30" xfId="1" applyFont="1" applyFill="1" applyBorder="1" applyAlignment="1">
      <alignment horizontal="center" vertical="center" wrapText="1"/>
    </xf>
    <xf numFmtId="0" fontId="28" fillId="28" borderId="18" xfId="0" applyNumberFormat="1" applyFont="1" applyFill="1" applyBorder="1" applyAlignment="1">
      <alignment horizontal="center" vertical="center" wrapText="1"/>
    </xf>
    <xf numFmtId="0" fontId="28" fillId="28" borderId="30" xfId="0" applyNumberFormat="1" applyFont="1" applyFill="1" applyBorder="1" applyAlignment="1">
      <alignment horizontal="center" vertical="center" wrapText="1"/>
    </xf>
    <xf numFmtId="14" fontId="28" fillId="28" borderId="18" xfId="0" applyNumberFormat="1" applyFont="1" applyFill="1" applyBorder="1" applyAlignment="1">
      <alignment horizontal="center" vertical="center"/>
    </xf>
    <xf numFmtId="14" fontId="28" fillId="28" borderId="30" xfId="0" applyNumberFormat="1" applyFont="1" applyFill="1" applyBorder="1" applyAlignment="1">
      <alignment horizontal="center" vertical="center"/>
    </xf>
    <xf numFmtId="14" fontId="28" fillId="28" borderId="13" xfId="0" applyNumberFormat="1" applyFont="1" applyFill="1" applyBorder="1" applyAlignment="1">
      <alignment horizontal="center"/>
    </xf>
    <xf numFmtId="14" fontId="28" fillId="28" borderId="1" xfId="0" applyNumberFormat="1" applyFont="1" applyFill="1" applyBorder="1" applyAlignment="1">
      <alignment horizontal="center"/>
    </xf>
    <xf numFmtId="3" fontId="28" fillId="28" borderId="13" xfId="0" applyNumberFormat="1" applyFont="1" applyFill="1" applyBorder="1" applyAlignment="1">
      <alignment horizontal="center" vertical="center" wrapText="1"/>
    </xf>
    <xf numFmtId="0" fontId="28" fillId="28" borderId="23" xfId="0" applyFont="1" applyFill="1" applyBorder="1" applyAlignment="1">
      <alignment horizontal="center" vertical="center" wrapText="1"/>
    </xf>
    <xf numFmtId="0" fontId="28" fillId="28" borderId="13" xfId="0" applyFont="1" applyFill="1" applyBorder="1" applyAlignment="1">
      <alignment horizontal="center" vertical="center" wrapText="1"/>
    </xf>
    <xf numFmtId="15" fontId="28" fillId="28" borderId="13" xfId="0" applyNumberFormat="1" applyFont="1" applyFill="1" applyBorder="1" applyAlignment="1">
      <alignment horizontal="center" vertical="center" wrapText="1"/>
    </xf>
    <xf numFmtId="44" fontId="28" fillId="28" borderId="13" xfId="1" applyFont="1" applyFill="1" applyBorder="1" applyAlignment="1">
      <alignment horizontal="center" vertical="center" wrapText="1"/>
    </xf>
    <xf numFmtId="0" fontId="28" fillId="28" borderId="29" xfId="0" applyFont="1" applyFill="1" applyBorder="1" applyAlignment="1">
      <alignment horizontal="center" vertical="center" wrapText="1"/>
    </xf>
    <xf numFmtId="3" fontId="28" fillId="28" borderId="29" xfId="0" applyNumberFormat="1" applyFont="1" applyFill="1" applyBorder="1" applyAlignment="1">
      <alignment horizontal="center" vertical="center" wrapText="1"/>
    </xf>
    <xf numFmtId="3" fontId="28" fillId="28" borderId="30" xfId="0" applyNumberFormat="1" applyFont="1" applyFill="1" applyBorder="1" applyAlignment="1">
      <alignment horizontal="center" vertical="center" wrapText="1"/>
    </xf>
    <xf numFmtId="0" fontId="28" fillId="28" borderId="47" xfId="0" applyFont="1" applyFill="1" applyBorder="1" applyAlignment="1">
      <alignment horizontal="center" vertical="center" wrapText="1"/>
    </xf>
    <xf numFmtId="0" fontId="28" fillId="28" borderId="41" xfId="0" applyFont="1" applyFill="1" applyBorder="1" applyAlignment="1">
      <alignment horizontal="center" vertical="center" wrapText="1"/>
    </xf>
    <xf numFmtId="0" fontId="28" fillId="29" borderId="18" xfId="0" applyFont="1" applyFill="1" applyBorder="1" applyAlignment="1">
      <alignment horizontal="center" vertical="center" wrapText="1"/>
    </xf>
    <xf numFmtId="0" fontId="28" fillId="29" borderId="64" xfId="0" applyFont="1" applyFill="1" applyBorder="1" applyAlignment="1">
      <alignment horizontal="center" vertical="center" wrapText="1"/>
    </xf>
    <xf numFmtId="0" fontId="28" fillId="29" borderId="59" xfId="0" applyFont="1" applyFill="1" applyBorder="1" applyAlignment="1">
      <alignment horizontal="center" vertical="center" wrapText="1"/>
    </xf>
    <xf numFmtId="44" fontId="28" fillId="29" borderId="18" xfId="1" applyFont="1" applyFill="1" applyBorder="1" applyAlignment="1">
      <alignment horizontal="center" vertical="center" wrapText="1"/>
    </xf>
    <xf numFmtId="44" fontId="28" fillId="29" borderId="16" xfId="1" applyFont="1" applyFill="1" applyBorder="1" applyAlignment="1">
      <alignment horizontal="center" vertical="center" wrapText="1"/>
    </xf>
    <xf numFmtId="3" fontId="28" fillId="29" borderId="18" xfId="0" applyNumberFormat="1" applyFont="1" applyFill="1" applyBorder="1" applyAlignment="1">
      <alignment horizontal="center" vertical="center" wrapText="1"/>
    </xf>
    <xf numFmtId="3" fontId="28" fillId="29" borderId="16" xfId="0" applyNumberFormat="1" applyFont="1" applyFill="1" applyBorder="1" applyAlignment="1">
      <alignment horizontal="center" vertical="center" wrapText="1"/>
    </xf>
    <xf numFmtId="0" fontId="28" fillId="29" borderId="25" xfId="0" applyFont="1" applyFill="1" applyBorder="1" applyAlignment="1">
      <alignment horizontal="center" vertical="center" wrapText="1"/>
    </xf>
    <xf numFmtId="0" fontId="28" fillId="29" borderId="17" xfId="0" applyFont="1" applyFill="1" applyBorder="1" applyAlignment="1">
      <alignment horizontal="center" vertical="center" wrapText="1"/>
    </xf>
    <xf numFmtId="0" fontId="28" fillId="29" borderId="30" xfId="0" applyFont="1" applyFill="1" applyBorder="1" applyAlignment="1">
      <alignment horizontal="center" vertical="center" wrapText="1"/>
    </xf>
    <xf numFmtId="0" fontId="39" fillId="29" borderId="18" xfId="0" applyFont="1" applyFill="1" applyBorder="1" applyAlignment="1">
      <alignment horizontal="center" vertical="center" wrapText="1"/>
    </xf>
    <xf numFmtId="0" fontId="39" fillId="29" borderId="30" xfId="0" applyFont="1" applyFill="1" applyBorder="1" applyAlignment="1">
      <alignment horizontal="center" vertical="center" wrapText="1"/>
    </xf>
    <xf numFmtId="44" fontId="28" fillId="29" borderId="30" xfId="1" applyFont="1" applyFill="1" applyBorder="1" applyAlignment="1">
      <alignment horizontal="center" vertical="center" wrapText="1"/>
    </xf>
    <xf numFmtId="3" fontId="28" fillId="29" borderId="30" xfId="0" applyNumberFormat="1" applyFont="1" applyFill="1" applyBorder="1" applyAlignment="1">
      <alignment horizontal="center" vertical="center" wrapText="1"/>
    </xf>
    <xf numFmtId="0" fontId="28" fillId="29" borderId="65" xfId="0" applyFont="1" applyFill="1" applyBorder="1" applyAlignment="1">
      <alignment horizontal="center" vertical="center" wrapText="1"/>
    </xf>
    <xf numFmtId="0" fontId="28" fillId="29" borderId="41" xfId="0" applyFont="1" applyFill="1" applyBorder="1" applyAlignment="1">
      <alignment horizontal="center" vertical="center" wrapText="1"/>
    </xf>
    <xf numFmtId="14" fontId="28" fillId="29" borderId="18" xfId="0" applyNumberFormat="1" applyFont="1" applyFill="1" applyBorder="1" applyAlignment="1">
      <alignment horizontal="center" vertical="center" wrapText="1"/>
    </xf>
    <xf numFmtId="14" fontId="28" fillId="29" borderId="30" xfId="0" applyNumberFormat="1" applyFont="1" applyFill="1" applyBorder="1" applyAlignment="1">
      <alignment horizontal="center" vertical="center" wrapText="1"/>
    </xf>
    <xf numFmtId="0" fontId="28" fillId="29" borderId="54" xfId="0" applyFont="1" applyFill="1" applyBorder="1" applyAlignment="1">
      <alignment horizontal="center" vertical="center" wrapText="1"/>
    </xf>
    <xf numFmtId="0" fontId="39" fillId="29" borderId="1" xfId="0" applyFont="1" applyFill="1" applyBorder="1" applyAlignment="1">
      <alignment horizontal="center" vertical="center" wrapText="1"/>
    </xf>
    <xf numFmtId="3" fontId="28" fillId="29" borderId="14" xfId="0" applyNumberFormat="1" applyFont="1" applyFill="1" applyBorder="1" applyAlignment="1">
      <alignment horizontal="center" vertical="center" wrapText="1"/>
    </xf>
    <xf numFmtId="0" fontId="28" fillId="29" borderId="14" xfId="0" applyFont="1" applyFill="1" applyBorder="1" applyAlignment="1">
      <alignment horizontal="center" vertical="center" wrapText="1"/>
    </xf>
    <xf numFmtId="44" fontId="28" fillId="29" borderId="14" xfId="1" applyFont="1" applyFill="1" applyBorder="1" applyAlignment="1">
      <alignment horizontal="center" vertical="center" wrapText="1"/>
    </xf>
    <xf numFmtId="0" fontId="27" fillId="0" borderId="60" xfId="0" applyFont="1" applyFill="1" applyBorder="1" applyAlignment="1">
      <alignment horizontal="center" vertical="center"/>
    </xf>
    <xf numFmtId="0" fontId="27" fillId="0" borderId="56" xfId="0" applyFont="1" applyFill="1" applyBorder="1" applyAlignment="1">
      <alignment horizontal="center" vertical="center"/>
    </xf>
    <xf numFmtId="0" fontId="27" fillId="0" borderId="61" xfId="0" applyFont="1" applyFill="1" applyBorder="1" applyAlignment="1">
      <alignment horizontal="center" vertical="center"/>
    </xf>
    <xf numFmtId="0" fontId="28" fillId="29" borderId="13" xfId="0" applyFont="1" applyFill="1" applyBorder="1" applyAlignment="1">
      <alignment horizontal="center" vertical="center" wrapText="1"/>
    </xf>
    <xf numFmtId="44" fontId="28" fillId="29" borderId="13" xfId="1" applyFont="1" applyFill="1" applyBorder="1" applyAlignment="1">
      <alignment horizontal="center" vertical="center" wrapText="1"/>
    </xf>
    <xf numFmtId="44" fontId="28" fillId="29" borderId="29" xfId="1" applyFont="1" applyFill="1" applyBorder="1" applyAlignment="1">
      <alignment horizontal="center" vertical="center" wrapText="1"/>
    </xf>
    <xf numFmtId="0" fontId="28" fillId="29" borderId="47" xfId="0" applyFont="1" applyFill="1" applyBorder="1" applyAlignment="1">
      <alignment horizontal="center" vertical="center" wrapText="1"/>
    </xf>
    <xf numFmtId="14" fontId="28" fillId="29" borderId="29" xfId="0" applyNumberFormat="1" applyFont="1" applyFill="1" applyBorder="1" applyAlignment="1">
      <alignment horizontal="center" vertical="center" wrapText="1"/>
    </xf>
    <xf numFmtId="14" fontId="28" fillId="29" borderId="14" xfId="0" applyNumberFormat="1" applyFont="1" applyFill="1" applyBorder="1" applyAlignment="1">
      <alignment horizontal="center" vertical="center" wrapText="1"/>
    </xf>
    <xf numFmtId="3" fontId="28" fillId="29" borderId="13" xfId="0" applyNumberFormat="1" applyFont="1" applyFill="1" applyBorder="1" applyAlignment="1">
      <alignment horizontal="center" vertical="center" wrapText="1"/>
    </xf>
    <xf numFmtId="0" fontId="28" fillId="29" borderId="23" xfId="0" applyFont="1" applyFill="1" applyBorder="1" applyAlignment="1">
      <alignment horizontal="center" vertical="center" wrapText="1"/>
    </xf>
    <xf numFmtId="3" fontId="28" fillId="29" borderId="29" xfId="0" applyNumberFormat="1" applyFont="1" applyFill="1" applyBorder="1" applyAlignment="1">
      <alignment horizontal="center" vertical="center" wrapText="1"/>
    </xf>
    <xf numFmtId="0" fontId="28" fillId="40" borderId="62" xfId="0" applyFont="1" applyFill="1" applyBorder="1" applyAlignment="1">
      <alignment horizontal="center" vertical="center"/>
    </xf>
    <xf numFmtId="0" fontId="28" fillId="40" borderId="63" xfId="0" applyFont="1" applyFill="1" applyBorder="1" applyAlignment="1">
      <alignment horizontal="center" vertical="center"/>
    </xf>
    <xf numFmtId="0" fontId="27" fillId="0" borderId="31" xfId="0" applyFont="1" applyFill="1" applyBorder="1" applyAlignment="1">
      <alignment horizontal="center" vertical="center"/>
    </xf>
    <xf numFmtId="14" fontId="28" fillId="34" borderId="35" xfId="0" applyNumberFormat="1" applyFont="1" applyFill="1" applyBorder="1" applyAlignment="1">
      <alignment horizontal="center" vertical="center" wrapText="1"/>
    </xf>
    <xf numFmtId="3" fontId="28" fillId="34" borderId="35" xfId="0" applyNumberFormat="1" applyFont="1" applyFill="1" applyBorder="1" applyAlignment="1">
      <alignment horizontal="center" vertical="center" wrapText="1"/>
    </xf>
    <xf numFmtId="0" fontId="27" fillId="0" borderId="55" xfId="0" applyFont="1" applyBorder="1" applyAlignment="1">
      <alignment horizontal="center" vertical="center"/>
    </xf>
    <xf numFmtId="0" fontId="28" fillId="34" borderId="34" xfId="0" applyFont="1" applyFill="1" applyBorder="1" applyAlignment="1">
      <alignment horizontal="center" vertical="center" wrapText="1"/>
    </xf>
    <xf numFmtId="0" fontId="28" fillId="34" borderId="35" xfId="0" applyFont="1" applyFill="1" applyBorder="1" applyAlignment="1">
      <alignment horizontal="center" vertical="center" wrapText="1"/>
    </xf>
    <xf numFmtId="164" fontId="28" fillId="34" borderId="35" xfId="0" applyNumberFormat="1" applyFont="1" applyFill="1" applyBorder="1" applyAlignment="1">
      <alignment horizontal="center" vertical="center" wrapText="1"/>
    </xf>
    <xf numFmtId="0" fontId="28" fillId="34" borderId="40" xfId="0" applyFont="1" applyFill="1" applyBorder="1" applyAlignment="1">
      <alignment horizontal="center" vertical="center" wrapText="1"/>
    </xf>
    <xf numFmtId="0" fontId="28" fillId="34" borderId="44" xfId="0" applyFont="1" applyFill="1" applyBorder="1" applyAlignment="1">
      <alignment horizontal="center" vertical="center" wrapText="1"/>
    </xf>
    <xf numFmtId="0" fontId="28" fillId="34" borderId="42" xfId="0" applyFont="1" applyFill="1" applyBorder="1" applyAlignment="1">
      <alignment horizontal="center" vertical="center" wrapText="1"/>
    </xf>
    <xf numFmtId="0" fontId="28" fillId="34" borderId="104" xfId="0" applyFont="1" applyFill="1" applyBorder="1" applyAlignment="1">
      <alignment horizontal="center" vertical="center" wrapText="1"/>
    </xf>
    <xf numFmtId="0" fontId="28" fillId="34" borderId="16" xfId="0" applyFont="1" applyFill="1" applyBorder="1" applyAlignment="1">
      <alignment horizontal="center" vertical="center" wrapText="1"/>
    </xf>
    <xf numFmtId="0" fontId="28" fillId="32" borderId="35" xfId="0" applyFont="1" applyFill="1" applyBorder="1" applyAlignment="1">
      <alignment horizontal="center" vertical="center" wrapText="1"/>
    </xf>
    <xf numFmtId="164" fontId="28" fillId="34" borderId="35" xfId="0" applyNumberFormat="1" applyFont="1" applyFill="1" applyBorder="1" applyAlignment="1">
      <alignment horizontal="right" vertical="center" wrapText="1"/>
    </xf>
    <xf numFmtId="0" fontId="28" fillId="31" borderId="42" xfId="0" applyFont="1" applyFill="1" applyBorder="1" applyAlignment="1">
      <alignment horizontal="center" vertical="center" wrapText="1"/>
    </xf>
    <xf numFmtId="3" fontId="28" fillId="31" borderId="13" xfId="0" applyNumberFormat="1" applyFont="1" applyFill="1" applyBorder="1" applyAlignment="1">
      <alignment horizontal="center" vertical="center" wrapText="1"/>
    </xf>
    <xf numFmtId="0" fontId="28" fillId="31" borderId="48" xfId="0" applyFont="1" applyFill="1" applyBorder="1" applyAlignment="1">
      <alignment horizontal="center" vertical="center" wrapText="1"/>
    </xf>
    <xf numFmtId="0" fontId="28" fillId="31" borderId="13" xfId="0" applyFont="1" applyFill="1" applyBorder="1" applyAlignment="1">
      <alignment horizontal="center" vertical="center" wrapText="1"/>
    </xf>
    <xf numFmtId="14" fontId="28" fillId="31" borderId="29" xfId="0" applyNumberFormat="1" applyFont="1" applyFill="1" applyBorder="1" applyAlignment="1">
      <alignment horizontal="center" vertical="center" wrapText="1"/>
    </xf>
    <xf numFmtId="44" fontId="28" fillId="31" borderId="13" xfId="1" applyFont="1" applyFill="1" applyBorder="1" applyAlignment="1">
      <alignment horizontal="center" vertical="center" wrapText="1"/>
    </xf>
    <xf numFmtId="0" fontId="28" fillId="31" borderId="29" xfId="0" applyFont="1" applyFill="1" applyBorder="1" applyAlignment="1">
      <alignment horizontal="center" vertical="center" wrapText="1"/>
    </xf>
    <xf numFmtId="3" fontId="28" fillId="31" borderId="29" xfId="0" applyNumberFormat="1" applyFont="1" applyFill="1" applyBorder="1" applyAlignment="1">
      <alignment horizontal="center" vertical="center" wrapText="1"/>
    </xf>
    <xf numFmtId="0" fontId="28" fillId="30" borderId="48" xfId="0" applyFont="1" applyFill="1" applyBorder="1" applyAlignment="1">
      <alignment horizontal="center" vertical="center" wrapText="1"/>
    </xf>
    <xf numFmtId="0" fontId="28" fillId="30" borderId="42" xfId="0" applyFont="1" applyFill="1" applyBorder="1" applyAlignment="1">
      <alignment horizontal="center" vertical="center" wrapText="1"/>
    </xf>
    <xf numFmtId="0" fontId="28" fillId="30" borderId="40" xfId="0" applyFont="1" applyFill="1" applyBorder="1" applyAlignment="1">
      <alignment horizontal="center" vertical="center" wrapText="1"/>
    </xf>
    <xf numFmtId="0" fontId="27" fillId="0" borderId="52" xfId="0" applyFont="1" applyBorder="1" applyAlignment="1">
      <alignment horizontal="center" vertical="center"/>
    </xf>
    <xf numFmtId="0" fontId="28" fillId="31" borderId="22" xfId="0" applyFont="1" applyFill="1" applyBorder="1" applyAlignment="1">
      <alignment horizontal="center" vertical="center" wrapText="1"/>
    </xf>
    <xf numFmtId="17" fontId="28" fillId="30" borderId="13" xfId="0" applyNumberFormat="1" applyFont="1" applyFill="1" applyBorder="1" applyAlignment="1">
      <alignment horizontal="center" vertical="center" wrapText="1"/>
    </xf>
    <xf numFmtId="0" fontId="27" fillId="0" borderId="103" xfId="0" applyFont="1" applyBorder="1" applyAlignment="1">
      <alignment horizontal="center" vertical="center"/>
    </xf>
    <xf numFmtId="0" fontId="28" fillId="27" borderId="42" xfId="0" applyFont="1" applyFill="1" applyBorder="1" applyAlignment="1">
      <alignment horizontal="center" vertical="center" wrapText="1"/>
    </xf>
    <xf numFmtId="0" fontId="28" fillId="27" borderId="104" xfId="0" applyFont="1" applyFill="1" applyBorder="1" applyAlignment="1">
      <alignment horizontal="center" vertical="center" wrapText="1"/>
    </xf>
    <xf numFmtId="0" fontId="28" fillId="27" borderId="35" xfId="0" applyFont="1" applyFill="1" applyBorder="1" applyAlignment="1">
      <alignment horizontal="center" vertical="center" wrapText="1"/>
    </xf>
    <xf numFmtId="14" fontId="28" fillId="27" borderId="35" xfId="0" applyNumberFormat="1" applyFont="1" applyFill="1" applyBorder="1" applyAlignment="1">
      <alignment horizontal="center" vertical="center" wrapText="1"/>
    </xf>
    <xf numFmtId="3" fontId="28" fillId="27" borderId="35" xfId="0" applyNumberFormat="1" applyFont="1" applyFill="1" applyBorder="1" applyAlignment="1">
      <alignment horizontal="center" vertical="center" wrapText="1"/>
    </xf>
    <xf numFmtId="0" fontId="28" fillId="27" borderId="16" xfId="0" applyFont="1" applyFill="1" applyBorder="1" applyAlignment="1">
      <alignment horizontal="center" vertical="center" wrapText="1"/>
    </xf>
    <xf numFmtId="164" fontId="28" fillId="27" borderId="35" xfId="0" applyNumberFormat="1" applyFont="1" applyFill="1" applyBorder="1" applyAlignment="1">
      <alignment horizontal="center" vertical="center" wrapText="1"/>
    </xf>
    <xf numFmtId="164" fontId="28" fillId="27" borderId="16" xfId="0" applyNumberFormat="1" applyFont="1" applyFill="1" applyBorder="1" applyAlignment="1">
      <alignment horizontal="center" vertical="center" wrapText="1"/>
    </xf>
    <xf numFmtId="0" fontId="27" fillId="0" borderId="27" xfId="0" applyFont="1" applyBorder="1" applyAlignment="1">
      <alignment horizontal="center" vertical="center"/>
    </xf>
    <xf numFmtId="0" fontId="28" fillId="27" borderId="45" xfId="0" applyFont="1" applyFill="1" applyBorder="1" applyAlignment="1">
      <alignment horizontal="center" vertical="center" wrapText="1"/>
    </xf>
    <xf numFmtId="0" fontId="28" fillId="27" borderId="48" xfId="0" applyFont="1" applyFill="1" applyBorder="1" applyAlignment="1">
      <alignment horizontal="center" vertical="center" wrapText="1"/>
    </xf>
    <xf numFmtId="0" fontId="28" fillId="28" borderId="101" xfId="0" applyFont="1" applyFill="1" applyBorder="1" applyAlignment="1">
      <alignment horizontal="center" vertical="center" wrapText="1"/>
    </xf>
    <xf numFmtId="0" fontId="28" fillId="28" borderId="63" xfId="0" applyFont="1" applyFill="1" applyBorder="1" applyAlignment="1">
      <alignment horizontal="center" vertical="center" wrapText="1"/>
    </xf>
    <xf numFmtId="0" fontId="28" fillId="28" borderId="40" xfId="0" applyFont="1" applyFill="1" applyBorder="1" applyAlignment="1">
      <alignment horizontal="center" vertical="center" wrapText="1"/>
    </xf>
    <xf numFmtId="0" fontId="28" fillId="28" borderId="44" xfId="0" applyFont="1" applyFill="1" applyBorder="1" applyAlignment="1">
      <alignment horizontal="center" vertical="center" wrapText="1"/>
    </xf>
    <xf numFmtId="0" fontId="28" fillId="29" borderId="42" xfId="0" applyFont="1" applyFill="1" applyBorder="1" applyAlignment="1">
      <alignment horizontal="center" vertical="center" wrapText="1"/>
    </xf>
    <xf numFmtId="0" fontId="28" fillId="29" borderId="48" xfId="0" applyFont="1" applyFill="1" applyBorder="1" applyAlignment="1">
      <alignment horizontal="center" vertical="center" wrapText="1"/>
    </xf>
    <xf numFmtId="0" fontId="27" fillId="0" borderId="31" xfId="0" applyFont="1" applyBorder="1" applyAlignment="1">
      <alignment horizontal="center" vertical="center"/>
    </xf>
    <xf numFmtId="0" fontId="28" fillId="31" borderId="23" xfId="0" applyFont="1" applyFill="1" applyBorder="1" applyAlignment="1">
      <alignment horizontal="center" vertical="center" wrapText="1"/>
    </xf>
    <xf numFmtId="0" fontId="28" fillId="34" borderId="36" xfId="0" applyFont="1" applyFill="1" applyBorder="1" applyAlignment="1">
      <alignment horizontal="center" vertical="center" wrapText="1"/>
    </xf>
    <xf numFmtId="0" fontId="28" fillId="40" borderId="32" xfId="0" applyFont="1" applyFill="1" applyBorder="1" applyAlignment="1">
      <alignment horizontal="center" vertical="center" wrapText="1"/>
    </xf>
    <xf numFmtId="0" fontId="28" fillId="40" borderId="17" xfId="0" applyFont="1" applyFill="1" applyBorder="1" applyAlignment="1">
      <alignment horizontal="center" vertical="center" wrapText="1"/>
    </xf>
    <xf numFmtId="0" fontId="28" fillId="27" borderId="36" xfId="0" applyFont="1" applyFill="1" applyBorder="1" applyAlignment="1">
      <alignment horizontal="center" vertical="center" wrapText="1"/>
    </xf>
    <xf numFmtId="0" fontId="34" fillId="39" borderId="18" xfId="0" applyFont="1" applyFill="1" applyBorder="1" applyAlignment="1">
      <alignment horizontal="center" vertical="center"/>
    </xf>
    <xf numFmtId="0" fontId="34" fillId="39" borderId="14" xfId="0" applyFont="1" applyFill="1" applyBorder="1" applyAlignment="1">
      <alignment horizontal="center" vertical="center"/>
    </xf>
    <xf numFmtId="0" fontId="27" fillId="0" borderId="37" xfId="0" applyFont="1" applyFill="1" applyBorder="1" applyAlignment="1">
      <alignment horizontal="left" vertical="center" wrapText="1"/>
    </xf>
    <xf numFmtId="0" fontId="27" fillId="0" borderId="38" xfId="0" applyFont="1" applyFill="1" applyBorder="1" applyAlignment="1">
      <alignment horizontal="left" vertical="center" wrapText="1"/>
    </xf>
    <xf numFmtId="0" fontId="27" fillId="0" borderId="43" xfId="0" applyFont="1" applyFill="1" applyBorder="1" applyAlignment="1">
      <alignment horizontal="left" vertical="center" wrapText="1"/>
    </xf>
    <xf numFmtId="0" fontId="34" fillId="29" borderId="18" xfId="0" applyFont="1" applyFill="1" applyBorder="1" applyAlignment="1">
      <alignment horizontal="center" vertical="center" wrapText="1"/>
    </xf>
    <xf numFmtId="0" fontId="34" fillId="29" borderId="30" xfId="0" applyFont="1" applyFill="1" applyBorder="1" applyAlignment="1">
      <alignment horizontal="center" vertical="center" wrapText="1"/>
    </xf>
    <xf numFmtId="0" fontId="34" fillId="39" borderId="1" xfId="0" applyFont="1" applyFill="1" applyBorder="1" applyAlignment="1">
      <alignment horizontal="center" vertical="center" wrapText="1"/>
    </xf>
    <xf numFmtId="0" fontId="34" fillId="29" borderId="11" xfId="0" applyFont="1" applyFill="1" applyBorder="1" applyAlignment="1">
      <alignment horizontal="center" vertical="center" wrapText="1"/>
    </xf>
    <xf numFmtId="0" fontId="34" fillId="29" borderId="1" xfId="0" applyFont="1" applyFill="1" applyBorder="1" applyAlignment="1">
      <alignment horizontal="center" vertical="center" wrapText="1"/>
    </xf>
    <xf numFmtId="44" fontId="34" fillId="39" borderId="1" xfId="1" applyFont="1" applyFill="1" applyBorder="1" applyAlignment="1">
      <alignment horizontal="center" vertical="center" wrapText="1"/>
    </xf>
    <xf numFmtId="0" fontId="34" fillId="39" borderId="1" xfId="0" applyFont="1" applyFill="1" applyBorder="1" applyAlignment="1">
      <alignment horizontal="center" vertical="center"/>
    </xf>
    <xf numFmtId="0" fontId="34" fillId="39" borderId="1" xfId="0" applyFont="1" applyFill="1" applyBorder="1" applyAlignment="1">
      <alignment horizontal="center"/>
    </xf>
    <xf numFmtId="0" fontId="37" fillId="37" borderId="37" xfId="0" applyFont="1" applyFill="1" applyBorder="1" applyAlignment="1">
      <alignment horizontal="center" vertical="center"/>
    </xf>
    <xf numFmtId="0" fontId="37" fillId="37" borderId="38" xfId="0" applyFont="1" applyFill="1" applyBorder="1" applyAlignment="1">
      <alignment horizontal="center" vertical="center"/>
    </xf>
    <xf numFmtId="0" fontId="37" fillId="38" borderId="37" xfId="0" applyFont="1" applyFill="1" applyBorder="1" applyAlignment="1">
      <alignment horizontal="center" vertical="center"/>
    </xf>
    <xf numFmtId="0" fontId="37" fillId="38" borderId="38" xfId="0" applyFont="1" applyFill="1" applyBorder="1" applyAlignment="1">
      <alignment horizontal="center" vertical="center"/>
    </xf>
    <xf numFmtId="0" fontId="37" fillId="32" borderId="37" xfId="0" applyFont="1" applyFill="1" applyBorder="1" applyAlignment="1">
      <alignment horizontal="center" vertical="center"/>
    </xf>
    <xf numFmtId="0" fontId="37" fillId="32" borderId="38" xfId="0" applyFont="1" applyFill="1" applyBorder="1" applyAlignment="1">
      <alignment horizontal="center" vertical="center"/>
    </xf>
    <xf numFmtId="0" fontId="36" fillId="39" borderId="52" xfId="0" applyFont="1" applyFill="1" applyBorder="1" applyAlignment="1">
      <alignment horizontal="left" vertical="center" wrapText="1"/>
    </xf>
    <xf numFmtId="0" fontId="36" fillId="39" borderId="46" xfId="0" applyFont="1" applyFill="1" applyBorder="1" applyAlignment="1">
      <alignment horizontal="left" vertical="center" wrapText="1"/>
    </xf>
    <xf numFmtId="0" fontId="36" fillId="39" borderId="53" xfId="0" applyFont="1" applyFill="1" applyBorder="1" applyAlignment="1">
      <alignment horizontal="left" vertical="center" wrapText="1"/>
    </xf>
    <xf numFmtId="0" fontId="34" fillId="29" borderId="29" xfId="0" applyFont="1" applyFill="1" applyBorder="1" applyAlignment="1">
      <alignment horizontal="center" vertical="center" wrapText="1"/>
    </xf>
    <xf numFmtId="0" fontId="34" fillId="29" borderId="14" xfId="0" applyFont="1" applyFill="1" applyBorder="1" applyAlignment="1">
      <alignment horizontal="center" vertical="center" wrapText="1"/>
    </xf>
    <xf numFmtId="0" fontId="34" fillId="27" borderId="18" xfId="0" applyFont="1" applyFill="1" applyBorder="1" applyAlignment="1">
      <alignment horizontal="center" vertical="center" wrapText="1"/>
    </xf>
    <xf numFmtId="0" fontId="34" fillId="27" borderId="30" xfId="0" applyFont="1" applyFill="1" applyBorder="1" applyAlignment="1">
      <alignment horizontal="center" vertical="center" wrapText="1"/>
    </xf>
    <xf numFmtId="0" fontId="34" fillId="27" borderId="14" xfId="0" applyFont="1" applyFill="1" applyBorder="1" applyAlignment="1">
      <alignment horizontal="center" vertical="center" wrapText="1"/>
    </xf>
    <xf numFmtId="0" fontId="36" fillId="27" borderId="52" xfId="0" applyFont="1" applyFill="1" applyBorder="1" applyAlignment="1">
      <alignment horizontal="left" vertical="center" wrapText="1"/>
    </xf>
    <xf numFmtId="0" fontId="36" fillId="27" borderId="46" xfId="0" applyFont="1" applyFill="1" applyBorder="1" applyAlignment="1">
      <alignment horizontal="left" vertical="center" wrapText="1"/>
    </xf>
    <xf numFmtId="0" fontId="36" fillId="27" borderId="53" xfId="0" applyFont="1" applyFill="1" applyBorder="1" applyAlignment="1">
      <alignment horizontal="left" vertical="center" wrapText="1"/>
    </xf>
    <xf numFmtId="0" fontId="34" fillId="27" borderId="11" xfId="0" applyFont="1" applyFill="1" applyBorder="1" applyAlignment="1">
      <alignment horizontal="center" vertical="center" wrapText="1"/>
    </xf>
    <xf numFmtId="0" fontId="34" fillId="27" borderId="1" xfId="0" applyFont="1" applyFill="1" applyBorder="1" applyAlignment="1">
      <alignment horizontal="center" vertical="center" wrapText="1"/>
    </xf>
    <xf numFmtId="0" fontId="36" fillId="29" borderId="37" xfId="0" applyFont="1" applyFill="1" applyBorder="1" applyAlignment="1">
      <alignment horizontal="left" vertical="center" wrapText="1"/>
    </xf>
    <xf numFmtId="0" fontId="36" fillId="29" borderId="38" xfId="0" applyFont="1" applyFill="1" applyBorder="1" applyAlignment="1">
      <alignment horizontal="left" vertical="center" wrapText="1"/>
    </xf>
    <xf numFmtId="0" fontId="36" fillId="29" borderId="43" xfId="0" applyFont="1" applyFill="1" applyBorder="1" applyAlignment="1">
      <alignment horizontal="left" vertical="center" wrapText="1"/>
    </xf>
    <xf numFmtId="0" fontId="34" fillId="29" borderId="22" xfId="0" applyFont="1" applyFill="1" applyBorder="1" applyAlignment="1">
      <alignment horizontal="center" vertical="center" wrapText="1"/>
    </xf>
    <xf numFmtId="0" fontId="34" fillId="29" borderId="13" xfId="0" applyFont="1" applyFill="1" applyBorder="1" applyAlignment="1">
      <alignment horizontal="center" vertical="center" wrapText="1"/>
    </xf>
    <xf numFmtId="44" fontId="34" fillId="27" borderId="24" xfId="1" applyFont="1" applyFill="1" applyBorder="1" applyAlignment="1">
      <alignment horizontal="center" vertical="center" wrapText="1"/>
    </xf>
    <xf numFmtId="44" fontId="34" fillId="29" borderId="25" xfId="1" applyFont="1" applyFill="1" applyBorder="1" applyAlignment="1">
      <alignment horizontal="center" vertical="center" wrapText="1"/>
    </xf>
    <xf numFmtId="44" fontId="34" fillId="29" borderId="54" xfId="1" applyFont="1" applyFill="1" applyBorder="1" applyAlignment="1">
      <alignment horizontal="center" vertical="center" wrapText="1"/>
    </xf>
    <xf numFmtId="0" fontId="34" fillId="29" borderId="40" xfId="0" applyFont="1" applyFill="1" applyBorder="1" applyAlignment="1">
      <alignment horizontal="center" vertical="center" wrapText="1"/>
    </xf>
    <xf numFmtId="0" fontId="34" fillId="29" borderId="44" xfId="0" applyFont="1" applyFill="1" applyBorder="1" applyAlignment="1">
      <alignment horizontal="center" vertical="center" wrapText="1"/>
    </xf>
    <xf numFmtId="44" fontId="34" fillId="29" borderId="23" xfId="1" applyFont="1" applyFill="1" applyBorder="1" applyAlignment="1">
      <alignment horizontal="center" vertical="center" wrapText="1"/>
    </xf>
    <xf numFmtId="44" fontId="34" fillId="29" borderId="24" xfId="1" applyFont="1" applyFill="1" applyBorder="1" applyAlignment="1">
      <alignment horizontal="center" vertical="center" wrapText="1"/>
    </xf>
    <xf numFmtId="0" fontId="34" fillId="27" borderId="35" xfId="0" applyFont="1" applyFill="1" applyBorder="1" applyAlignment="1">
      <alignment horizontal="center" vertical="center" wrapText="1"/>
    </xf>
    <xf numFmtId="170" fontId="34" fillId="27" borderId="24" xfId="0" applyNumberFormat="1" applyFont="1" applyFill="1" applyBorder="1" applyAlignment="1">
      <alignment horizontal="center" vertical="center" wrapText="1"/>
    </xf>
    <xf numFmtId="170" fontId="34" fillId="27" borderId="36" xfId="0" applyNumberFormat="1" applyFont="1" applyFill="1" applyBorder="1" applyAlignment="1">
      <alignment horizontal="center" vertical="center" wrapText="1"/>
    </xf>
    <xf numFmtId="15" fontId="28" fillId="27" borderId="1" xfId="0" applyNumberFormat="1" applyFont="1" applyFill="1" applyBorder="1" applyAlignment="1">
      <alignment horizontal="center" vertical="center" wrapText="1"/>
    </xf>
    <xf numFmtId="0" fontId="34" fillId="27" borderId="16" xfId="0" applyFont="1" applyFill="1" applyBorder="1" applyAlignment="1">
      <alignment horizontal="center" vertical="center" wrapText="1"/>
    </xf>
    <xf numFmtId="0" fontId="34" fillId="27" borderId="34" xfId="0" applyFont="1" applyFill="1" applyBorder="1" applyAlignment="1">
      <alignment horizontal="center" vertical="center" wrapText="1"/>
    </xf>
    <xf numFmtId="0" fontId="36" fillId="27" borderId="28" xfId="0" applyFont="1" applyFill="1" applyBorder="1" applyAlignment="1">
      <alignment horizontal="left" vertical="center" wrapText="1"/>
    </xf>
    <xf numFmtId="0" fontId="36" fillId="27" borderId="49" xfId="0" applyFont="1" applyFill="1" applyBorder="1" applyAlignment="1">
      <alignment horizontal="left" vertical="center" wrapText="1"/>
    </xf>
    <xf numFmtId="0" fontId="36" fillId="27" borderId="50" xfId="0" applyFont="1" applyFill="1" applyBorder="1" applyAlignment="1">
      <alignment horizontal="left" vertical="center" wrapText="1"/>
    </xf>
    <xf numFmtId="170" fontId="34" fillId="27" borderId="1" xfId="0" applyNumberFormat="1" applyFont="1" applyFill="1" applyBorder="1" applyAlignment="1">
      <alignment horizontal="center" vertical="center" wrapText="1"/>
    </xf>
    <xf numFmtId="170" fontId="34" fillId="27" borderId="18" xfId="0" applyNumberFormat="1" applyFont="1" applyFill="1" applyBorder="1" applyAlignment="1">
      <alignment horizontal="center" vertical="center" wrapText="1"/>
    </xf>
    <xf numFmtId="0" fontId="27" fillId="0" borderId="19" xfId="0" applyFont="1" applyBorder="1" applyAlignment="1">
      <alignment horizontal="left" vertical="center"/>
    </xf>
    <xf numFmtId="0" fontId="27" fillId="0" borderId="20" xfId="0" applyFont="1" applyBorder="1" applyAlignment="1">
      <alignment horizontal="left" vertical="center"/>
    </xf>
    <xf numFmtId="0" fontId="36" fillId="27" borderId="48" xfId="0" applyFont="1" applyFill="1" applyBorder="1" applyAlignment="1">
      <alignment horizontal="left" vertical="center" wrapText="1"/>
    </xf>
    <xf numFmtId="0" fontId="36" fillId="27" borderId="47" xfId="0" applyFont="1" applyFill="1" applyBorder="1" applyAlignment="1">
      <alignment horizontal="left" vertical="center" wrapText="1"/>
    </xf>
    <xf numFmtId="15" fontId="34" fillId="29" borderId="13" xfId="0" applyNumberFormat="1" applyFont="1" applyFill="1" applyBorder="1" applyAlignment="1">
      <alignment horizontal="center" vertical="center" wrapText="1"/>
    </xf>
    <xf numFmtId="0" fontId="38" fillId="36" borderId="37" xfId="0" applyFont="1" applyFill="1" applyBorder="1" applyAlignment="1">
      <alignment horizontal="center" vertical="center"/>
    </xf>
    <xf numFmtId="0" fontId="38" fillId="36" borderId="38" xfId="0" applyFont="1" applyFill="1" applyBorder="1" applyAlignment="1">
      <alignment horizontal="center" vertical="center"/>
    </xf>
    <xf numFmtId="0" fontId="38" fillId="36" borderId="39" xfId="0" applyFont="1" applyFill="1" applyBorder="1" applyAlignment="1">
      <alignment horizontal="center" vertical="center"/>
    </xf>
    <xf numFmtId="44" fontId="34" fillId="27" borderId="30" xfId="1" applyFont="1" applyFill="1" applyBorder="1" applyAlignment="1">
      <alignment horizontal="center" vertical="center" wrapText="1"/>
    </xf>
    <xf numFmtId="44" fontId="34" fillId="27" borderId="1" xfId="1" applyFont="1" applyFill="1" applyBorder="1" applyAlignment="1">
      <alignment horizontal="center" vertical="center" wrapText="1"/>
    </xf>
  </cellXfs>
  <cellStyles count="235">
    <cellStyle name="20% - Énfasis1 2" xfId="3"/>
    <cellStyle name="20% - Énfasis1 2 2" xfId="4"/>
    <cellStyle name="20% - Énfasis1 2 3" xfId="5"/>
    <cellStyle name="20% - Énfasis1 2 4" xfId="110"/>
    <cellStyle name="20% - Énfasis1 2 5" xfId="164"/>
    <cellStyle name="20% - Énfasis1 2 6" xfId="174"/>
    <cellStyle name="20% - Énfasis2 2" xfId="6"/>
    <cellStyle name="20% - Énfasis2 2 2" xfId="7"/>
    <cellStyle name="20% - Énfasis2 2 3" xfId="8"/>
    <cellStyle name="20% - Énfasis2 2 4" xfId="112"/>
    <cellStyle name="20% - Énfasis2 2 5" xfId="162"/>
    <cellStyle name="20% - Énfasis2 2 6" xfId="173"/>
    <cellStyle name="20% - Énfasis3 2" xfId="9"/>
    <cellStyle name="20% - Énfasis3 2 2" xfId="10"/>
    <cellStyle name="20% - Énfasis3 2 3" xfId="11"/>
    <cellStyle name="20% - Énfasis3 2 4" xfId="114"/>
    <cellStyle name="20% - Énfasis3 2 5" xfId="161"/>
    <cellStyle name="20% - Énfasis3 2 6" xfId="172"/>
    <cellStyle name="20% - Énfasis4 2" xfId="12"/>
    <cellStyle name="20% - Énfasis4 2 2" xfId="13"/>
    <cellStyle name="20% - Énfasis4 2 3" xfId="14"/>
    <cellStyle name="20% - Énfasis4 2 4" xfId="116"/>
    <cellStyle name="20% - Énfasis4 2 5" xfId="160"/>
    <cellStyle name="20% - Énfasis4 2 6" xfId="171"/>
    <cellStyle name="20% - Énfasis5 2" xfId="15"/>
    <cellStyle name="20% - Énfasis5 2 2" xfId="16"/>
    <cellStyle name="20% - Énfasis5 2 3" xfId="17"/>
    <cellStyle name="20% - Énfasis5 2 4" xfId="118"/>
    <cellStyle name="20% - Énfasis5 2 5" xfId="157"/>
    <cellStyle name="20% - Énfasis5 2 6" xfId="169"/>
    <cellStyle name="20% - Énfasis6 2" xfId="18"/>
    <cellStyle name="20% - Énfasis6 2 2" xfId="19"/>
    <cellStyle name="20% - Énfasis6 2 3" xfId="20"/>
    <cellStyle name="20% - Énfasis6 2 4" xfId="121"/>
    <cellStyle name="20% - Énfasis6 2 5" xfId="154"/>
    <cellStyle name="20% - Énfasis6 2 6" xfId="168"/>
    <cellStyle name="40% - Énfasis1 2" xfId="21"/>
    <cellStyle name="40% - Énfasis1 2 2" xfId="22"/>
    <cellStyle name="40% - Énfasis1 2 3" xfId="23"/>
    <cellStyle name="40% - Énfasis1 2 4" xfId="123"/>
    <cellStyle name="40% - Énfasis1 2 5" xfId="151"/>
    <cellStyle name="40% - Énfasis1 2 6" xfId="166"/>
    <cellStyle name="40% - Énfasis2 2" xfId="24"/>
    <cellStyle name="40% - Énfasis2 2 2" xfId="25"/>
    <cellStyle name="40% - Énfasis2 2 3" xfId="26"/>
    <cellStyle name="40% - Énfasis2 2 4" xfId="126"/>
    <cellStyle name="40% - Énfasis2 2 5" xfId="147"/>
    <cellStyle name="40% - Énfasis2 2 6" xfId="113"/>
    <cellStyle name="40% - Énfasis3 2" xfId="27"/>
    <cellStyle name="40% - Énfasis3 2 2" xfId="28"/>
    <cellStyle name="40% - Énfasis3 2 3" xfId="29"/>
    <cellStyle name="40% - Énfasis3 2 4" xfId="128"/>
    <cellStyle name="40% - Énfasis3 2 5" xfId="146"/>
    <cellStyle name="40% - Énfasis3 2 6" xfId="115"/>
    <cellStyle name="40% - Énfasis4 2" xfId="30"/>
    <cellStyle name="40% - Énfasis4 2 2" xfId="31"/>
    <cellStyle name="40% - Énfasis4 2 3" xfId="32"/>
    <cellStyle name="40% - Énfasis4 2 4" xfId="130"/>
    <cellStyle name="40% - Énfasis4 2 5" xfId="139"/>
    <cellStyle name="40% - Énfasis4 2 6" xfId="127"/>
    <cellStyle name="40% - Énfasis5 2" xfId="33"/>
    <cellStyle name="40% - Énfasis5 2 2" xfId="34"/>
    <cellStyle name="40% - Énfasis5 2 3" xfId="35"/>
    <cellStyle name="40% - Énfasis5 2 4" xfId="131"/>
    <cellStyle name="40% - Énfasis5 2 5" xfId="138"/>
    <cellStyle name="40% - Énfasis5 2 6" xfId="129"/>
    <cellStyle name="40% - Énfasis6 2" xfId="36"/>
    <cellStyle name="40% - Énfasis6 2 2" xfId="37"/>
    <cellStyle name="40% - Énfasis6 2 3" xfId="38"/>
    <cellStyle name="40% - Énfasis6 2 4" xfId="133"/>
    <cellStyle name="40% - Énfasis6 2 5" xfId="137"/>
    <cellStyle name="40% - Énfasis6 2 6" xfId="132"/>
    <cellStyle name="60% - Énfasis1 2" xfId="39"/>
    <cellStyle name="60% - Énfasis2 2" xfId="40"/>
    <cellStyle name="60% - Énfasis3 2" xfId="41"/>
    <cellStyle name="60% - Énfasis4 2" xfId="42"/>
    <cellStyle name="60% - Énfasis5 2" xfId="43"/>
    <cellStyle name="60% - Énfasis6 2" xfId="44"/>
    <cellStyle name="Buena 2" xfId="45"/>
    <cellStyle name="Cálculo 2" xfId="46"/>
    <cellStyle name="Celda de comprobación 2" xfId="47"/>
    <cellStyle name="Celda vinculada 2" xfId="48"/>
    <cellStyle name="Encabezado 4 2" xfId="49"/>
    <cellStyle name="Énfasis1 2" xfId="50"/>
    <cellStyle name="Énfasis2 2" xfId="51"/>
    <cellStyle name="Énfasis3 2" xfId="52"/>
    <cellStyle name="Énfasis4 2" xfId="53"/>
    <cellStyle name="Énfasis5 2" xfId="54"/>
    <cellStyle name="Énfasis6 2" xfId="55"/>
    <cellStyle name="Entrada 2" xfId="56"/>
    <cellStyle name="Euro" xfId="57"/>
    <cellStyle name="Euro 2" xfId="58"/>
    <cellStyle name="Euro 2 2" xfId="183"/>
    <cellStyle name="Euro 3" xfId="135"/>
    <cellStyle name="Euro 3 2" xfId="208"/>
    <cellStyle name="Euro 4" xfId="134"/>
    <cellStyle name="Euro 4 2" xfId="207"/>
    <cellStyle name="Euro 5" xfId="136"/>
    <cellStyle name="Euro 5 2" xfId="209"/>
    <cellStyle name="Euro 6" xfId="182"/>
    <cellStyle name="F2" xfId="59"/>
    <cellStyle name="F3" xfId="60"/>
    <cellStyle name="F4" xfId="61"/>
    <cellStyle name="F5" xfId="62"/>
    <cellStyle name="F6" xfId="63"/>
    <cellStyle name="F7" xfId="64"/>
    <cellStyle name="F8" xfId="65"/>
    <cellStyle name="Incorrecto 2" xfId="66"/>
    <cellStyle name="KPT04_Main" xfId="222"/>
    <cellStyle name="KPT06_fill" xfId="221"/>
    <cellStyle name="Millares" xfId="227" builtinId="3"/>
    <cellStyle name="Millares [0] 2" xfId="219"/>
    <cellStyle name="Millares [0] 2 2" xfId="228"/>
    <cellStyle name="Millares 2" xfId="67"/>
    <cellStyle name="Millares 2 2" xfId="184"/>
    <cellStyle name="Millares 3" xfId="234"/>
    <cellStyle name="Moneda" xfId="1" builtinId="4"/>
    <cellStyle name="Moneda [0] 2" xfId="223"/>
    <cellStyle name="Moneda [0] 2 2" xfId="230"/>
    <cellStyle name="Moneda 2" xfId="220"/>
    <cellStyle name="Moneda 2 2" xfId="229"/>
    <cellStyle name="Moneda 3" xfId="226"/>
    <cellStyle name="Moneda 3 2" xfId="233"/>
    <cellStyle name="Moneda 4" xfId="224"/>
    <cellStyle name="Moneda 4 2" xfId="231"/>
    <cellStyle name="Moneda 5" xfId="225"/>
    <cellStyle name="Moneda 5 2" xfId="232"/>
    <cellStyle name="Neutral 2" xfId="68"/>
    <cellStyle name="Normal" xfId="0" builtinId="0"/>
    <cellStyle name="Normal 10" xfId="180"/>
    <cellStyle name="Normal 10 2" xfId="218"/>
    <cellStyle name="Normal 14" xfId="69"/>
    <cellStyle name="Normal 14 2" xfId="185"/>
    <cellStyle name="Normal 2" xfId="70"/>
    <cellStyle name="Normal 2 2" xfId="71"/>
    <cellStyle name="Normal 2 2 10" xfId="72"/>
    <cellStyle name="Normal 2 2 10 2" xfId="187"/>
    <cellStyle name="Normal 2 2 11" xfId="186"/>
    <cellStyle name="Normal 2 2 2" xfId="73"/>
    <cellStyle name="Normal 2 2 2 2" xfId="74"/>
    <cellStyle name="Normal 2 2 2 2 2" xfId="75"/>
    <cellStyle name="Normal 2 2 2 2 2 2" xfId="76"/>
    <cellStyle name="Normal 2 2 2 2 2 2 2" xfId="144"/>
    <cellStyle name="Normal 2 2 2 2 2 2 2 2" xfId="145"/>
    <cellStyle name="Normal 2 2 2 2 2 2 2 2 2" xfId="212"/>
    <cellStyle name="Normal 2 2 2 2 2 2 2 3" xfId="117"/>
    <cellStyle name="Normal 2 2 2 2 2 2 2 3 2" xfId="204"/>
    <cellStyle name="Normal 2 2 2 2 2 2 2 4" xfId="158"/>
    <cellStyle name="Normal 2 2 2 2 2 2 2 4 2" xfId="215"/>
    <cellStyle name="Normal 2 2 2 2 2 2 3" xfId="119"/>
    <cellStyle name="Normal 2 2 2 2 2 2 4" xfId="156"/>
    <cellStyle name="Normal 2 2 2 2 2 2 5" xfId="189"/>
    <cellStyle name="Normal 2 2 2 2 2 3" xfId="143"/>
    <cellStyle name="Normal 2 2 2 2 2 3 2" xfId="211"/>
    <cellStyle name="Normal 2 2 2 2 2 4" xfId="120"/>
    <cellStyle name="Normal 2 2 2 2 2 4 2" xfId="205"/>
    <cellStyle name="Normal 2 2 2 2 2 5" xfId="155"/>
    <cellStyle name="Normal 2 2 2 2 2 5 2" xfId="214"/>
    <cellStyle name="Normal 2 2 2 2 3" xfId="142"/>
    <cellStyle name="Normal 2 2 2 2 4" xfId="122"/>
    <cellStyle name="Normal 2 2 2 2 5" xfId="153"/>
    <cellStyle name="Normal 2 2 2 2 6" xfId="188"/>
    <cellStyle name="Normal 2 2 2 3" xfId="77"/>
    <cellStyle name="Normal 2 2 2 3 2" xfId="190"/>
    <cellStyle name="Normal 2 2 2 4" xfId="78"/>
    <cellStyle name="Normal 2 2 2 5" xfId="141"/>
    <cellStyle name="Normal 2 2 2 5 2" xfId="210"/>
    <cellStyle name="Normal 2 2 2 6" xfId="124"/>
    <cellStyle name="Normal 2 2 2 6 2" xfId="206"/>
    <cellStyle name="Normal 2 2 2 7" xfId="150"/>
    <cellStyle name="Normal 2 2 2 7 2" xfId="213"/>
    <cellStyle name="Normal 2 2 3" xfId="79"/>
    <cellStyle name="Normal 2 2 4" xfId="140"/>
    <cellStyle name="Normal 2 2 5" xfId="125"/>
    <cellStyle name="Normal 2 2 6" xfId="148"/>
    <cellStyle name="Normal 2 2 7" xfId="80"/>
    <cellStyle name="Normal 2 2 7 2" xfId="191"/>
    <cellStyle name="Normal 2 2 8" xfId="81"/>
    <cellStyle name="Normal 2 2 8 2" xfId="192"/>
    <cellStyle name="Normal 2 2 9" xfId="82"/>
    <cellStyle name="Normal 2 2 9 2" xfId="193"/>
    <cellStyle name="Normal 2 3" xfId="83"/>
    <cellStyle name="Normal 2 3 2" xfId="84"/>
    <cellStyle name="Normal 2 3 3" xfId="85"/>
    <cellStyle name="Normal 2 3 4" xfId="149"/>
    <cellStyle name="Normal 2 3 5" xfId="111"/>
    <cellStyle name="Normal 2 3 6" xfId="163"/>
    <cellStyle name="Normal 2 4" xfId="86"/>
    <cellStyle name="Normal 2 4 2" xfId="194"/>
    <cellStyle name="Normal 2 5" xfId="87"/>
    <cellStyle name="Normal 2 5 2" xfId="152"/>
    <cellStyle name="Normal 2 5 3" xfId="167"/>
    <cellStyle name="Normal 2 5 4" xfId="176"/>
    <cellStyle name="Normal 2 5 5" xfId="178"/>
    <cellStyle name="Normal 2 6" xfId="88"/>
    <cellStyle name="Normal 2 7" xfId="109"/>
    <cellStyle name="Normal 2 7 2" xfId="203"/>
    <cellStyle name="Normal 2 8" xfId="165"/>
    <cellStyle name="Normal 2 8 2" xfId="216"/>
    <cellStyle name="Normal 2 9" xfId="175"/>
    <cellStyle name="Normal 2 9 2" xfId="217"/>
    <cellStyle name="Normal 2_FUT INGRESOS 2010 Y FLS Y TESORERIA FLS AGOSTO 26" xfId="89"/>
    <cellStyle name="Normal 3" xfId="90"/>
    <cellStyle name="Normal 3 2" xfId="91"/>
    <cellStyle name="Normal 3 2 2" xfId="196"/>
    <cellStyle name="Normal 3 3" xfId="195"/>
    <cellStyle name="Normal 4" xfId="92"/>
    <cellStyle name="Normal 4 2" xfId="93"/>
    <cellStyle name="Normal 4 2 2" xfId="198"/>
    <cellStyle name="Normal 4 3" xfId="197"/>
    <cellStyle name="Normal 5" xfId="94"/>
    <cellStyle name="Normal 6" xfId="95"/>
    <cellStyle name="Normal 6 2" xfId="159"/>
    <cellStyle name="Normal 6 3" xfId="170"/>
    <cellStyle name="Normal 6 4" xfId="177"/>
    <cellStyle name="Normal 6 5" xfId="179"/>
    <cellStyle name="Normal 7" xfId="96"/>
    <cellStyle name="Normal 7 2" xfId="199"/>
    <cellStyle name="Normal 8" xfId="97"/>
    <cellStyle name="Normal 8 2" xfId="200"/>
    <cellStyle name="Normal 9" xfId="2"/>
    <cellStyle name="Normal 9 2" xfId="181"/>
    <cellStyle name="Notas 2" xfId="98"/>
    <cellStyle name="Notas 2 2" xfId="201"/>
    <cellStyle name="Notas 3" xfId="99"/>
    <cellStyle name="Notas 3 2" xfId="202"/>
    <cellStyle name="Salida 2" xfId="100"/>
    <cellStyle name="TableStyleLight1" xfId="101"/>
    <cellStyle name="Texto de advertencia 2" xfId="102"/>
    <cellStyle name="Texto explicativo 2" xfId="103"/>
    <cellStyle name="Título 1 2" xfId="104"/>
    <cellStyle name="Título 2 2" xfId="105"/>
    <cellStyle name="Título 3 2" xfId="106"/>
    <cellStyle name="Título 4" xfId="107"/>
    <cellStyle name="Total 2" xfId="108"/>
  </cellStyles>
  <dxfs count="0"/>
  <tableStyles count="0" defaultTableStyle="TableStyleMedium2" defaultPivotStyle="PivotStyleLight16"/>
  <colors>
    <mruColors>
      <color rgb="FF00FFFF"/>
      <color rgb="FFCC99FF"/>
      <color rgb="FFFF99FF"/>
      <color rgb="FF9966FF"/>
      <color rgb="FFFF00FF"/>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2:AB82"/>
  <sheetViews>
    <sheetView zoomScale="80" zoomScaleNormal="80" workbookViewId="0">
      <pane xSplit="2" ySplit="7" topLeftCell="C8" activePane="bottomRight" state="frozen"/>
      <selection pane="topRight" activeCell="B1" sqref="B1"/>
      <selection pane="bottomLeft" activeCell="A8" sqref="A8"/>
      <selection pane="bottomRight" activeCell="D33" sqref="D33"/>
    </sheetView>
  </sheetViews>
  <sheetFormatPr baseColWidth="10" defaultRowHeight="12.75"/>
  <cols>
    <col min="1" max="1" width="11.42578125" style="370"/>
    <col min="2" max="2" width="16.5703125" style="1" customWidth="1"/>
    <col min="3" max="3" width="21.28515625" style="1" customWidth="1"/>
    <col min="4" max="4" width="66.28515625" style="1" customWidth="1"/>
    <col min="5" max="6" width="30.140625" style="1" customWidth="1"/>
    <col min="7" max="7" width="41.28515625" style="1" bestFit="1" customWidth="1"/>
    <col min="8" max="8" width="34.28515625" style="1" bestFit="1" customWidth="1"/>
    <col min="9" max="9" width="34.5703125" style="1" customWidth="1"/>
    <col min="10" max="10" width="23.42578125" style="1" bestFit="1" customWidth="1"/>
    <col min="11" max="11" width="39.42578125" style="1" bestFit="1" customWidth="1"/>
    <col min="12" max="12" width="27.85546875" style="1" bestFit="1" customWidth="1"/>
    <col min="13" max="13" width="42.140625" style="1" bestFit="1" customWidth="1"/>
    <col min="14" max="14" width="15.85546875" style="1" customWidth="1"/>
    <col min="15" max="15" width="52.85546875" style="1" customWidth="1"/>
    <col min="16" max="16" width="21.5703125" style="1" customWidth="1"/>
    <col min="17" max="17" width="22.42578125" style="1" customWidth="1"/>
    <col min="18" max="18" width="22.28515625" style="1" customWidth="1"/>
    <col min="19" max="19" width="20.28515625" style="1" customWidth="1"/>
    <col min="20" max="20" width="27.42578125" style="1" customWidth="1"/>
    <col min="21" max="21" width="22.5703125" style="1" customWidth="1"/>
    <col min="22" max="22" width="79.140625" style="1" customWidth="1"/>
    <col min="23" max="23" width="33" style="105" customWidth="1"/>
    <col min="24" max="24" width="21.85546875" style="1" customWidth="1"/>
    <col min="25" max="25" width="29.42578125" style="1" customWidth="1"/>
    <col min="26" max="26" width="23.7109375" style="307" customWidth="1"/>
    <col min="27" max="27" width="18" style="1" customWidth="1"/>
    <col min="28" max="28" width="36.7109375" style="1" customWidth="1"/>
    <col min="29" max="16384" width="11.42578125" style="1"/>
  </cols>
  <sheetData>
    <row r="2" spans="1:28" ht="30" customHeight="1">
      <c r="C2" s="12" t="s">
        <v>0</v>
      </c>
      <c r="D2" s="13"/>
      <c r="E2" s="13"/>
      <c r="F2" s="13"/>
    </row>
    <row r="3" spans="1:28" ht="27" customHeight="1">
      <c r="C3" s="12" t="s">
        <v>3</v>
      </c>
      <c r="D3" s="13"/>
      <c r="E3" s="13"/>
      <c r="F3" s="13"/>
    </row>
    <row r="4" spans="1:28">
      <c r="I4" s="3"/>
      <c r="J4" s="3"/>
      <c r="K4" s="3"/>
      <c r="L4" s="3"/>
    </row>
    <row r="5" spans="1:28" ht="29.25" customHeight="1">
      <c r="C5" s="12" t="s">
        <v>4</v>
      </c>
      <c r="D5" s="13" t="s">
        <v>29</v>
      </c>
      <c r="E5" s="12" t="s">
        <v>5</v>
      </c>
      <c r="F5" s="126" t="s">
        <v>298</v>
      </c>
      <c r="H5" s="305"/>
      <c r="K5" s="328"/>
      <c r="M5" s="324"/>
    </row>
    <row r="6" spans="1:28" ht="13.5" customHeight="1"/>
    <row r="7" spans="1:28" s="2" customFormat="1" ht="54.75" customHeight="1" thickBot="1">
      <c r="A7" s="327" t="s">
        <v>545</v>
      </c>
      <c r="B7" s="327" t="s">
        <v>28</v>
      </c>
      <c r="C7" s="4" t="s">
        <v>8</v>
      </c>
      <c r="D7" s="5" t="s">
        <v>6</v>
      </c>
      <c r="E7" s="5" t="s">
        <v>7</v>
      </c>
      <c r="F7" s="5" t="s">
        <v>508</v>
      </c>
      <c r="G7" s="4" t="s">
        <v>18</v>
      </c>
      <c r="H7" s="4" t="s">
        <v>19</v>
      </c>
      <c r="I7" s="4" t="s">
        <v>20</v>
      </c>
      <c r="J7" s="4" t="s">
        <v>158</v>
      </c>
      <c r="K7" s="4" t="s">
        <v>159</v>
      </c>
      <c r="L7" s="4" t="s">
        <v>44</v>
      </c>
      <c r="M7" s="5" t="s">
        <v>17</v>
      </c>
      <c r="N7" s="5" t="s">
        <v>10</v>
      </c>
      <c r="O7" s="5" t="s">
        <v>9</v>
      </c>
      <c r="P7" s="5" t="s">
        <v>11</v>
      </c>
      <c r="Q7" s="4" t="s">
        <v>40</v>
      </c>
      <c r="R7" s="4" t="s">
        <v>21</v>
      </c>
      <c r="S7" s="5" t="s">
        <v>12</v>
      </c>
      <c r="T7" s="5" t="s">
        <v>14</v>
      </c>
      <c r="U7" s="5" t="s">
        <v>13</v>
      </c>
      <c r="V7" s="5" t="s">
        <v>98</v>
      </c>
      <c r="W7" s="106" t="s">
        <v>97</v>
      </c>
      <c r="X7" s="4" t="s">
        <v>16</v>
      </c>
      <c r="Y7" s="4" t="s">
        <v>364</v>
      </c>
      <c r="Z7" s="345"/>
    </row>
    <row r="8" spans="1:28">
      <c r="A8" s="800">
        <v>1</v>
      </c>
      <c r="B8" s="667" t="s">
        <v>29</v>
      </c>
      <c r="C8" s="667" t="s">
        <v>226</v>
      </c>
      <c r="D8" s="667" t="s">
        <v>79</v>
      </c>
      <c r="E8" s="667" t="s">
        <v>80</v>
      </c>
      <c r="F8" s="667"/>
      <c r="G8" s="668">
        <v>913289738</v>
      </c>
      <c r="H8" s="668">
        <f>G8-I8</f>
        <v>820616822</v>
      </c>
      <c r="I8" s="668">
        <v>92672916</v>
      </c>
      <c r="J8" s="668" t="s">
        <v>181</v>
      </c>
      <c r="K8" s="668" t="s">
        <v>47</v>
      </c>
      <c r="L8" s="668">
        <v>798741214.70000005</v>
      </c>
      <c r="M8" s="667" t="s">
        <v>506</v>
      </c>
      <c r="N8" s="666">
        <v>80</v>
      </c>
      <c r="O8" s="667" t="s">
        <v>69</v>
      </c>
      <c r="P8" s="667" t="s">
        <v>70</v>
      </c>
      <c r="Q8" s="667" t="s">
        <v>448</v>
      </c>
      <c r="R8" s="667" t="s">
        <v>72</v>
      </c>
      <c r="S8" s="667" t="s">
        <v>15</v>
      </c>
      <c r="T8" s="667" t="s">
        <v>77</v>
      </c>
      <c r="U8" s="667" t="s">
        <v>270</v>
      </c>
      <c r="V8" s="667" t="s">
        <v>521</v>
      </c>
      <c r="W8" s="665" t="s">
        <v>396</v>
      </c>
      <c r="X8" s="666" t="s">
        <v>507</v>
      </c>
      <c r="Y8" s="664" t="s">
        <v>266</v>
      </c>
      <c r="Z8" s="589" t="s">
        <v>436</v>
      </c>
      <c r="AA8" s="361"/>
      <c r="AB8" s="1" t="s">
        <v>527</v>
      </c>
    </row>
    <row r="9" spans="1:28" hidden="1">
      <c r="A9" s="801"/>
      <c r="B9" s="573"/>
      <c r="C9" s="573"/>
      <c r="D9" s="573"/>
      <c r="E9" s="573"/>
      <c r="F9" s="573"/>
      <c r="G9" s="669"/>
      <c r="H9" s="669"/>
      <c r="I9" s="669"/>
      <c r="J9" s="669"/>
      <c r="K9" s="669"/>
      <c r="L9" s="669"/>
      <c r="M9" s="573"/>
      <c r="N9" s="661"/>
      <c r="O9" s="573"/>
      <c r="P9" s="573"/>
      <c r="Q9" s="573"/>
      <c r="R9" s="573"/>
      <c r="S9" s="573"/>
      <c r="T9" s="573"/>
      <c r="U9" s="573"/>
      <c r="V9" s="573"/>
      <c r="W9" s="662"/>
      <c r="X9" s="661"/>
      <c r="Y9" s="663"/>
      <c r="Z9" s="589"/>
    </row>
    <row r="10" spans="1:28" ht="23.25" hidden="1" customHeight="1">
      <c r="A10" s="801"/>
      <c r="B10" s="573"/>
      <c r="C10" s="573"/>
      <c r="D10" s="573"/>
      <c r="E10" s="573"/>
      <c r="F10" s="573"/>
      <c r="G10" s="669"/>
      <c r="H10" s="669"/>
      <c r="I10" s="669"/>
      <c r="J10" s="669"/>
      <c r="K10" s="351" t="s">
        <v>78</v>
      </c>
      <c r="L10" s="352">
        <v>114548523.3</v>
      </c>
      <c r="M10" s="573"/>
      <c r="N10" s="661"/>
      <c r="O10" s="573"/>
      <c r="P10" s="573"/>
      <c r="Q10" s="573"/>
      <c r="R10" s="573"/>
      <c r="S10" s="573"/>
      <c r="T10" s="573"/>
      <c r="U10" s="573"/>
      <c r="V10" s="573"/>
      <c r="W10" s="662"/>
      <c r="X10" s="661"/>
      <c r="Y10" s="663"/>
      <c r="Z10" s="589"/>
    </row>
    <row r="11" spans="1:28">
      <c r="A11" s="801">
        <v>2</v>
      </c>
      <c r="B11" s="572" t="s">
        <v>29</v>
      </c>
      <c r="C11" s="572" t="s">
        <v>226</v>
      </c>
      <c r="D11" s="572" t="s">
        <v>151</v>
      </c>
      <c r="E11" s="572" t="s">
        <v>152</v>
      </c>
      <c r="F11" s="572" t="s">
        <v>512</v>
      </c>
      <c r="G11" s="653">
        <v>3614316691.3099999</v>
      </c>
      <c r="H11" s="653">
        <f>G11-I11</f>
        <v>3413521319.5699997</v>
      </c>
      <c r="I11" s="653">
        <v>200795371.74000001</v>
      </c>
      <c r="J11" s="366" t="s">
        <v>181</v>
      </c>
      <c r="K11" s="366" t="s">
        <v>47</v>
      </c>
      <c r="L11" s="366">
        <v>1400193991.3099999</v>
      </c>
      <c r="M11" s="572" t="s">
        <v>267</v>
      </c>
      <c r="N11" s="583">
        <v>393</v>
      </c>
      <c r="O11" s="572" t="s">
        <v>268</v>
      </c>
      <c r="P11" s="572" t="s">
        <v>70</v>
      </c>
      <c r="Q11" s="572" t="s">
        <v>448</v>
      </c>
      <c r="R11" s="572" t="s">
        <v>72</v>
      </c>
      <c r="S11" s="572" t="s">
        <v>15</v>
      </c>
      <c r="T11" s="572" t="s">
        <v>269</v>
      </c>
      <c r="U11" s="575" t="s">
        <v>526</v>
      </c>
      <c r="V11" s="572" t="s">
        <v>522</v>
      </c>
      <c r="W11" s="581" t="s">
        <v>520</v>
      </c>
      <c r="X11" s="583" t="s">
        <v>167</v>
      </c>
      <c r="Y11" s="607" t="s">
        <v>467</v>
      </c>
      <c r="Z11" s="589" t="s">
        <v>152</v>
      </c>
      <c r="AA11" s="360"/>
      <c r="AB11" s="1" t="s">
        <v>526</v>
      </c>
    </row>
    <row r="12" spans="1:28" ht="29.25" hidden="1" customHeight="1">
      <c r="A12" s="801"/>
      <c r="B12" s="573"/>
      <c r="C12" s="573"/>
      <c r="D12" s="573"/>
      <c r="E12" s="573"/>
      <c r="F12" s="573"/>
      <c r="G12" s="669"/>
      <c r="H12" s="669"/>
      <c r="I12" s="669"/>
      <c r="J12" s="352" t="s">
        <v>181</v>
      </c>
      <c r="K12" s="352" t="s">
        <v>153</v>
      </c>
      <c r="L12" s="352">
        <v>2214122700</v>
      </c>
      <c r="M12" s="573"/>
      <c r="N12" s="661"/>
      <c r="O12" s="573"/>
      <c r="P12" s="573"/>
      <c r="Q12" s="573"/>
      <c r="R12" s="573"/>
      <c r="S12" s="573"/>
      <c r="T12" s="573"/>
      <c r="U12" s="573"/>
      <c r="V12" s="573"/>
      <c r="W12" s="662"/>
      <c r="X12" s="661"/>
      <c r="Y12" s="663"/>
      <c r="Z12" s="589"/>
    </row>
    <row r="13" spans="1:28">
      <c r="A13" s="801">
        <v>3</v>
      </c>
      <c r="B13" s="572" t="s">
        <v>29</v>
      </c>
      <c r="C13" s="572" t="s">
        <v>226</v>
      </c>
      <c r="D13" s="572" t="s">
        <v>405</v>
      </c>
      <c r="E13" s="572" t="s">
        <v>406</v>
      </c>
      <c r="F13" s="572" t="s">
        <v>509</v>
      </c>
      <c r="G13" s="653">
        <v>4764783483</v>
      </c>
      <c r="H13" s="653">
        <f>G13-I13</f>
        <v>4602274655</v>
      </c>
      <c r="I13" s="653">
        <v>162508828</v>
      </c>
      <c r="J13" s="366" t="s">
        <v>181</v>
      </c>
      <c r="K13" s="366" t="s">
        <v>407</v>
      </c>
      <c r="L13" s="367">
        <f>3954077034+162508828</f>
        <v>4116585862</v>
      </c>
      <c r="M13" s="572" t="s">
        <v>447</v>
      </c>
      <c r="N13" s="583">
        <v>474</v>
      </c>
      <c r="O13" s="572" t="s">
        <v>268</v>
      </c>
      <c r="P13" s="572" t="s">
        <v>70</v>
      </c>
      <c r="Q13" s="572" t="s">
        <v>448</v>
      </c>
      <c r="R13" s="572" t="s">
        <v>415</v>
      </c>
      <c r="S13" s="572" t="s">
        <v>15</v>
      </c>
      <c r="T13" s="572" t="s">
        <v>409</v>
      </c>
      <c r="U13" s="572" t="s">
        <v>270</v>
      </c>
      <c r="V13" s="572" t="s">
        <v>449</v>
      </c>
      <c r="W13" s="581" t="s">
        <v>396</v>
      </c>
      <c r="X13" s="583">
        <v>1896</v>
      </c>
      <c r="Y13" s="607" t="s">
        <v>266</v>
      </c>
      <c r="Z13" s="589" t="s">
        <v>406</v>
      </c>
      <c r="AA13" s="364"/>
      <c r="AB13" s="1" t="s">
        <v>528</v>
      </c>
    </row>
    <row r="14" spans="1:28" ht="24.75" hidden="1" customHeight="1">
      <c r="A14" s="801"/>
      <c r="B14" s="573"/>
      <c r="C14" s="573"/>
      <c r="D14" s="573"/>
      <c r="E14" s="573"/>
      <c r="F14" s="573"/>
      <c r="G14" s="669"/>
      <c r="H14" s="669"/>
      <c r="I14" s="669"/>
      <c r="J14" s="352" t="s">
        <v>181</v>
      </c>
      <c r="K14" s="352" t="s">
        <v>408</v>
      </c>
      <c r="L14" s="304">
        <v>648197621</v>
      </c>
      <c r="M14" s="573"/>
      <c r="N14" s="661"/>
      <c r="O14" s="573"/>
      <c r="P14" s="573"/>
      <c r="Q14" s="573"/>
      <c r="R14" s="573"/>
      <c r="S14" s="573"/>
      <c r="T14" s="573"/>
      <c r="U14" s="573"/>
      <c r="V14" s="573"/>
      <c r="W14" s="662"/>
      <c r="X14" s="661"/>
      <c r="Y14" s="663"/>
      <c r="Z14" s="589"/>
    </row>
    <row r="15" spans="1:28">
      <c r="A15" s="801">
        <v>4</v>
      </c>
      <c r="B15" s="572" t="s">
        <v>29</v>
      </c>
      <c r="C15" s="572" t="s">
        <v>226</v>
      </c>
      <c r="D15" s="572" t="s">
        <v>496</v>
      </c>
      <c r="E15" s="572" t="s">
        <v>497</v>
      </c>
      <c r="F15" s="572" t="s">
        <v>543</v>
      </c>
      <c r="G15" s="653">
        <v>5198310002</v>
      </c>
      <c r="H15" s="653">
        <f>G15-I15</f>
        <v>4941471112</v>
      </c>
      <c r="I15" s="653">
        <v>256838890</v>
      </c>
      <c r="J15" s="366" t="s">
        <v>181</v>
      </c>
      <c r="K15" s="366" t="s">
        <v>47</v>
      </c>
      <c r="L15" s="371">
        <v>4516042935.1999998</v>
      </c>
      <c r="M15" s="572" t="s">
        <v>498</v>
      </c>
      <c r="N15" s="583">
        <v>552</v>
      </c>
      <c r="O15" s="572" t="s">
        <v>268</v>
      </c>
      <c r="P15" s="572" t="s">
        <v>70</v>
      </c>
      <c r="Q15" s="572" t="s">
        <v>448</v>
      </c>
      <c r="R15" s="572" t="s">
        <v>415</v>
      </c>
      <c r="S15" s="572" t="s">
        <v>15</v>
      </c>
      <c r="T15" s="572" t="s">
        <v>499</v>
      </c>
      <c r="U15" s="572" t="s">
        <v>270</v>
      </c>
      <c r="V15" s="572" t="s">
        <v>523</v>
      </c>
      <c r="W15" s="581" t="s">
        <v>188</v>
      </c>
      <c r="X15" s="583">
        <v>2098</v>
      </c>
      <c r="Y15" s="607" t="s">
        <v>266</v>
      </c>
      <c r="Z15" s="6" t="s">
        <v>497</v>
      </c>
      <c r="AA15" s="361"/>
      <c r="AB15" s="1" t="s">
        <v>540</v>
      </c>
    </row>
    <row r="16" spans="1:28" ht="30.75" hidden="1" customHeight="1">
      <c r="A16" s="801"/>
      <c r="B16" s="574"/>
      <c r="C16" s="574"/>
      <c r="D16" s="574"/>
      <c r="E16" s="574"/>
      <c r="F16" s="574"/>
      <c r="G16" s="759"/>
      <c r="H16" s="759"/>
      <c r="I16" s="759"/>
      <c r="J16" s="372" t="s">
        <v>181</v>
      </c>
      <c r="K16" s="372" t="s">
        <v>78</v>
      </c>
      <c r="L16" s="373">
        <v>682267066.79999995</v>
      </c>
      <c r="M16" s="574"/>
      <c r="N16" s="798"/>
      <c r="O16" s="574"/>
      <c r="P16" s="574"/>
      <c r="Q16" s="574"/>
      <c r="R16" s="574"/>
      <c r="S16" s="574"/>
      <c r="T16" s="574"/>
      <c r="U16" s="574"/>
      <c r="V16" s="574"/>
      <c r="W16" s="586"/>
      <c r="X16" s="798"/>
      <c r="Y16" s="735"/>
      <c r="Z16" s="6"/>
    </row>
    <row r="17" spans="1:28">
      <c r="A17" s="801">
        <v>5</v>
      </c>
      <c r="B17" s="572" t="s">
        <v>29</v>
      </c>
      <c r="C17" s="572" t="s">
        <v>226</v>
      </c>
      <c r="D17" s="572" t="s">
        <v>549</v>
      </c>
      <c r="E17" s="572" t="s">
        <v>99</v>
      </c>
      <c r="F17" s="658"/>
      <c r="G17" s="653">
        <v>858373476.20000005</v>
      </c>
      <c r="H17" s="653">
        <v>669009483.16999996</v>
      </c>
      <c r="I17" s="653">
        <v>96935496</v>
      </c>
      <c r="J17" s="366" t="s">
        <v>181</v>
      </c>
      <c r="K17" s="366" t="s">
        <v>47</v>
      </c>
      <c r="L17" s="366">
        <v>765944979.16999996</v>
      </c>
      <c r="M17" s="572" t="s">
        <v>394</v>
      </c>
      <c r="N17" s="583">
        <v>204</v>
      </c>
      <c r="O17" s="572" t="s">
        <v>1</v>
      </c>
      <c r="P17" s="572" t="s">
        <v>70</v>
      </c>
      <c r="Q17" s="572" t="s">
        <v>448</v>
      </c>
      <c r="R17" s="572" t="s">
        <v>72</v>
      </c>
      <c r="S17" s="572" t="s">
        <v>15</v>
      </c>
      <c r="T17" s="650" t="s">
        <v>103</v>
      </c>
      <c r="U17" s="572" t="s">
        <v>272</v>
      </c>
      <c r="V17" s="572" t="s">
        <v>510</v>
      </c>
      <c r="W17" s="604" t="s">
        <v>396</v>
      </c>
      <c r="X17" s="583" t="s">
        <v>450</v>
      </c>
      <c r="Y17" s="607" t="s">
        <v>96</v>
      </c>
      <c r="Z17" s="345" t="s">
        <v>99</v>
      </c>
      <c r="AA17" s="364"/>
      <c r="AB17" s="1" t="s">
        <v>538</v>
      </c>
    </row>
    <row r="18" spans="1:28" ht="30" hidden="1" customHeight="1">
      <c r="A18" s="801"/>
      <c r="B18" s="575"/>
      <c r="C18" s="575"/>
      <c r="D18" s="575"/>
      <c r="E18" s="575"/>
      <c r="F18" s="659"/>
      <c r="G18" s="655"/>
      <c r="H18" s="655"/>
      <c r="I18" s="655"/>
      <c r="J18" s="354" t="s">
        <v>181</v>
      </c>
      <c r="K18" s="353" t="s">
        <v>282</v>
      </c>
      <c r="L18" s="354">
        <v>92428497.030000001</v>
      </c>
      <c r="M18" s="575"/>
      <c r="N18" s="660"/>
      <c r="O18" s="575"/>
      <c r="P18" s="575"/>
      <c r="Q18" s="575"/>
      <c r="R18" s="575"/>
      <c r="S18" s="575"/>
      <c r="T18" s="651"/>
      <c r="U18" s="575"/>
      <c r="V18" s="575"/>
      <c r="W18" s="605"/>
      <c r="X18" s="660"/>
      <c r="Y18" s="608"/>
      <c r="Z18" s="345"/>
    </row>
    <row r="19" spans="1:28">
      <c r="A19" s="801">
        <v>6</v>
      </c>
      <c r="B19" s="572" t="s">
        <v>29</v>
      </c>
      <c r="C19" s="572" t="s">
        <v>226</v>
      </c>
      <c r="D19" s="572" t="s">
        <v>550</v>
      </c>
      <c r="E19" s="572" t="s">
        <v>439</v>
      </c>
      <c r="F19" s="572" t="s">
        <v>511</v>
      </c>
      <c r="G19" s="653">
        <v>22814055494.130001</v>
      </c>
      <c r="H19" s="656">
        <v>21037372827.790001</v>
      </c>
      <c r="I19" s="653">
        <v>518978040</v>
      </c>
      <c r="J19" s="366" t="s">
        <v>181</v>
      </c>
      <c r="K19" s="368" t="s">
        <v>47</v>
      </c>
      <c r="L19" s="369">
        <v>19700074541.259998</v>
      </c>
      <c r="M19" s="572" t="s">
        <v>505</v>
      </c>
      <c r="N19" s="572">
        <v>2290</v>
      </c>
      <c r="O19" s="572" t="s">
        <v>1</v>
      </c>
      <c r="P19" s="572" t="s">
        <v>70</v>
      </c>
      <c r="Q19" s="572" t="s">
        <v>448</v>
      </c>
      <c r="R19" s="572" t="s">
        <v>72</v>
      </c>
      <c r="S19" s="572" t="s">
        <v>15</v>
      </c>
      <c r="T19" s="572" t="s">
        <v>107</v>
      </c>
      <c r="U19" s="572" t="s">
        <v>270</v>
      </c>
      <c r="V19" s="572" t="s">
        <v>524</v>
      </c>
      <c r="W19" s="604" t="s">
        <v>396</v>
      </c>
      <c r="X19" s="587" t="s">
        <v>110</v>
      </c>
      <c r="Y19" s="607" t="s">
        <v>96</v>
      </c>
      <c r="Z19" s="345" t="s">
        <v>431</v>
      </c>
      <c r="AA19" s="361"/>
      <c r="AB19" s="1" t="s">
        <v>540</v>
      </c>
    </row>
    <row r="20" spans="1:28" ht="35.25" hidden="1" customHeight="1">
      <c r="A20" s="801"/>
      <c r="B20" s="575"/>
      <c r="C20" s="575"/>
      <c r="D20" s="575"/>
      <c r="E20" s="575"/>
      <c r="F20" s="575"/>
      <c r="G20" s="655"/>
      <c r="H20" s="657"/>
      <c r="I20" s="655"/>
      <c r="J20" s="354" t="s">
        <v>181</v>
      </c>
      <c r="K20" s="353" t="s">
        <v>282</v>
      </c>
      <c r="L20" s="323">
        <v>3113980952.8699999</v>
      </c>
      <c r="M20" s="575"/>
      <c r="N20" s="575"/>
      <c r="O20" s="575"/>
      <c r="P20" s="575"/>
      <c r="Q20" s="575"/>
      <c r="R20" s="575"/>
      <c r="S20" s="575"/>
      <c r="T20" s="575"/>
      <c r="U20" s="575"/>
      <c r="V20" s="575"/>
      <c r="W20" s="605"/>
      <c r="X20" s="603"/>
      <c r="Y20" s="608"/>
      <c r="Z20" s="345"/>
    </row>
    <row r="21" spans="1:28">
      <c r="A21" s="801">
        <v>7</v>
      </c>
      <c r="B21" s="572" t="s">
        <v>29</v>
      </c>
      <c r="C21" s="572" t="s">
        <v>226</v>
      </c>
      <c r="D21" s="572" t="s">
        <v>130</v>
      </c>
      <c r="E21" s="572" t="s">
        <v>131</v>
      </c>
      <c r="F21" s="572" t="s">
        <v>513</v>
      </c>
      <c r="G21" s="670">
        <v>3246597898</v>
      </c>
      <c r="H21" s="656">
        <f>G21-I21</f>
        <v>3117893913</v>
      </c>
      <c r="I21" s="653">
        <v>128703985</v>
      </c>
      <c r="J21" s="366" t="s">
        <v>181</v>
      </c>
      <c r="K21" s="368" t="s">
        <v>514</v>
      </c>
      <c r="L21" s="366">
        <v>2096036329</v>
      </c>
      <c r="M21" s="572" t="s">
        <v>461</v>
      </c>
      <c r="N21" s="572">
        <v>462</v>
      </c>
      <c r="O21" s="572" t="s">
        <v>1</v>
      </c>
      <c r="P21" s="572" t="s">
        <v>70</v>
      </c>
      <c r="Q21" s="572" t="s">
        <v>102</v>
      </c>
      <c r="R21" s="572" t="s">
        <v>72</v>
      </c>
      <c r="S21" s="572" t="s">
        <v>15</v>
      </c>
      <c r="T21" s="581">
        <v>44326</v>
      </c>
      <c r="U21" s="575" t="s">
        <v>206</v>
      </c>
      <c r="V21" s="572" t="s">
        <v>525</v>
      </c>
      <c r="W21" s="604" t="s">
        <v>396</v>
      </c>
      <c r="X21" s="587" t="s">
        <v>149</v>
      </c>
      <c r="Y21" s="607" t="s">
        <v>96</v>
      </c>
      <c r="Z21" s="345" t="s">
        <v>131</v>
      </c>
      <c r="AA21" s="362"/>
      <c r="AB21" s="1" t="s">
        <v>529</v>
      </c>
    </row>
    <row r="22" spans="1:28" ht="32.25" hidden="1" customHeight="1">
      <c r="A22" s="801"/>
      <c r="B22" s="575"/>
      <c r="C22" s="575"/>
      <c r="D22" s="575"/>
      <c r="E22" s="575"/>
      <c r="F22" s="575"/>
      <c r="G22" s="671"/>
      <c r="H22" s="657"/>
      <c r="I22" s="655"/>
      <c r="J22" s="354" t="s">
        <v>181</v>
      </c>
      <c r="K22" s="353" t="s">
        <v>460</v>
      </c>
      <c r="L22" s="354">
        <v>1279265554</v>
      </c>
      <c r="M22" s="575"/>
      <c r="N22" s="575"/>
      <c r="O22" s="575"/>
      <c r="P22" s="575"/>
      <c r="Q22" s="575"/>
      <c r="R22" s="575"/>
      <c r="S22" s="575"/>
      <c r="T22" s="606"/>
      <c r="U22" s="575"/>
      <c r="V22" s="575"/>
      <c r="W22" s="605"/>
      <c r="X22" s="603"/>
      <c r="Y22" s="608"/>
      <c r="Z22" s="345"/>
    </row>
    <row r="23" spans="1:28">
      <c r="A23" s="801">
        <v>8</v>
      </c>
      <c r="B23" s="572" t="s">
        <v>29</v>
      </c>
      <c r="C23" s="572" t="s">
        <v>226</v>
      </c>
      <c r="D23" s="572" t="s">
        <v>163</v>
      </c>
      <c r="E23" s="572" t="s">
        <v>164</v>
      </c>
      <c r="F23" s="572" t="s">
        <v>515</v>
      </c>
      <c r="G23" s="653">
        <v>3136286569</v>
      </c>
      <c r="H23" s="656">
        <f>G23-I23</f>
        <v>2979274399</v>
      </c>
      <c r="I23" s="653">
        <v>157012170</v>
      </c>
      <c r="J23" s="366" t="s">
        <v>181</v>
      </c>
      <c r="K23" s="366" t="s">
        <v>47</v>
      </c>
      <c r="L23" s="366">
        <v>2735639809.1500001</v>
      </c>
      <c r="M23" s="572" t="s">
        <v>451</v>
      </c>
      <c r="N23" s="572">
        <v>433</v>
      </c>
      <c r="O23" s="572" t="s">
        <v>1</v>
      </c>
      <c r="P23" s="572" t="s">
        <v>70</v>
      </c>
      <c r="Q23" s="572" t="s">
        <v>102</v>
      </c>
      <c r="R23" s="572" t="s">
        <v>72</v>
      </c>
      <c r="S23" s="572" t="s">
        <v>15</v>
      </c>
      <c r="T23" s="581" t="s">
        <v>165</v>
      </c>
      <c r="U23" s="575" t="s">
        <v>206</v>
      </c>
      <c r="V23" s="572" t="s">
        <v>434</v>
      </c>
      <c r="W23" s="604" t="s">
        <v>245</v>
      </c>
      <c r="X23" s="587" t="s">
        <v>452</v>
      </c>
      <c r="Y23" s="607" t="s">
        <v>435</v>
      </c>
      <c r="Z23" s="736" t="s">
        <v>164</v>
      </c>
      <c r="AA23" s="362"/>
      <c r="AB23" s="1" t="s">
        <v>529</v>
      </c>
    </row>
    <row r="24" spans="1:28" ht="23.25" hidden="1" customHeight="1" thickBot="1">
      <c r="A24" s="801"/>
      <c r="B24" s="575"/>
      <c r="C24" s="575"/>
      <c r="D24" s="575"/>
      <c r="E24" s="575"/>
      <c r="F24" s="575"/>
      <c r="G24" s="655"/>
      <c r="H24" s="657"/>
      <c r="I24" s="655"/>
      <c r="J24" s="354" t="s">
        <v>181</v>
      </c>
      <c r="K24" s="354" t="s">
        <v>282</v>
      </c>
      <c r="L24" s="354">
        <v>400646759.85000002</v>
      </c>
      <c r="M24" s="575"/>
      <c r="N24" s="575"/>
      <c r="O24" s="575"/>
      <c r="P24" s="575"/>
      <c r="Q24" s="575"/>
      <c r="R24" s="575"/>
      <c r="S24" s="575"/>
      <c r="T24" s="606"/>
      <c r="U24" s="575"/>
      <c r="V24" s="575"/>
      <c r="W24" s="605"/>
      <c r="X24" s="603"/>
      <c r="Y24" s="608"/>
      <c r="Z24" s="737"/>
    </row>
    <row r="25" spans="1:28">
      <c r="A25" s="801">
        <v>9</v>
      </c>
      <c r="B25" s="572" t="s">
        <v>29</v>
      </c>
      <c r="C25" s="572" t="s">
        <v>226</v>
      </c>
      <c r="D25" s="572" t="s">
        <v>481</v>
      </c>
      <c r="E25" s="572" t="s">
        <v>482</v>
      </c>
      <c r="F25" s="572"/>
      <c r="G25" s="756">
        <v>7751415351</v>
      </c>
      <c r="H25" s="656">
        <f>G25-I25</f>
        <v>7453115671</v>
      </c>
      <c r="I25" s="653">
        <v>298299680</v>
      </c>
      <c r="J25" s="366" t="s">
        <v>181</v>
      </c>
      <c r="K25" s="366" t="s">
        <v>47</v>
      </c>
      <c r="L25" s="371">
        <v>6738325600.3500004</v>
      </c>
      <c r="M25" s="572" t="s">
        <v>483</v>
      </c>
      <c r="N25" s="572">
        <v>982</v>
      </c>
      <c r="O25" s="572" t="s">
        <v>1</v>
      </c>
      <c r="P25" s="572" t="s">
        <v>70</v>
      </c>
      <c r="Q25" s="572" t="s">
        <v>448</v>
      </c>
      <c r="R25" s="572" t="s">
        <v>72</v>
      </c>
      <c r="S25" s="572" t="s">
        <v>15</v>
      </c>
      <c r="T25" s="581">
        <v>44808</v>
      </c>
      <c r="U25" s="572" t="s">
        <v>270</v>
      </c>
      <c r="V25" s="572" t="s">
        <v>485</v>
      </c>
      <c r="W25" s="604" t="s">
        <v>188</v>
      </c>
      <c r="X25" s="587" t="s">
        <v>484</v>
      </c>
      <c r="Y25" s="607" t="s">
        <v>96</v>
      </c>
      <c r="Z25" s="363" t="s">
        <v>482</v>
      </c>
      <c r="AA25" s="361"/>
      <c r="AB25" s="1" t="s">
        <v>539</v>
      </c>
    </row>
    <row r="26" spans="1:28" ht="38.25" hidden="1" customHeight="1">
      <c r="A26" s="801"/>
      <c r="B26" s="574"/>
      <c r="C26" s="574"/>
      <c r="D26" s="574"/>
      <c r="E26" s="574"/>
      <c r="F26" s="572"/>
      <c r="G26" s="757"/>
      <c r="H26" s="758"/>
      <c r="I26" s="759"/>
      <c r="J26" s="372" t="s">
        <v>181</v>
      </c>
      <c r="K26" s="372" t="s">
        <v>282</v>
      </c>
      <c r="L26" s="373">
        <v>1013089750.65</v>
      </c>
      <c r="M26" s="574"/>
      <c r="N26" s="574"/>
      <c r="O26" s="574"/>
      <c r="P26" s="574"/>
      <c r="Q26" s="574"/>
      <c r="R26" s="574"/>
      <c r="S26" s="574"/>
      <c r="T26" s="586"/>
      <c r="U26" s="574"/>
      <c r="V26" s="574"/>
      <c r="W26" s="652"/>
      <c r="X26" s="588"/>
      <c r="Y26" s="735"/>
      <c r="Z26" s="363"/>
    </row>
    <row r="27" spans="1:28" ht="25.5" customHeight="1">
      <c r="A27" s="801">
        <v>10</v>
      </c>
      <c r="B27" s="572" t="s">
        <v>29</v>
      </c>
      <c r="C27" s="572" t="s">
        <v>226</v>
      </c>
      <c r="D27" s="658" t="s">
        <v>551</v>
      </c>
      <c r="E27" s="572" t="s">
        <v>542</v>
      </c>
      <c r="F27" s="368"/>
      <c r="G27" s="653">
        <v>5187390763</v>
      </c>
      <c r="H27" s="653">
        <f>+G27-I27</f>
        <v>4953200057</v>
      </c>
      <c r="I27" s="653">
        <v>234190706</v>
      </c>
      <c r="J27" s="366" t="s">
        <v>181</v>
      </c>
      <c r="K27" s="366" t="s">
        <v>47</v>
      </c>
      <c r="L27" s="366">
        <v>3579772216</v>
      </c>
      <c r="M27" s="572" t="s">
        <v>286</v>
      </c>
      <c r="N27" s="583">
        <v>1471</v>
      </c>
      <c r="O27" s="572" t="s">
        <v>1</v>
      </c>
      <c r="P27" s="572" t="s">
        <v>70</v>
      </c>
      <c r="Q27" s="572" t="s">
        <v>102</v>
      </c>
      <c r="R27" s="572" t="s">
        <v>72</v>
      </c>
      <c r="S27" s="572" t="s">
        <v>15</v>
      </c>
      <c r="T27" s="572" t="s">
        <v>287</v>
      </c>
      <c r="U27" s="572" t="s">
        <v>288</v>
      </c>
      <c r="V27" s="572" t="s">
        <v>537</v>
      </c>
      <c r="W27" s="581" t="s">
        <v>396</v>
      </c>
      <c r="X27" s="583" t="s">
        <v>289</v>
      </c>
      <c r="Y27" s="607" t="s">
        <v>533</v>
      </c>
      <c r="Z27" s="345"/>
      <c r="AA27" s="1" t="s">
        <v>532</v>
      </c>
    </row>
    <row r="28" spans="1:28" hidden="1">
      <c r="A28" s="801"/>
      <c r="B28" s="585"/>
      <c r="C28" s="585"/>
      <c r="D28" s="659"/>
      <c r="E28" s="585"/>
      <c r="F28" s="368"/>
      <c r="G28" s="654"/>
      <c r="H28" s="654"/>
      <c r="I28" s="654"/>
      <c r="J28" s="374" t="s">
        <v>181</v>
      </c>
      <c r="K28" s="374" t="s">
        <v>285</v>
      </c>
      <c r="L28" s="374">
        <v>1607618547</v>
      </c>
      <c r="M28" s="585"/>
      <c r="N28" s="584"/>
      <c r="O28" s="585"/>
      <c r="P28" s="585"/>
      <c r="Q28" s="585"/>
      <c r="R28" s="585"/>
      <c r="S28" s="585"/>
      <c r="T28" s="585"/>
      <c r="U28" s="585"/>
      <c r="V28" s="585"/>
      <c r="W28" s="582"/>
      <c r="X28" s="584"/>
      <c r="Y28" s="734"/>
      <c r="Z28" s="345"/>
    </row>
    <row r="29" spans="1:28">
      <c r="A29" s="801">
        <v>11</v>
      </c>
      <c r="B29" s="572" t="s">
        <v>29</v>
      </c>
      <c r="C29" s="572" t="s">
        <v>226</v>
      </c>
      <c r="D29" s="572" t="s">
        <v>290</v>
      </c>
      <c r="E29" s="572" t="s">
        <v>291</v>
      </c>
      <c r="F29" s="368"/>
      <c r="G29" s="653">
        <v>5665965828</v>
      </c>
      <c r="H29" s="653">
        <f>+G29-I29</f>
        <v>5414592585</v>
      </c>
      <c r="I29" s="653">
        <v>251373243</v>
      </c>
      <c r="J29" s="366" t="s">
        <v>181</v>
      </c>
      <c r="K29" s="366" t="s">
        <v>47</v>
      </c>
      <c r="L29" s="366">
        <v>3842419568</v>
      </c>
      <c r="M29" s="572" t="s">
        <v>286</v>
      </c>
      <c r="N29" s="583">
        <v>1496</v>
      </c>
      <c r="O29" s="572" t="s">
        <v>1</v>
      </c>
      <c r="P29" s="572" t="s">
        <v>70</v>
      </c>
      <c r="Q29" s="572" t="s">
        <v>102</v>
      </c>
      <c r="R29" s="572" t="s">
        <v>72</v>
      </c>
      <c r="S29" s="572" t="s">
        <v>15</v>
      </c>
      <c r="T29" s="572" t="s">
        <v>292</v>
      </c>
      <c r="U29" s="572" t="s">
        <v>288</v>
      </c>
      <c r="V29" s="572" t="s">
        <v>537</v>
      </c>
      <c r="W29" s="581" t="s">
        <v>396</v>
      </c>
      <c r="X29" s="583" t="s">
        <v>293</v>
      </c>
      <c r="Y29" s="607" t="s">
        <v>533</v>
      </c>
      <c r="Z29" s="345"/>
      <c r="AA29" s="1" t="s">
        <v>532</v>
      </c>
    </row>
    <row r="30" spans="1:28" ht="27" hidden="1" customHeight="1">
      <c r="A30" s="801"/>
      <c r="B30" s="585"/>
      <c r="C30" s="585"/>
      <c r="D30" s="585"/>
      <c r="E30" s="585"/>
      <c r="F30" s="368"/>
      <c r="G30" s="654"/>
      <c r="H30" s="654"/>
      <c r="I30" s="654"/>
      <c r="J30" s="374" t="s">
        <v>181</v>
      </c>
      <c r="K30" s="374" t="s">
        <v>285</v>
      </c>
      <c r="L30" s="374">
        <v>1823546261</v>
      </c>
      <c r="M30" s="585"/>
      <c r="N30" s="584"/>
      <c r="O30" s="585"/>
      <c r="P30" s="585"/>
      <c r="Q30" s="585"/>
      <c r="R30" s="585"/>
      <c r="S30" s="585"/>
      <c r="T30" s="585"/>
      <c r="U30" s="585"/>
      <c r="V30" s="585"/>
      <c r="W30" s="582"/>
      <c r="X30" s="584"/>
      <c r="Y30" s="734"/>
      <c r="Z30" s="345"/>
    </row>
    <row r="31" spans="1:28" ht="51">
      <c r="A31" s="801">
        <v>12</v>
      </c>
      <c r="B31" s="572" t="s">
        <v>29</v>
      </c>
      <c r="C31" s="572" t="s">
        <v>226</v>
      </c>
      <c r="D31" s="572" t="s">
        <v>294</v>
      </c>
      <c r="E31" s="572" t="s">
        <v>295</v>
      </c>
      <c r="F31" s="368"/>
      <c r="G31" s="653">
        <v>5511181980</v>
      </c>
      <c r="H31" s="653">
        <f>+G31-I31</f>
        <v>5256772586</v>
      </c>
      <c r="I31" s="653">
        <v>254409394</v>
      </c>
      <c r="J31" s="366" t="s">
        <v>181</v>
      </c>
      <c r="K31" s="366" t="s">
        <v>47</v>
      </c>
      <c r="L31" s="366">
        <v>388829313</v>
      </c>
      <c r="M31" s="572" t="s">
        <v>286</v>
      </c>
      <c r="N31" s="583">
        <v>1703</v>
      </c>
      <c r="O31" s="365" t="s">
        <v>1</v>
      </c>
      <c r="P31" s="572" t="s">
        <v>70</v>
      </c>
      <c r="Q31" s="572" t="s">
        <v>102</v>
      </c>
      <c r="R31" s="572" t="s">
        <v>72</v>
      </c>
      <c r="S31" s="572" t="s">
        <v>15</v>
      </c>
      <c r="T31" s="572" t="s">
        <v>297</v>
      </c>
      <c r="U31" s="572" t="s">
        <v>288</v>
      </c>
      <c r="V31" s="572" t="s">
        <v>537</v>
      </c>
      <c r="W31" s="581" t="s">
        <v>396</v>
      </c>
      <c r="X31" s="583" t="s">
        <v>296</v>
      </c>
      <c r="Y31" s="607" t="s">
        <v>533</v>
      </c>
      <c r="Z31" s="345"/>
      <c r="AA31" s="1" t="s">
        <v>532</v>
      </c>
    </row>
    <row r="32" spans="1:28" hidden="1">
      <c r="A32" s="801"/>
      <c r="B32" s="585"/>
      <c r="C32" s="585"/>
      <c r="D32" s="585"/>
      <c r="E32" s="585"/>
      <c r="F32" s="368"/>
      <c r="G32" s="654"/>
      <c r="H32" s="654"/>
      <c r="I32" s="654"/>
      <c r="J32" s="374" t="s">
        <v>181</v>
      </c>
      <c r="K32" s="374" t="s">
        <v>285</v>
      </c>
      <c r="L32" s="374">
        <v>1622352667</v>
      </c>
      <c r="M32" s="585"/>
      <c r="N32" s="584"/>
      <c r="O32" s="585"/>
      <c r="P32" s="585"/>
      <c r="Q32" s="585"/>
      <c r="R32" s="585"/>
      <c r="S32" s="585"/>
      <c r="T32" s="585"/>
      <c r="U32" s="585"/>
      <c r="V32" s="585"/>
      <c r="W32" s="582"/>
      <c r="X32" s="584"/>
      <c r="Y32" s="734"/>
      <c r="Z32" s="345"/>
    </row>
    <row r="33" spans="1:28" ht="64.5" thickBot="1">
      <c r="A33" s="377">
        <v>13</v>
      </c>
      <c r="B33" s="368" t="s">
        <v>29</v>
      </c>
      <c r="C33" s="368" t="s">
        <v>226</v>
      </c>
      <c r="D33" s="368" t="s">
        <v>541</v>
      </c>
      <c r="E33" s="368" t="s">
        <v>531</v>
      </c>
      <c r="F33" s="368" t="s">
        <v>544</v>
      </c>
      <c r="G33" s="366">
        <v>3707761448.6900001</v>
      </c>
      <c r="H33" s="366"/>
      <c r="I33" s="366"/>
      <c r="J33" s="366" t="s">
        <v>181</v>
      </c>
      <c r="K33" s="366" t="s">
        <v>47</v>
      </c>
      <c r="L33" s="366">
        <v>3220589887.3899999</v>
      </c>
      <c r="M33" s="368"/>
      <c r="N33" s="375">
        <v>418</v>
      </c>
      <c r="O33" s="572" t="s">
        <v>1</v>
      </c>
      <c r="P33" s="368" t="s">
        <v>70</v>
      </c>
      <c r="Q33" s="368" t="s">
        <v>102</v>
      </c>
      <c r="R33" s="368" t="s">
        <v>72</v>
      </c>
      <c r="S33" s="368" t="s">
        <v>15</v>
      </c>
      <c r="T33" s="368"/>
      <c r="U33" s="379" t="s">
        <v>270</v>
      </c>
      <c r="V33" s="368"/>
      <c r="W33" s="376"/>
      <c r="X33" s="375"/>
      <c r="Y33" s="378" t="s">
        <v>533</v>
      </c>
      <c r="Z33" s="345"/>
      <c r="AA33" s="361"/>
      <c r="AB33" s="1" t="s">
        <v>539</v>
      </c>
    </row>
    <row r="34" spans="1:28" ht="63.75">
      <c r="A34" s="416">
        <v>14</v>
      </c>
      <c r="B34" s="417" t="s">
        <v>29</v>
      </c>
      <c r="C34" s="417" t="s">
        <v>226</v>
      </c>
      <c r="D34" s="417" t="s">
        <v>534</v>
      </c>
      <c r="E34" s="417" t="s">
        <v>530</v>
      </c>
      <c r="F34" s="417" t="s">
        <v>535</v>
      </c>
      <c r="G34" s="418">
        <v>4767180795.7399998</v>
      </c>
      <c r="H34" s="418"/>
      <c r="I34" s="418"/>
      <c r="J34" s="418" t="s">
        <v>181</v>
      </c>
      <c r="K34" s="418" t="s">
        <v>47</v>
      </c>
      <c r="L34" s="418">
        <v>4151269516.3800001</v>
      </c>
      <c r="M34" s="417"/>
      <c r="N34" s="419">
        <v>400</v>
      </c>
      <c r="O34" s="417" t="s">
        <v>1</v>
      </c>
      <c r="P34" s="417" t="s">
        <v>70</v>
      </c>
      <c r="Q34" s="417" t="s">
        <v>102</v>
      </c>
      <c r="R34" s="417" t="s">
        <v>72</v>
      </c>
      <c r="S34" s="417" t="s">
        <v>15</v>
      </c>
      <c r="T34" s="417" t="s">
        <v>536</v>
      </c>
      <c r="U34" s="417" t="s">
        <v>270</v>
      </c>
      <c r="V34" s="417"/>
      <c r="W34" s="420"/>
      <c r="X34" s="419"/>
      <c r="Y34" s="421" t="s">
        <v>533</v>
      </c>
      <c r="Z34" s="345"/>
      <c r="AA34" s="361"/>
      <c r="AB34" s="1" t="s">
        <v>540</v>
      </c>
    </row>
    <row r="35" spans="1:28" ht="102">
      <c r="A35" s="451">
        <v>1</v>
      </c>
      <c r="B35" s="381" t="s">
        <v>29</v>
      </c>
      <c r="C35" s="381" t="s">
        <v>228</v>
      </c>
      <c r="D35" s="381" t="s">
        <v>367</v>
      </c>
      <c r="E35" s="381" t="s">
        <v>27</v>
      </c>
      <c r="F35" s="381" t="s">
        <v>396</v>
      </c>
      <c r="G35" s="380">
        <v>532885778</v>
      </c>
      <c r="H35" s="380">
        <v>532885778</v>
      </c>
      <c r="I35" s="380" t="s">
        <v>453</v>
      </c>
      <c r="J35" s="380" t="s">
        <v>181</v>
      </c>
      <c r="K35" s="381" t="s">
        <v>52</v>
      </c>
      <c r="L35" s="380">
        <f>+G35</f>
        <v>532885778</v>
      </c>
      <c r="M35" s="381" t="s">
        <v>375</v>
      </c>
      <c r="N35" s="381">
        <v>1</v>
      </c>
      <c r="O35" s="381" t="s">
        <v>2</v>
      </c>
      <c r="P35" s="381" t="s">
        <v>26</v>
      </c>
      <c r="Q35" s="381" t="s">
        <v>41</v>
      </c>
      <c r="R35" s="381" t="s">
        <v>42</v>
      </c>
      <c r="S35" s="381" t="s">
        <v>15</v>
      </c>
      <c r="T35" s="381" t="s">
        <v>396</v>
      </c>
      <c r="U35" s="353" t="s">
        <v>347</v>
      </c>
      <c r="V35" s="381" t="s">
        <v>426</v>
      </c>
      <c r="W35" s="388" t="s">
        <v>437</v>
      </c>
      <c r="X35" s="452" t="s">
        <v>376</v>
      </c>
      <c r="Y35" s="381" t="s">
        <v>50</v>
      </c>
      <c r="Z35" s="345" t="s">
        <v>425</v>
      </c>
    </row>
    <row r="36" spans="1:28">
      <c r="A36" s="802">
        <v>2</v>
      </c>
      <c r="B36" s="594" t="s">
        <v>29</v>
      </c>
      <c r="C36" s="594" t="s">
        <v>228</v>
      </c>
      <c r="D36" s="594" t="s">
        <v>31</v>
      </c>
      <c r="E36" s="594" t="s">
        <v>30</v>
      </c>
      <c r="F36" s="594" t="s">
        <v>396</v>
      </c>
      <c r="G36" s="687">
        <v>4697565384</v>
      </c>
      <c r="H36" s="687">
        <f>G36-I36</f>
        <v>4390248022</v>
      </c>
      <c r="I36" s="687">
        <v>307317362</v>
      </c>
      <c r="J36" s="389" t="s">
        <v>173</v>
      </c>
      <c r="K36" s="383" t="s">
        <v>47</v>
      </c>
      <c r="L36" s="383">
        <v>2614564203</v>
      </c>
      <c r="M36" s="594" t="s">
        <v>454</v>
      </c>
      <c r="N36" s="600">
        <v>1</v>
      </c>
      <c r="O36" s="594" t="s">
        <v>2</v>
      </c>
      <c r="P36" s="594" t="s">
        <v>26</v>
      </c>
      <c r="Q36" s="594" t="s">
        <v>41</v>
      </c>
      <c r="R36" s="594" t="s">
        <v>42</v>
      </c>
      <c r="S36" s="594" t="s">
        <v>15</v>
      </c>
      <c r="T36" s="594" t="s">
        <v>38</v>
      </c>
      <c r="U36" s="575" t="s">
        <v>206</v>
      </c>
      <c r="V36" s="594" t="s">
        <v>476</v>
      </c>
      <c r="W36" s="597" t="s">
        <v>396</v>
      </c>
      <c r="X36" s="600" t="s">
        <v>39</v>
      </c>
      <c r="Y36" s="594" t="s">
        <v>34</v>
      </c>
      <c r="Z36" s="580" t="s">
        <v>475</v>
      </c>
    </row>
    <row r="37" spans="1:28" hidden="1">
      <c r="A37" s="803"/>
      <c r="B37" s="760"/>
      <c r="C37" s="595"/>
      <c r="D37" s="595"/>
      <c r="E37" s="595"/>
      <c r="F37" s="649"/>
      <c r="G37" s="698"/>
      <c r="H37" s="698"/>
      <c r="I37" s="698"/>
      <c r="J37" s="437" t="s">
        <v>317</v>
      </c>
      <c r="K37" s="341" t="s">
        <v>58</v>
      </c>
      <c r="L37" s="343">
        <v>50000000</v>
      </c>
      <c r="M37" s="649"/>
      <c r="N37" s="772"/>
      <c r="O37" s="649"/>
      <c r="P37" s="649"/>
      <c r="Q37" s="595"/>
      <c r="R37" s="595"/>
      <c r="S37" s="595"/>
      <c r="T37" s="595"/>
      <c r="U37" s="595"/>
      <c r="V37" s="595"/>
      <c r="W37" s="598"/>
      <c r="X37" s="601"/>
      <c r="Y37" s="633"/>
      <c r="Z37" s="580"/>
    </row>
    <row r="38" spans="1:28" hidden="1">
      <c r="A38" s="803"/>
      <c r="B38" s="761"/>
      <c r="C38" s="596"/>
      <c r="D38" s="596"/>
      <c r="E38" s="596"/>
      <c r="F38" s="649"/>
      <c r="G38" s="699"/>
      <c r="H38" s="699"/>
      <c r="I38" s="699"/>
      <c r="J38" s="422" t="s">
        <v>181</v>
      </c>
      <c r="K38" s="340" t="s">
        <v>64</v>
      </c>
      <c r="L38" s="342">
        <v>2033001181</v>
      </c>
      <c r="M38" s="649"/>
      <c r="N38" s="772"/>
      <c r="O38" s="649"/>
      <c r="P38" s="649"/>
      <c r="Q38" s="596"/>
      <c r="R38" s="596"/>
      <c r="S38" s="596"/>
      <c r="T38" s="596"/>
      <c r="U38" s="596"/>
      <c r="V38" s="596"/>
      <c r="W38" s="599"/>
      <c r="X38" s="602"/>
      <c r="Y38" s="634"/>
      <c r="Z38" s="580"/>
    </row>
    <row r="39" spans="1:28">
      <c r="A39" s="802">
        <v>3</v>
      </c>
      <c r="B39" s="594" t="s">
        <v>29</v>
      </c>
      <c r="C39" s="594" t="s">
        <v>228</v>
      </c>
      <c r="D39" s="594" t="s">
        <v>112</v>
      </c>
      <c r="E39" s="594" t="s">
        <v>27</v>
      </c>
      <c r="F39" s="594" t="s">
        <v>396</v>
      </c>
      <c r="G39" s="703">
        <v>32234491969</v>
      </c>
      <c r="H39" s="687">
        <f>G39-I39</f>
        <v>31186432289</v>
      </c>
      <c r="I39" s="700">
        <v>1048059680</v>
      </c>
      <c r="J39" s="383" t="s">
        <v>173</v>
      </c>
      <c r="K39" s="687" t="s">
        <v>47</v>
      </c>
      <c r="L39" s="383">
        <v>8234491969</v>
      </c>
      <c r="M39" s="594" t="s">
        <v>447</v>
      </c>
      <c r="N39" s="600">
        <v>1</v>
      </c>
      <c r="O39" s="594" t="s">
        <v>2</v>
      </c>
      <c r="P39" s="594" t="s">
        <v>26</v>
      </c>
      <c r="Q39" s="594" t="s">
        <v>41</v>
      </c>
      <c r="R39" s="594" t="s">
        <v>42</v>
      </c>
      <c r="S39" s="594" t="s">
        <v>15</v>
      </c>
      <c r="T39" s="594" t="s">
        <v>60</v>
      </c>
      <c r="U39" s="575" t="s">
        <v>546</v>
      </c>
      <c r="V39" s="594" t="s">
        <v>501</v>
      </c>
      <c r="W39" s="597" t="s">
        <v>423</v>
      </c>
      <c r="X39" s="600" t="s">
        <v>63</v>
      </c>
      <c r="Y39" s="594" t="s">
        <v>370</v>
      </c>
      <c r="Z39" s="578" t="s">
        <v>473</v>
      </c>
    </row>
    <row r="40" spans="1:28" ht="25.5" hidden="1">
      <c r="A40" s="804"/>
      <c r="B40" s="646"/>
      <c r="C40" s="643"/>
      <c r="D40" s="643"/>
      <c r="E40" s="643"/>
      <c r="F40" s="643"/>
      <c r="G40" s="704"/>
      <c r="H40" s="688"/>
      <c r="I40" s="701"/>
      <c r="J40" s="325" t="s">
        <v>455</v>
      </c>
      <c r="K40" s="688"/>
      <c r="L40" s="325">
        <v>24000000000</v>
      </c>
      <c r="M40" s="643"/>
      <c r="N40" s="702"/>
      <c r="O40" s="643"/>
      <c r="P40" s="643"/>
      <c r="Q40" s="643"/>
      <c r="R40" s="643"/>
      <c r="S40" s="643"/>
      <c r="T40" s="643"/>
      <c r="U40" s="643"/>
      <c r="V40" s="643"/>
      <c r="W40" s="771"/>
      <c r="X40" s="702"/>
      <c r="Y40" s="643"/>
      <c r="Z40" s="579"/>
    </row>
    <row r="41" spans="1:28" s="326" customFormat="1">
      <c r="A41" s="802">
        <v>4</v>
      </c>
      <c r="B41" s="594" t="s">
        <v>29</v>
      </c>
      <c r="C41" s="594" t="s">
        <v>228</v>
      </c>
      <c r="D41" s="594" t="s">
        <v>140</v>
      </c>
      <c r="E41" s="594" t="s">
        <v>99</v>
      </c>
      <c r="F41" s="594" t="s">
        <v>396</v>
      </c>
      <c r="G41" s="647">
        <v>1566907823.3699999</v>
      </c>
      <c r="H41" s="647">
        <f>+G41-I41</f>
        <v>1474960108.3699999</v>
      </c>
      <c r="I41" s="647">
        <v>91947715</v>
      </c>
      <c r="J41" s="380" t="s">
        <v>181</v>
      </c>
      <c r="K41" s="381" t="s">
        <v>47</v>
      </c>
      <c r="L41" s="382">
        <v>1374960108.3699999</v>
      </c>
      <c r="M41" s="594" t="s">
        <v>142</v>
      </c>
      <c r="N41" s="594">
        <v>1</v>
      </c>
      <c r="O41" s="594" t="s">
        <v>2</v>
      </c>
      <c r="P41" s="594" t="s">
        <v>26</v>
      </c>
      <c r="Q41" s="594" t="s">
        <v>41</v>
      </c>
      <c r="R41" s="594" t="s">
        <v>42</v>
      </c>
      <c r="S41" s="594" t="s">
        <v>15</v>
      </c>
      <c r="T41" s="594" t="s">
        <v>143</v>
      </c>
      <c r="U41" s="594" t="s">
        <v>272</v>
      </c>
      <c r="V41" s="594" t="s">
        <v>463</v>
      </c>
      <c r="W41" s="597" t="s">
        <v>396</v>
      </c>
      <c r="X41" s="600" t="s">
        <v>144</v>
      </c>
      <c r="Y41" s="594" t="s">
        <v>57</v>
      </c>
      <c r="Z41" s="576" t="s">
        <v>99</v>
      </c>
    </row>
    <row r="42" spans="1:28" s="326" customFormat="1" ht="42" hidden="1" customHeight="1">
      <c r="A42" s="805"/>
      <c r="B42" s="644"/>
      <c r="C42" s="645"/>
      <c r="D42" s="645"/>
      <c r="E42" s="645"/>
      <c r="F42" s="645"/>
      <c r="G42" s="648"/>
      <c r="H42" s="648"/>
      <c r="I42" s="648"/>
      <c r="J42" s="438" t="s">
        <v>173</v>
      </c>
      <c r="K42" s="439" t="s">
        <v>456</v>
      </c>
      <c r="L42" s="438">
        <v>100000000</v>
      </c>
      <c r="M42" s="645"/>
      <c r="N42" s="645"/>
      <c r="O42" s="645"/>
      <c r="P42" s="645"/>
      <c r="Q42" s="645"/>
      <c r="R42" s="645"/>
      <c r="S42" s="645"/>
      <c r="T42" s="645"/>
      <c r="U42" s="645"/>
      <c r="V42" s="645"/>
      <c r="W42" s="754"/>
      <c r="X42" s="738"/>
      <c r="Y42" s="645"/>
      <c r="Z42" s="577"/>
    </row>
    <row r="43" spans="1:28" ht="86.25" customHeight="1">
      <c r="A43" s="451">
        <v>5</v>
      </c>
      <c r="B43" s="453" t="s">
        <v>29</v>
      </c>
      <c r="C43" s="381" t="s">
        <v>228</v>
      </c>
      <c r="D43" s="454" t="s">
        <v>221</v>
      </c>
      <c r="E43" s="453" t="s">
        <v>22</v>
      </c>
      <c r="F43" s="453" t="s">
        <v>396</v>
      </c>
      <c r="G43" s="455">
        <v>1237836787.0799999</v>
      </c>
      <c r="H43" s="455">
        <f>+G43-I43</f>
        <v>1193823801.0799999</v>
      </c>
      <c r="I43" s="455">
        <v>44012986</v>
      </c>
      <c r="J43" s="453" t="s">
        <v>181</v>
      </c>
      <c r="K43" s="453" t="s">
        <v>47</v>
      </c>
      <c r="L43" s="456">
        <v>1237836787.0799999</v>
      </c>
      <c r="M43" s="381" t="s">
        <v>479</v>
      </c>
      <c r="N43" s="453">
        <v>1</v>
      </c>
      <c r="O43" s="381" t="s">
        <v>2</v>
      </c>
      <c r="P43" s="453" t="s">
        <v>26</v>
      </c>
      <c r="Q43" s="453" t="s">
        <v>41</v>
      </c>
      <c r="R43" s="453" t="s">
        <v>42</v>
      </c>
      <c r="S43" s="381" t="s">
        <v>15</v>
      </c>
      <c r="T43" s="457" t="s">
        <v>457</v>
      </c>
      <c r="U43" s="381" t="s">
        <v>270</v>
      </c>
      <c r="V43" s="381" t="s">
        <v>472</v>
      </c>
      <c r="W43" s="458" t="s">
        <v>396</v>
      </c>
      <c r="X43" s="453" t="s">
        <v>36</v>
      </c>
      <c r="Y43" s="453" t="s">
        <v>57</v>
      </c>
      <c r="Z43" s="344" t="s">
        <v>474</v>
      </c>
    </row>
    <row r="44" spans="1:28">
      <c r="A44" s="806">
        <v>1</v>
      </c>
      <c r="B44" s="695" t="s">
        <v>29</v>
      </c>
      <c r="C44" s="696" t="s">
        <v>237</v>
      </c>
      <c r="D44" s="672" t="s">
        <v>116</v>
      </c>
      <c r="E44" s="674" t="s">
        <v>114</v>
      </c>
      <c r="F44" s="681" t="s">
        <v>396</v>
      </c>
      <c r="G44" s="675">
        <v>10421159639</v>
      </c>
      <c r="H44" s="675">
        <v>10421159639</v>
      </c>
      <c r="I44" s="677" t="s">
        <v>117</v>
      </c>
      <c r="J44" s="440"/>
      <c r="K44" s="440" t="s">
        <v>118</v>
      </c>
      <c r="L44" s="441">
        <v>3915809200</v>
      </c>
      <c r="M44" s="674" t="s">
        <v>35</v>
      </c>
      <c r="N44" s="674">
        <v>140</v>
      </c>
      <c r="O44" s="696" t="s">
        <v>119</v>
      </c>
      <c r="P44" s="674" t="s">
        <v>120</v>
      </c>
      <c r="Q44" s="674">
        <v>50</v>
      </c>
      <c r="R44" s="674"/>
      <c r="S44" s="696" t="s">
        <v>15</v>
      </c>
      <c r="T44" s="744" t="s">
        <v>60</v>
      </c>
      <c r="U44" s="696" t="s">
        <v>272</v>
      </c>
      <c r="V44" s="696" t="s">
        <v>477</v>
      </c>
      <c r="W44" s="769" t="s">
        <v>396</v>
      </c>
      <c r="X44" s="674" t="s">
        <v>121</v>
      </c>
      <c r="Y44" s="740" t="s">
        <v>372</v>
      </c>
      <c r="Z44" s="739" t="s">
        <v>114</v>
      </c>
    </row>
    <row r="45" spans="1:28">
      <c r="A45" s="803"/>
      <c r="B45" s="690"/>
      <c r="C45" s="692"/>
      <c r="D45" s="673"/>
      <c r="E45" s="632"/>
      <c r="F45" s="680"/>
      <c r="G45" s="676"/>
      <c r="H45" s="676"/>
      <c r="I45" s="678"/>
      <c r="J45" s="339"/>
      <c r="K45" s="339" t="s">
        <v>47</v>
      </c>
      <c r="L45" s="29">
        <v>1400000000</v>
      </c>
      <c r="M45" s="632"/>
      <c r="N45" s="632"/>
      <c r="O45" s="692"/>
      <c r="P45" s="632"/>
      <c r="Q45" s="632"/>
      <c r="R45" s="632"/>
      <c r="S45" s="692"/>
      <c r="T45" s="745"/>
      <c r="U45" s="692"/>
      <c r="V45" s="692"/>
      <c r="W45" s="770"/>
      <c r="X45" s="632"/>
      <c r="Y45" s="741"/>
      <c r="Z45" s="739"/>
    </row>
    <row r="46" spans="1:28">
      <c r="A46" s="803"/>
      <c r="B46" s="690"/>
      <c r="C46" s="692"/>
      <c r="D46" s="673"/>
      <c r="E46" s="632"/>
      <c r="F46" s="680"/>
      <c r="G46" s="676"/>
      <c r="H46" s="676"/>
      <c r="I46" s="678"/>
      <c r="J46" s="339"/>
      <c r="K46" s="339" t="s">
        <v>58</v>
      </c>
      <c r="L46" s="29">
        <v>480000000</v>
      </c>
      <c r="M46" s="632"/>
      <c r="N46" s="632"/>
      <c r="O46" s="692"/>
      <c r="P46" s="632"/>
      <c r="Q46" s="632"/>
      <c r="R46" s="632"/>
      <c r="S46" s="692"/>
      <c r="T46" s="745"/>
      <c r="U46" s="692"/>
      <c r="V46" s="692"/>
      <c r="W46" s="770"/>
      <c r="X46" s="632"/>
      <c r="Y46" s="741"/>
      <c r="Z46" s="739"/>
    </row>
    <row r="47" spans="1:28">
      <c r="A47" s="803"/>
      <c r="B47" s="690"/>
      <c r="C47" s="692"/>
      <c r="D47" s="673"/>
      <c r="E47" s="632"/>
      <c r="F47" s="591"/>
      <c r="G47" s="676"/>
      <c r="H47" s="676"/>
      <c r="I47" s="678"/>
      <c r="J47" s="339"/>
      <c r="K47" s="339" t="s">
        <v>122</v>
      </c>
      <c r="L47" s="29">
        <v>649829598</v>
      </c>
      <c r="M47" s="632"/>
      <c r="N47" s="632"/>
      <c r="O47" s="692"/>
      <c r="P47" s="632"/>
      <c r="Q47" s="632"/>
      <c r="R47" s="632"/>
      <c r="S47" s="692"/>
      <c r="T47" s="745"/>
      <c r="U47" s="692"/>
      <c r="V47" s="692"/>
      <c r="W47" s="770"/>
      <c r="X47" s="632"/>
      <c r="Y47" s="741"/>
      <c r="Z47" s="739"/>
    </row>
    <row r="48" spans="1:28">
      <c r="A48" s="806">
        <v>2</v>
      </c>
      <c r="B48" s="689" t="s">
        <v>29</v>
      </c>
      <c r="C48" s="631" t="s">
        <v>237</v>
      </c>
      <c r="D48" s="631" t="s">
        <v>314</v>
      </c>
      <c r="E48" s="631" t="s">
        <v>68</v>
      </c>
      <c r="F48" s="679" t="s">
        <v>396</v>
      </c>
      <c r="G48" s="694">
        <v>4425167537</v>
      </c>
      <c r="H48" s="694">
        <f>+G48-I48</f>
        <v>4115405809.4099998</v>
      </c>
      <c r="I48" s="694">
        <f>+G48*7%</f>
        <v>309761727.59000003</v>
      </c>
      <c r="J48" s="390" t="s">
        <v>181</v>
      </c>
      <c r="K48" s="390" t="s">
        <v>47</v>
      </c>
      <c r="L48" s="391">
        <v>3761392406</v>
      </c>
      <c r="M48" s="631" t="s">
        <v>32</v>
      </c>
      <c r="N48" s="631">
        <v>200</v>
      </c>
      <c r="O48" s="637" t="s">
        <v>119</v>
      </c>
      <c r="P48" s="631" t="s">
        <v>190</v>
      </c>
      <c r="Q48" s="631">
        <v>400</v>
      </c>
      <c r="R48" s="631" t="s">
        <v>255</v>
      </c>
      <c r="S48" s="637" t="s">
        <v>15</v>
      </c>
      <c r="T48" s="631" t="s">
        <v>373</v>
      </c>
      <c r="U48" s="575" t="s">
        <v>206</v>
      </c>
      <c r="V48" s="710" t="s">
        <v>478</v>
      </c>
      <c r="W48" s="631" t="s">
        <v>396</v>
      </c>
      <c r="X48" s="631" t="s">
        <v>195</v>
      </c>
      <c r="Y48" s="746" t="s">
        <v>372</v>
      </c>
      <c r="Z48" s="739" t="s">
        <v>68</v>
      </c>
    </row>
    <row r="49" spans="1:26">
      <c r="A49" s="803"/>
      <c r="B49" s="690"/>
      <c r="C49" s="632"/>
      <c r="D49" s="632"/>
      <c r="E49" s="632"/>
      <c r="F49" s="680"/>
      <c r="G49" s="676"/>
      <c r="H49" s="676"/>
      <c r="I49" s="676"/>
      <c r="J49" s="590" t="s">
        <v>181</v>
      </c>
      <c r="K49" s="590" t="s">
        <v>480</v>
      </c>
      <c r="L49" s="592">
        <v>663775131</v>
      </c>
      <c r="M49" s="632"/>
      <c r="N49" s="632"/>
      <c r="O49" s="692"/>
      <c r="P49" s="632" t="s">
        <v>120</v>
      </c>
      <c r="Q49" s="632">
        <v>50</v>
      </c>
      <c r="R49" s="632" t="s">
        <v>255</v>
      </c>
      <c r="S49" s="692"/>
      <c r="T49" s="632"/>
      <c r="U49" s="692"/>
      <c r="V49" s="765"/>
      <c r="W49" s="632"/>
      <c r="X49" s="632"/>
      <c r="Y49" s="741"/>
      <c r="Z49" s="739"/>
    </row>
    <row r="50" spans="1:26">
      <c r="A50" s="803"/>
      <c r="B50" s="691"/>
      <c r="C50" s="590"/>
      <c r="D50" s="590"/>
      <c r="E50" s="590"/>
      <c r="F50" s="591"/>
      <c r="G50" s="592"/>
      <c r="H50" s="592"/>
      <c r="I50" s="592"/>
      <c r="J50" s="591"/>
      <c r="K50" s="591"/>
      <c r="L50" s="593"/>
      <c r="M50" s="590"/>
      <c r="N50" s="590"/>
      <c r="O50" s="693"/>
      <c r="P50" s="590" t="s">
        <v>254</v>
      </c>
      <c r="Q50" s="590">
        <v>50</v>
      </c>
      <c r="R50" s="590" t="s">
        <v>255</v>
      </c>
      <c r="S50" s="693"/>
      <c r="T50" s="590"/>
      <c r="U50" s="693"/>
      <c r="V50" s="766"/>
      <c r="W50" s="590"/>
      <c r="X50" s="590"/>
      <c r="Y50" s="747"/>
      <c r="Z50" s="739"/>
    </row>
    <row r="51" spans="1:26">
      <c r="A51" s="806">
        <v>3</v>
      </c>
      <c r="B51" s="689" t="s">
        <v>29</v>
      </c>
      <c r="C51" s="631" t="s">
        <v>237</v>
      </c>
      <c r="D51" s="637" t="s">
        <v>193</v>
      </c>
      <c r="E51" s="631" t="s">
        <v>22</v>
      </c>
      <c r="F51" s="679"/>
      <c r="G51" s="694">
        <v>4244983800</v>
      </c>
      <c r="H51" s="694">
        <v>3967274600</v>
      </c>
      <c r="I51" s="694">
        <v>277709200</v>
      </c>
      <c r="J51" s="631" t="s">
        <v>181</v>
      </c>
      <c r="K51" s="631" t="s">
        <v>52</v>
      </c>
      <c r="L51" s="694">
        <v>4244983800</v>
      </c>
      <c r="M51" s="631" t="s">
        <v>161</v>
      </c>
      <c r="N51" s="631">
        <v>200</v>
      </c>
      <c r="O51" s="742" t="s">
        <v>119</v>
      </c>
      <c r="P51" s="631" t="s">
        <v>194</v>
      </c>
      <c r="Q51" s="631">
        <v>850</v>
      </c>
      <c r="R51" s="631">
        <v>68</v>
      </c>
      <c r="S51" s="637" t="s">
        <v>15</v>
      </c>
      <c r="T51" s="631" t="s">
        <v>188</v>
      </c>
      <c r="U51" s="631" t="s">
        <v>313</v>
      </c>
      <c r="V51" s="637" t="s">
        <v>464</v>
      </c>
      <c r="W51" s="631" t="s">
        <v>396</v>
      </c>
      <c r="X51" s="631" t="s">
        <v>195</v>
      </c>
      <c r="Y51" s="746" t="s">
        <v>372</v>
      </c>
      <c r="Z51" s="739" t="s">
        <v>22</v>
      </c>
    </row>
    <row r="52" spans="1:26">
      <c r="A52" s="803"/>
      <c r="B52" s="690"/>
      <c r="C52" s="632"/>
      <c r="D52" s="692"/>
      <c r="E52" s="632"/>
      <c r="F52" s="680"/>
      <c r="G52" s="676"/>
      <c r="H52" s="676"/>
      <c r="I52" s="676"/>
      <c r="J52" s="632"/>
      <c r="K52" s="632"/>
      <c r="L52" s="676"/>
      <c r="M52" s="632"/>
      <c r="N52" s="632"/>
      <c r="O52" s="678"/>
      <c r="P52" s="632" t="s">
        <v>256</v>
      </c>
      <c r="Q52" s="632">
        <v>100</v>
      </c>
      <c r="R52" s="632">
        <v>32</v>
      </c>
      <c r="S52" s="692"/>
      <c r="T52" s="632"/>
      <c r="U52" s="632"/>
      <c r="V52" s="692"/>
      <c r="W52" s="632"/>
      <c r="X52" s="632"/>
      <c r="Y52" s="741"/>
      <c r="Z52" s="739"/>
    </row>
    <row r="53" spans="1:26">
      <c r="A53" s="803"/>
      <c r="B53" s="691"/>
      <c r="C53" s="590"/>
      <c r="D53" s="693"/>
      <c r="E53" s="590"/>
      <c r="F53" s="591"/>
      <c r="G53" s="592"/>
      <c r="H53" s="592"/>
      <c r="I53" s="592"/>
      <c r="J53" s="590"/>
      <c r="K53" s="590"/>
      <c r="L53" s="592"/>
      <c r="M53" s="590"/>
      <c r="N53" s="590"/>
      <c r="O53" s="743"/>
      <c r="P53" s="590" t="s">
        <v>257</v>
      </c>
      <c r="Q53" s="590">
        <v>50</v>
      </c>
      <c r="R53" s="590" t="s">
        <v>255</v>
      </c>
      <c r="S53" s="693"/>
      <c r="T53" s="590"/>
      <c r="U53" s="590"/>
      <c r="V53" s="693"/>
      <c r="W53" s="590"/>
      <c r="X53" s="590"/>
      <c r="Y53" s="747"/>
      <c r="Z53" s="739"/>
    </row>
    <row r="54" spans="1:26">
      <c r="A54" s="806">
        <v>4</v>
      </c>
      <c r="B54" s="635" t="s">
        <v>29</v>
      </c>
      <c r="C54" s="637" t="s">
        <v>237</v>
      </c>
      <c r="D54" s="637" t="s">
        <v>196</v>
      </c>
      <c r="E54" s="637" t="s">
        <v>24</v>
      </c>
      <c r="F54" s="710"/>
      <c r="G54" s="641">
        <f>20000000*276</f>
        <v>5520000000</v>
      </c>
      <c r="H54" s="641">
        <f>+G54-I54</f>
        <v>5133600000</v>
      </c>
      <c r="I54" s="641">
        <f>+G54*7%</f>
        <v>386400000.00000006</v>
      </c>
      <c r="J54" s="639" t="s">
        <v>181</v>
      </c>
      <c r="K54" s="637" t="s">
        <v>52</v>
      </c>
      <c r="L54" s="713">
        <f>+G54</f>
        <v>5520000000</v>
      </c>
      <c r="M54" s="637" t="s">
        <v>23</v>
      </c>
      <c r="N54" s="637">
        <v>301</v>
      </c>
      <c r="O54" s="637" t="s">
        <v>119</v>
      </c>
      <c r="P54" s="637" t="s">
        <v>194</v>
      </c>
      <c r="Q54" s="637">
        <v>850</v>
      </c>
      <c r="R54" s="637">
        <v>68</v>
      </c>
      <c r="S54" s="637" t="s">
        <v>15</v>
      </c>
      <c r="T54" s="637" t="s">
        <v>396</v>
      </c>
      <c r="U54" s="575" t="s">
        <v>547</v>
      </c>
      <c r="V54" s="637" t="s">
        <v>500</v>
      </c>
      <c r="W54" s="725" t="s">
        <v>396</v>
      </c>
      <c r="X54" s="717" t="s">
        <v>197</v>
      </c>
      <c r="Y54" s="637" t="s">
        <v>150</v>
      </c>
      <c r="Z54" s="345" t="s">
        <v>24</v>
      </c>
    </row>
    <row r="55" spans="1:26">
      <c r="A55" s="803"/>
      <c r="B55" s="636"/>
      <c r="C55" s="638"/>
      <c r="D55" s="638"/>
      <c r="E55" s="638"/>
      <c r="F55" s="799"/>
      <c r="G55" s="642"/>
      <c r="H55" s="642"/>
      <c r="I55" s="642"/>
      <c r="J55" s="640"/>
      <c r="K55" s="638"/>
      <c r="L55" s="714"/>
      <c r="M55" s="638"/>
      <c r="N55" s="638"/>
      <c r="O55" s="638"/>
      <c r="P55" s="638"/>
      <c r="Q55" s="638"/>
      <c r="R55" s="638"/>
      <c r="S55" s="638"/>
      <c r="T55" s="638"/>
      <c r="U55" s="638"/>
      <c r="V55" s="638"/>
      <c r="W55" s="726"/>
      <c r="X55" s="718"/>
      <c r="Y55" s="719"/>
      <c r="Z55" s="345"/>
    </row>
    <row r="56" spans="1:26" ht="216.75">
      <c r="A56" s="392">
        <v>5</v>
      </c>
      <c r="B56" s="393" t="s">
        <v>29</v>
      </c>
      <c r="C56" s="394" t="s">
        <v>237</v>
      </c>
      <c r="D56" s="394" t="s">
        <v>397</v>
      </c>
      <c r="E56" s="394" t="s">
        <v>398</v>
      </c>
      <c r="F56" s="394"/>
      <c r="G56" s="395">
        <v>7154681163</v>
      </c>
      <c r="H56" s="396">
        <f>G56-I56</f>
        <v>6788932923</v>
      </c>
      <c r="I56" s="396">
        <v>365748240</v>
      </c>
      <c r="J56" s="397" t="s">
        <v>181</v>
      </c>
      <c r="K56" s="394" t="s">
        <v>47</v>
      </c>
      <c r="L56" s="395">
        <v>7154681163</v>
      </c>
      <c r="M56" s="394" t="s">
        <v>161</v>
      </c>
      <c r="N56" s="394" t="s">
        <v>420</v>
      </c>
      <c r="O56" s="398" t="s">
        <v>119</v>
      </c>
      <c r="P56" s="394" t="s">
        <v>194</v>
      </c>
      <c r="Q56" s="394">
        <v>850</v>
      </c>
      <c r="R56" s="394">
        <v>68</v>
      </c>
      <c r="S56" s="394" t="s">
        <v>15</v>
      </c>
      <c r="T56" s="399">
        <v>44629</v>
      </c>
      <c r="U56" s="353" t="s">
        <v>206</v>
      </c>
      <c r="V56" s="394" t="s">
        <v>491</v>
      </c>
      <c r="W56" s="399" t="s">
        <v>396</v>
      </c>
      <c r="X56" s="400" t="s">
        <v>399</v>
      </c>
      <c r="Y56" s="394" t="s">
        <v>150</v>
      </c>
      <c r="Z56" s="345" t="s">
        <v>398</v>
      </c>
    </row>
    <row r="57" spans="1:26">
      <c r="A57" s="806">
        <v>6</v>
      </c>
      <c r="B57" s="775" t="s">
        <v>29</v>
      </c>
      <c r="C57" s="710" t="s">
        <v>237</v>
      </c>
      <c r="D57" s="710" t="s">
        <v>486</v>
      </c>
      <c r="E57" s="710" t="s">
        <v>441</v>
      </c>
      <c r="F57" s="401"/>
      <c r="G57" s="776">
        <v>2378400000</v>
      </c>
      <c r="H57" s="776" t="s">
        <v>459</v>
      </c>
      <c r="I57" s="778" t="s">
        <v>490</v>
      </c>
      <c r="J57" s="402" t="s">
        <v>181</v>
      </c>
      <c r="K57" s="403" t="s">
        <v>47</v>
      </c>
      <c r="L57" s="404">
        <v>1200000000</v>
      </c>
      <c r="M57" s="710" t="s">
        <v>35</v>
      </c>
      <c r="N57" s="710">
        <v>120</v>
      </c>
      <c r="O57" s="710" t="s">
        <v>119</v>
      </c>
      <c r="P57" s="710" t="s">
        <v>462</v>
      </c>
      <c r="Q57" s="710" t="s">
        <v>462</v>
      </c>
      <c r="R57" s="710" t="s">
        <v>462</v>
      </c>
      <c r="S57" s="710" t="s">
        <v>15</v>
      </c>
      <c r="T57" s="732" t="s">
        <v>442</v>
      </c>
      <c r="U57" s="710" t="s">
        <v>272</v>
      </c>
      <c r="V57" s="710" t="s">
        <v>502</v>
      </c>
      <c r="W57" s="732" t="s">
        <v>188</v>
      </c>
      <c r="X57" s="727" t="s">
        <v>492</v>
      </c>
      <c r="Y57" s="728" t="s">
        <v>150</v>
      </c>
      <c r="Z57" s="345"/>
    </row>
    <row r="58" spans="1:26">
      <c r="A58" s="803"/>
      <c r="B58" s="636"/>
      <c r="C58" s="638"/>
      <c r="D58" s="638"/>
      <c r="E58" s="638"/>
      <c r="F58" s="355"/>
      <c r="G58" s="777"/>
      <c r="H58" s="777"/>
      <c r="I58" s="640"/>
      <c r="J58" s="356" t="s">
        <v>181</v>
      </c>
      <c r="K58" s="355" t="s">
        <v>381</v>
      </c>
      <c r="L58" s="423">
        <v>1178400000</v>
      </c>
      <c r="M58" s="638"/>
      <c r="N58" s="638"/>
      <c r="O58" s="638"/>
      <c r="P58" s="638"/>
      <c r="Q58" s="638"/>
      <c r="R58" s="638"/>
      <c r="S58" s="638"/>
      <c r="T58" s="726"/>
      <c r="U58" s="638"/>
      <c r="V58" s="638"/>
      <c r="W58" s="726"/>
      <c r="X58" s="718"/>
      <c r="Y58" s="729"/>
      <c r="Z58" s="345"/>
    </row>
    <row r="59" spans="1:26" ht="114.75">
      <c r="A59" s="451">
        <v>6</v>
      </c>
      <c r="B59" s="453" t="s">
        <v>29</v>
      </c>
      <c r="C59" s="381" t="s">
        <v>228</v>
      </c>
      <c r="D59" s="381" t="s">
        <v>175</v>
      </c>
      <c r="E59" s="453" t="s">
        <v>68</v>
      </c>
      <c r="F59" s="453"/>
      <c r="G59" s="380">
        <v>6892987127.1199999</v>
      </c>
      <c r="H59" s="459">
        <f>G59-I59</f>
        <v>6543212367.1199999</v>
      </c>
      <c r="I59" s="380">
        <v>349774760</v>
      </c>
      <c r="J59" s="453" t="s">
        <v>181</v>
      </c>
      <c r="K59" s="381" t="s">
        <v>176</v>
      </c>
      <c r="L59" s="380">
        <v>6892987127.1199999</v>
      </c>
      <c r="M59" s="453" t="s">
        <v>177</v>
      </c>
      <c r="N59" s="453">
        <v>1</v>
      </c>
      <c r="O59" s="460" t="s">
        <v>346</v>
      </c>
      <c r="P59" s="453" t="s">
        <v>26</v>
      </c>
      <c r="Q59" s="453" t="s">
        <v>41</v>
      </c>
      <c r="R59" s="453" t="s">
        <v>42</v>
      </c>
      <c r="S59" s="381" t="s">
        <v>15</v>
      </c>
      <c r="T59" s="453" t="s">
        <v>179</v>
      </c>
      <c r="U59" s="381" t="s">
        <v>272</v>
      </c>
      <c r="V59" s="381" t="s">
        <v>395</v>
      </c>
      <c r="W59" s="458" t="s">
        <v>396</v>
      </c>
      <c r="X59" s="453" t="s">
        <v>178</v>
      </c>
      <c r="Y59" s="453" t="s">
        <v>180</v>
      </c>
      <c r="Z59" s="345"/>
    </row>
    <row r="60" spans="1:26">
      <c r="A60" s="806">
        <v>7</v>
      </c>
      <c r="B60" s="627" t="s">
        <v>29</v>
      </c>
      <c r="C60" s="684" t="s">
        <v>237</v>
      </c>
      <c r="D60" s="682" t="s">
        <v>211</v>
      </c>
      <c r="E60" s="682" t="s">
        <v>322</v>
      </c>
      <c r="F60" s="442"/>
      <c r="G60" s="629">
        <v>4404255388</v>
      </c>
      <c r="H60" s="629">
        <v>4249292112</v>
      </c>
      <c r="I60" s="629">
        <v>154963276</v>
      </c>
      <c r="J60" s="443" t="s">
        <v>323</v>
      </c>
      <c r="K60" s="444" t="s">
        <v>324</v>
      </c>
      <c r="L60" s="445">
        <v>4368512388</v>
      </c>
      <c r="M60" s="684" t="s">
        <v>35</v>
      </c>
      <c r="N60" s="715">
        <v>71</v>
      </c>
      <c r="O60" s="708" t="s">
        <v>119</v>
      </c>
      <c r="P60" s="446" t="s">
        <v>190</v>
      </c>
      <c r="Q60" s="444">
        <v>400</v>
      </c>
      <c r="R60" s="443" t="s">
        <v>255</v>
      </c>
      <c r="S60" s="682" t="s">
        <v>15</v>
      </c>
      <c r="T60" s="682" t="s">
        <v>336</v>
      </c>
      <c r="U60" s="682" t="s">
        <v>270</v>
      </c>
      <c r="V60" s="682" t="s">
        <v>503</v>
      </c>
      <c r="W60" s="682" t="s">
        <v>396</v>
      </c>
      <c r="X60" s="722" t="s">
        <v>213</v>
      </c>
      <c r="Y60" s="720" t="s">
        <v>209</v>
      </c>
      <c r="Z60" s="345" t="s">
        <v>210</v>
      </c>
    </row>
    <row r="61" spans="1:26">
      <c r="A61" s="803"/>
      <c r="B61" s="628"/>
      <c r="C61" s="685"/>
      <c r="D61" s="683"/>
      <c r="E61" s="683"/>
      <c r="F61" s="338"/>
      <c r="G61" s="630"/>
      <c r="H61" s="630"/>
      <c r="I61" s="630"/>
      <c r="J61" s="147"/>
      <c r="K61" s="148" t="s">
        <v>212</v>
      </c>
      <c r="L61" s="333">
        <v>35743000</v>
      </c>
      <c r="M61" s="685"/>
      <c r="N61" s="716"/>
      <c r="O61" s="709"/>
      <c r="P61" s="149" t="s">
        <v>194</v>
      </c>
      <c r="Q61" s="148">
        <v>850</v>
      </c>
      <c r="R61" s="147" t="s">
        <v>255</v>
      </c>
      <c r="S61" s="683"/>
      <c r="T61" s="683"/>
      <c r="U61" s="683"/>
      <c r="V61" s="683"/>
      <c r="W61" s="683"/>
      <c r="X61" s="723"/>
      <c r="Y61" s="721"/>
      <c r="Z61" s="345"/>
    </row>
    <row r="62" spans="1:26" ht="89.25">
      <c r="A62" s="392">
        <v>8</v>
      </c>
      <c r="B62" s="405" t="s">
        <v>29</v>
      </c>
      <c r="C62" s="406" t="s">
        <v>237</v>
      </c>
      <c r="D62" s="407" t="s">
        <v>325</v>
      </c>
      <c r="E62" s="407" t="s">
        <v>326</v>
      </c>
      <c r="F62" s="407"/>
      <c r="G62" s="408">
        <v>34738118431.169998</v>
      </c>
      <c r="H62" s="408" t="s">
        <v>422</v>
      </c>
      <c r="I62" s="424" t="s">
        <v>422</v>
      </c>
      <c r="J62" s="406" t="s">
        <v>173</v>
      </c>
      <c r="K62" s="407" t="s">
        <v>327</v>
      </c>
      <c r="L62" s="424">
        <f>G62</f>
        <v>34738118431.169998</v>
      </c>
      <c r="M62" s="406" t="s">
        <v>338</v>
      </c>
      <c r="N62" s="425">
        <v>1748</v>
      </c>
      <c r="O62" s="426" t="s">
        <v>119</v>
      </c>
      <c r="P62" s="424" t="s">
        <v>329</v>
      </c>
      <c r="Q62" s="407" t="s">
        <v>339</v>
      </c>
      <c r="R62" s="427" t="s">
        <v>255</v>
      </c>
      <c r="S62" s="407" t="s">
        <v>15</v>
      </c>
      <c r="T62" s="428">
        <v>44425</v>
      </c>
      <c r="U62" s="407" t="s">
        <v>504</v>
      </c>
      <c r="V62" s="407" t="s">
        <v>468</v>
      </c>
      <c r="W62" s="407" t="s">
        <v>396</v>
      </c>
      <c r="X62" s="429" t="s">
        <v>328</v>
      </c>
      <c r="Y62" s="430" t="s">
        <v>209</v>
      </c>
      <c r="Z62" s="345" t="s">
        <v>428</v>
      </c>
    </row>
    <row r="63" spans="1:26">
      <c r="A63" s="802">
        <v>7</v>
      </c>
      <c r="B63" s="697" t="s">
        <v>29</v>
      </c>
      <c r="C63" s="705" t="s">
        <v>228</v>
      </c>
      <c r="D63" s="705" t="s">
        <v>331</v>
      </c>
      <c r="E63" s="697" t="s">
        <v>332</v>
      </c>
      <c r="F63" s="461"/>
      <c r="G63" s="787">
        <v>21724051080</v>
      </c>
      <c r="H63" s="686">
        <v>21724051080</v>
      </c>
      <c r="I63" s="686">
        <v>1421199603</v>
      </c>
      <c r="J63" s="461" t="s">
        <v>181</v>
      </c>
      <c r="K63" s="461" t="s">
        <v>47</v>
      </c>
      <c r="L63" s="462">
        <v>21000000000</v>
      </c>
      <c r="M63" s="697" t="s">
        <v>338</v>
      </c>
      <c r="N63" s="697">
        <v>1</v>
      </c>
      <c r="O63" s="705" t="s">
        <v>2</v>
      </c>
      <c r="P63" s="697" t="s">
        <v>26</v>
      </c>
      <c r="Q63" s="697" t="s">
        <v>41</v>
      </c>
      <c r="R63" s="697" t="s">
        <v>42</v>
      </c>
      <c r="S63" s="705" t="s">
        <v>15</v>
      </c>
      <c r="T63" s="752">
        <v>44525</v>
      </c>
      <c r="U63" s="705" t="s">
        <v>272</v>
      </c>
      <c r="V63" s="705" t="s">
        <v>465</v>
      </c>
      <c r="W63" s="697" t="s">
        <v>396</v>
      </c>
      <c r="X63" s="697" t="s">
        <v>335</v>
      </c>
      <c r="Y63" s="697" t="s">
        <v>209</v>
      </c>
      <c r="Z63" s="345" t="s">
        <v>332</v>
      </c>
    </row>
    <row r="64" spans="1:26">
      <c r="A64" s="803"/>
      <c r="B64" s="628"/>
      <c r="C64" s="683"/>
      <c r="D64" s="683"/>
      <c r="E64" s="685"/>
      <c r="F64" s="337"/>
      <c r="G64" s="788"/>
      <c r="H64" s="630"/>
      <c r="I64" s="630"/>
      <c r="J64" s="302" t="s">
        <v>181</v>
      </c>
      <c r="K64" s="302" t="s">
        <v>381</v>
      </c>
      <c r="L64" s="447">
        <f>+G63-L63</f>
        <v>724051080</v>
      </c>
      <c r="M64" s="685"/>
      <c r="N64" s="685"/>
      <c r="O64" s="683"/>
      <c r="P64" s="685"/>
      <c r="Q64" s="685"/>
      <c r="R64" s="685"/>
      <c r="S64" s="683"/>
      <c r="T64" s="753"/>
      <c r="U64" s="683"/>
      <c r="V64" s="683"/>
      <c r="W64" s="685"/>
      <c r="X64" s="724"/>
      <c r="Y64" s="733"/>
      <c r="Z64" s="1"/>
    </row>
    <row r="65" spans="1:26" ht="165.75">
      <c r="A65" s="392">
        <v>9</v>
      </c>
      <c r="B65" s="405" t="s">
        <v>29</v>
      </c>
      <c r="C65" s="406" t="s">
        <v>237</v>
      </c>
      <c r="D65" s="407" t="s">
        <v>400</v>
      </c>
      <c r="E65" s="406" t="s">
        <v>27</v>
      </c>
      <c r="F65" s="406"/>
      <c r="G65" s="408">
        <v>6966368226</v>
      </c>
      <c r="H65" s="408">
        <v>6450340950</v>
      </c>
      <c r="I65" s="408">
        <f>G65-H65</f>
        <v>516027276</v>
      </c>
      <c r="J65" s="406" t="s">
        <v>181</v>
      </c>
      <c r="K65" s="406" t="s">
        <v>47</v>
      </c>
      <c r="L65" s="409">
        <f>+G65</f>
        <v>6966368226</v>
      </c>
      <c r="M65" s="406" t="s">
        <v>32</v>
      </c>
      <c r="N65" s="406">
        <v>250</v>
      </c>
      <c r="O65" s="407" t="s">
        <v>119</v>
      </c>
      <c r="P65" s="406" t="s">
        <v>380</v>
      </c>
      <c r="Q65" s="406" t="s">
        <v>380</v>
      </c>
      <c r="R65" s="406" t="s">
        <v>380</v>
      </c>
      <c r="S65" s="407" t="s">
        <v>15</v>
      </c>
      <c r="T65" s="410">
        <v>44505</v>
      </c>
      <c r="U65" s="415" t="s">
        <v>548</v>
      </c>
      <c r="V65" s="407" t="s">
        <v>469</v>
      </c>
      <c r="W65" s="406" t="s">
        <v>396</v>
      </c>
      <c r="X65" s="411" t="s">
        <v>335</v>
      </c>
      <c r="Y65" s="412" t="s">
        <v>209</v>
      </c>
      <c r="Z65" s="345" t="s">
        <v>427</v>
      </c>
    </row>
    <row r="66" spans="1:26">
      <c r="A66" s="806">
        <v>10</v>
      </c>
      <c r="B66" s="785" t="s">
        <v>29</v>
      </c>
      <c r="C66" s="706" t="s">
        <v>237</v>
      </c>
      <c r="D66" s="711" t="s">
        <v>401</v>
      </c>
      <c r="E66" s="706" t="s">
        <v>402</v>
      </c>
      <c r="F66" s="730"/>
      <c r="G66" s="783">
        <v>4094531049</v>
      </c>
      <c r="H66" s="783">
        <v>3968622337</v>
      </c>
      <c r="I66" s="783">
        <v>125908712</v>
      </c>
      <c r="J66" s="706" t="s">
        <v>181</v>
      </c>
      <c r="K66" s="413" t="s">
        <v>47</v>
      </c>
      <c r="L66" s="414">
        <v>4074832249</v>
      </c>
      <c r="M66" s="706">
        <v>240</v>
      </c>
      <c r="N66" s="706">
        <v>22</v>
      </c>
      <c r="O66" s="711" t="s">
        <v>119</v>
      </c>
      <c r="P66" s="730" t="s">
        <v>380</v>
      </c>
      <c r="Q66" s="730" t="s">
        <v>380</v>
      </c>
      <c r="R66" s="730" t="s">
        <v>380</v>
      </c>
      <c r="S66" s="748" t="s">
        <v>15</v>
      </c>
      <c r="T66" s="750">
        <v>44634</v>
      </c>
      <c r="U66" s="748" t="s">
        <v>272</v>
      </c>
      <c r="V66" s="748" t="s">
        <v>470</v>
      </c>
      <c r="W66" s="730" t="s">
        <v>396</v>
      </c>
      <c r="X66" s="730" t="s">
        <v>403</v>
      </c>
      <c r="Y66" s="730" t="s">
        <v>209</v>
      </c>
      <c r="Z66" s="345" t="s">
        <v>402</v>
      </c>
    </row>
    <row r="67" spans="1:26">
      <c r="A67" s="803"/>
      <c r="B67" s="786"/>
      <c r="C67" s="707"/>
      <c r="D67" s="712"/>
      <c r="E67" s="707"/>
      <c r="F67" s="731"/>
      <c r="G67" s="784"/>
      <c r="H67" s="784"/>
      <c r="I67" s="784"/>
      <c r="J67" s="707"/>
      <c r="K67" s="346" t="s">
        <v>404</v>
      </c>
      <c r="L67" s="303">
        <v>19698800</v>
      </c>
      <c r="M67" s="707"/>
      <c r="N67" s="707"/>
      <c r="O67" s="712"/>
      <c r="P67" s="731"/>
      <c r="Q67" s="731"/>
      <c r="R67" s="731"/>
      <c r="S67" s="749"/>
      <c r="T67" s="751"/>
      <c r="U67" s="749"/>
      <c r="V67" s="749"/>
      <c r="W67" s="731"/>
      <c r="X67" s="731"/>
      <c r="Y67" s="731"/>
      <c r="Z67" s="345"/>
    </row>
    <row r="68" spans="1:26" ht="114.75">
      <c r="A68" s="392">
        <v>11</v>
      </c>
      <c r="B68" s="431" t="s">
        <v>29</v>
      </c>
      <c r="C68" s="432" t="s">
        <v>311</v>
      </c>
      <c r="D68" s="432" t="s">
        <v>123</v>
      </c>
      <c r="E68" s="433" t="s">
        <v>124</v>
      </c>
      <c r="F68" s="433"/>
      <c r="G68" s="434">
        <v>1376308914.7125001</v>
      </c>
      <c r="H68" s="434">
        <v>1286270013.75</v>
      </c>
      <c r="I68" s="434">
        <v>90038900.962500006</v>
      </c>
      <c r="J68" s="434" t="s">
        <v>181</v>
      </c>
      <c r="K68" s="432" t="s">
        <v>125</v>
      </c>
      <c r="L68" s="434">
        <f>+G68</f>
        <v>1376308914.7125001</v>
      </c>
      <c r="M68" s="433" t="s">
        <v>126</v>
      </c>
      <c r="N68" s="433">
        <v>100</v>
      </c>
      <c r="O68" s="432" t="s">
        <v>127</v>
      </c>
      <c r="P68" s="433" t="s">
        <v>128</v>
      </c>
      <c r="Q68" s="433">
        <v>850</v>
      </c>
      <c r="R68" s="433" t="s">
        <v>380</v>
      </c>
      <c r="S68" s="432" t="s">
        <v>15</v>
      </c>
      <c r="T68" s="433" t="s">
        <v>396</v>
      </c>
      <c r="U68" s="432" t="s">
        <v>341</v>
      </c>
      <c r="V68" s="432" t="s">
        <v>106</v>
      </c>
      <c r="W68" s="435" t="s">
        <v>396</v>
      </c>
      <c r="X68" s="433">
        <v>100</v>
      </c>
      <c r="Y68" s="436" t="s">
        <v>342</v>
      </c>
      <c r="Z68" s="345"/>
    </row>
    <row r="69" spans="1:26" ht="165.75">
      <c r="A69" s="451">
        <v>8</v>
      </c>
      <c r="B69" s="463" t="s">
        <v>29</v>
      </c>
      <c r="C69" s="464" t="s">
        <v>228</v>
      </c>
      <c r="D69" s="464" t="s">
        <v>351</v>
      </c>
      <c r="E69" s="464" t="s">
        <v>352</v>
      </c>
      <c r="F69" s="464"/>
      <c r="G69" s="465">
        <v>1250481407.3199999</v>
      </c>
      <c r="H69" s="466">
        <v>1168723407.3199999</v>
      </c>
      <c r="I69" s="466">
        <v>69258000</v>
      </c>
      <c r="J69" s="463" t="s">
        <v>317</v>
      </c>
      <c r="K69" s="464" t="s">
        <v>353</v>
      </c>
      <c r="L69" s="466">
        <f>G69</f>
        <v>1250481407.3199999</v>
      </c>
      <c r="M69" s="464" t="s">
        <v>345</v>
      </c>
      <c r="N69" s="463">
        <v>1</v>
      </c>
      <c r="O69" s="464" t="s">
        <v>346</v>
      </c>
      <c r="P69" s="463" t="s">
        <v>26</v>
      </c>
      <c r="Q69" s="464" t="s">
        <v>41</v>
      </c>
      <c r="R69" s="464" t="s">
        <v>318</v>
      </c>
      <c r="S69" s="464" t="s">
        <v>319</v>
      </c>
      <c r="T69" s="467">
        <v>44467</v>
      </c>
      <c r="U69" s="464" t="s">
        <v>272</v>
      </c>
      <c r="V69" s="464" t="s">
        <v>438</v>
      </c>
      <c r="W69" s="463" t="s">
        <v>396</v>
      </c>
      <c r="X69" s="463" t="s">
        <v>382</v>
      </c>
      <c r="Y69" s="463" t="s">
        <v>350</v>
      </c>
      <c r="Z69" s="345" t="s">
        <v>352</v>
      </c>
    </row>
    <row r="70" spans="1:26">
      <c r="A70" s="802">
        <v>9</v>
      </c>
      <c r="B70" s="594" t="s">
        <v>29</v>
      </c>
      <c r="C70" s="594" t="s">
        <v>228</v>
      </c>
      <c r="D70" s="594" t="s">
        <v>214</v>
      </c>
      <c r="E70" s="594" t="s">
        <v>208</v>
      </c>
      <c r="F70" s="594"/>
      <c r="G70" s="687">
        <v>2923632878.8000002</v>
      </c>
      <c r="H70" s="780">
        <v>2732367176.8000002</v>
      </c>
      <c r="I70" s="687">
        <v>191265702</v>
      </c>
      <c r="J70" s="383" t="s">
        <v>181</v>
      </c>
      <c r="K70" s="381" t="s">
        <v>47</v>
      </c>
      <c r="L70" s="383">
        <v>2485087947.98</v>
      </c>
      <c r="M70" s="594" t="s">
        <v>445</v>
      </c>
      <c r="N70" s="600">
        <v>1</v>
      </c>
      <c r="O70" s="594" t="s">
        <v>2</v>
      </c>
      <c r="P70" s="594" t="s">
        <v>26</v>
      </c>
      <c r="Q70" s="594" t="s">
        <v>41</v>
      </c>
      <c r="R70" s="594" t="s">
        <v>42</v>
      </c>
      <c r="S70" s="594" t="s">
        <v>15</v>
      </c>
      <c r="T70" s="767">
        <v>44399</v>
      </c>
      <c r="U70" s="575" t="s">
        <v>347</v>
      </c>
      <c r="V70" s="594" t="s">
        <v>471</v>
      </c>
      <c r="W70" s="597" t="s">
        <v>446</v>
      </c>
      <c r="X70" s="600" t="s">
        <v>215</v>
      </c>
      <c r="Y70" s="594" t="s">
        <v>350</v>
      </c>
      <c r="Z70" s="580" t="s">
        <v>208</v>
      </c>
    </row>
    <row r="71" spans="1:26" ht="25.5">
      <c r="A71" s="803"/>
      <c r="B71" s="779"/>
      <c r="C71" s="755"/>
      <c r="D71" s="755"/>
      <c r="E71" s="755"/>
      <c r="F71" s="755"/>
      <c r="G71" s="782"/>
      <c r="H71" s="781"/>
      <c r="I71" s="782"/>
      <c r="J71" s="448" t="s">
        <v>444</v>
      </c>
      <c r="K71" s="449" t="s">
        <v>443</v>
      </c>
      <c r="L71" s="448">
        <v>438544931.81999999</v>
      </c>
      <c r="M71" s="755"/>
      <c r="N71" s="762"/>
      <c r="O71" s="755"/>
      <c r="P71" s="755"/>
      <c r="Q71" s="755"/>
      <c r="R71" s="755"/>
      <c r="S71" s="755"/>
      <c r="T71" s="768"/>
      <c r="U71" s="755"/>
      <c r="V71" s="764"/>
      <c r="W71" s="763"/>
      <c r="X71" s="762"/>
      <c r="Y71" s="764"/>
      <c r="Z71" s="580"/>
    </row>
    <row r="72" spans="1:26" ht="102">
      <c r="A72" s="451">
        <v>10</v>
      </c>
      <c r="B72" s="463" t="s">
        <v>29</v>
      </c>
      <c r="C72" s="464" t="s">
        <v>228</v>
      </c>
      <c r="D72" s="464" t="s">
        <v>355</v>
      </c>
      <c r="E72" s="463" t="s">
        <v>352</v>
      </c>
      <c r="F72" s="463"/>
      <c r="G72" s="466">
        <v>2787287133.8499999</v>
      </c>
      <c r="H72" s="466">
        <v>2787287133.8499999</v>
      </c>
      <c r="I72" s="463" t="s">
        <v>188</v>
      </c>
      <c r="J72" s="463" t="s">
        <v>317</v>
      </c>
      <c r="K72" s="463" t="s">
        <v>47</v>
      </c>
      <c r="L72" s="466">
        <v>2787287133.8499999</v>
      </c>
      <c r="M72" s="387" t="s">
        <v>32</v>
      </c>
      <c r="N72" s="468">
        <v>1</v>
      </c>
      <c r="O72" s="387" t="s">
        <v>346</v>
      </c>
      <c r="P72" s="468" t="s">
        <v>26</v>
      </c>
      <c r="Q72" s="387" t="s">
        <v>357</v>
      </c>
      <c r="R72" s="387" t="s">
        <v>318</v>
      </c>
      <c r="S72" s="387" t="s">
        <v>319</v>
      </c>
      <c r="T72" s="467">
        <v>44525</v>
      </c>
      <c r="U72" s="387" t="s">
        <v>272</v>
      </c>
      <c r="V72" s="387" t="s">
        <v>429</v>
      </c>
      <c r="W72" s="468" t="s">
        <v>396</v>
      </c>
      <c r="X72" s="468" t="s">
        <v>359</v>
      </c>
      <c r="Y72" s="468" t="s">
        <v>360</v>
      </c>
      <c r="Z72" s="345"/>
    </row>
    <row r="73" spans="1:26">
      <c r="A73" s="802">
        <v>11</v>
      </c>
      <c r="B73" s="617" t="s">
        <v>29</v>
      </c>
      <c r="C73" s="619" t="s">
        <v>228</v>
      </c>
      <c r="D73" s="594" t="s">
        <v>416</v>
      </c>
      <c r="E73" s="612" t="s">
        <v>417</v>
      </c>
      <c r="F73" s="612"/>
      <c r="G73" s="615">
        <v>296374809</v>
      </c>
      <c r="H73" s="615">
        <v>296374809</v>
      </c>
      <c r="I73" s="612" t="s">
        <v>188</v>
      </c>
      <c r="J73" s="453" t="s">
        <v>181</v>
      </c>
      <c r="K73" s="453" t="s">
        <v>407</v>
      </c>
      <c r="L73" s="469">
        <v>251918587.65000001</v>
      </c>
      <c r="M73" s="612" t="s">
        <v>32</v>
      </c>
      <c r="N73" s="621">
        <v>1798</v>
      </c>
      <c r="O73" s="623" t="s">
        <v>440</v>
      </c>
      <c r="P73" s="625" t="s">
        <v>26</v>
      </c>
      <c r="Q73" s="625" t="s">
        <v>357</v>
      </c>
      <c r="R73" s="625" t="s">
        <v>42</v>
      </c>
      <c r="S73" s="594" t="s">
        <v>319</v>
      </c>
      <c r="T73" s="610">
        <v>44655</v>
      </c>
      <c r="U73" s="612" t="s">
        <v>270</v>
      </c>
      <c r="V73" s="594" t="s">
        <v>433</v>
      </c>
      <c r="W73" s="610" t="s">
        <v>396</v>
      </c>
      <c r="X73" s="612">
        <v>1798</v>
      </c>
      <c r="Y73" s="594" t="s">
        <v>432</v>
      </c>
      <c r="Z73" s="345"/>
    </row>
    <row r="74" spans="1:26" ht="38.25">
      <c r="A74" s="803"/>
      <c r="B74" s="618"/>
      <c r="C74" s="620"/>
      <c r="D74" s="609"/>
      <c r="E74" s="613"/>
      <c r="F74" s="613"/>
      <c r="G74" s="616"/>
      <c r="H74" s="616"/>
      <c r="I74" s="613"/>
      <c r="J74" s="359" t="s">
        <v>418</v>
      </c>
      <c r="K74" s="358" t="s">
        <v>58</v>
      </c>
      <c r="L74" s="450">
        <v>44456221.350000001</v>
      </c>
      <c r="M74" s="613"/>
      <c r="N74" s="622"/>
      <c r="O74" s="624"/>
      <c r="P74" s="626"/>
      <c r="Q74" s="626"/>
      <c r="R74" s="626"/>
      <c r="S74" s="609"/>
      <c r="T74" s="613"/>
      <c r="U74" s="613"/>
      <c r="V74" s="609"/>
      <c r="W74" s="611"/>
      <c r="X74" s="613"/>
      <c r="Y74" s="614"/>
      <c r="Z74" s="345"/>
    </row>
    <row r="75" spans="1:26" ht="191.25">
      <c r="A75" s="451">
        <v>12</v>
      </c>
      <c r="B75" s="381" t="s">
        <v>29</v>
      </c>
      <c r="C75" s="381" t="s">
        <v>228</v>
      </c>
      <c r="D75" s="381" t="s">
        <v>421</v>
      </c>
      <c r="E75" s="381" t="s">
        <v>398</v>
      </c>
      <c r="F75" s="381"/>
      <c r="G75" s="384">
        <v>553281900</v>
      </c>
      <c r="H75" s="385">
        <f>G75-I75</f>
        <v>512591109</v>
      </c>
      <c r="I75" s="386">
        <v>40690791</v>
      </c>
      <c r="J75" s="381" t="s">
        <v>181</v>
      </c>
      <c r="K75" s="381" t="s">
        <v>47</v>
      </c>
      <c r="L75" s="384">
        <v>553281900</v>
      </c>
      <c r="M75" s="381" t="s">
        <v>161</v>
      </c>
      <c r="N75" s="381">
        <v>1</v>
      </c>
      <c r="O75" s="387" t="s">
        <v>346</v>
      </c>
      <c r="P75" s="381" t="s">
        <v>26</v>
      </c>
      <c r="Q75" s="381" t="s">
        <v>357</v>
      </c>
      <c r="R75" s="381" t="s">
        <v>42</v>
      </c>
      <c r="S75" s="381" t="s">
        <v>319</v>
      </c>
      <c r="T75" s="388">
        <v>44679</v>
      </c>
      <c r="U75" s="381" t="s">
        <v>270</v>
      </c>
      <c r="V75" s="381" t="s">
        <v>466</v>
      </c>
      <c r="W75" s="388" t="s">
        <v>396</v>
      </c>
      <c r="X75" s="381">
        <v>12723</v>
      </c>
      <c r="Y75" s="381" t="s">
        <v>489</v>
      </c>
      <c r="Z75" s="345"/>
    </row>
    <row r="76" spans="1:26">
      <c r="A76" s="803"/>
      <c r="B76" s="773" t="s">
        <v>29</v>
      </c>
      <c r="C76" s="773" t="s">
        <v>487</v>
      </c>
      <c r="D76" s="793" t="s">
        <v>488</v>
      </c>
      <c r="E76" s="773" t="s">
        <v>361</v>
      </c>
      <c r="F76" s="357"/>
      <c r="G76" s="807">
        <v>1309229464</v>
      </c>
      <c r="H76" s="807">
        <v>1309229464</v>
      </c>
      <c r="I76" s="773" t="s">
        <v>453</v>
      </c>
      <c r="J76" s="330" t="s">
        <v>181</v>
      </c>
      <c r="K76" s="330" t="s">
        <v>47</v>
      </c>
      <c r="L76" s="331">
        <v>1009229464</v>
      </c>
      <c r="M76" s="793" t="s">
        <v>494</v>
      </c>
      <c r="N76" s="793">
        <v>40</v>
      </c>
      <c r="O76" s="795" t="s">
        <v>89</v>
      </c>
      <c r="P76" s="773" t="s">
        <v>90</v>
      </c>
      <c r="Q76" s="796"/>
      <c r="R76" s="796"/>
      <c r="S76" s="793" t="s">
        <v>493</v>
      </c>
      <c r="T76" s="789">
        <v>44803</v>
      </c>
      <c r="U76" s="793" t="s">
        <v>206</v>
      </c>
      <c r="V76" s="791" t="s">
        <v>519</v>
      </c>
      <c r="W76" s="789" t="s">
        <v>188</v>
      </c>
      <c r="X76" s="773" t="s">
        <v>495</v>
      </c>
      <c r="Y76" s="773" t="s">
        <v>88</v>
      </c>
      <c r="Z76" s="345"/>
    </row>
    <row r="77" spans="1:26">
      <c r="A77" s="803"/>
      <c r="B77" s="774"/>
      <c r="C77" s="774"/>
      <c r="D77" s="794"/>
      <c r="E77" s="774"/>
      <c r="F77" s="347"/>
      <c r="G77" s="808"/>
      <c r="H77" s="808"/>
      <c r="I77" s="774"/>
      <c r="J77" s="330" t="s">
        <v>181</v>
      </c>
      <c r="K77" s="330" t="s">
        <v>7</v>
      </c>
      <c r="L77" s="329">
        <v>300000000</v>
      </c>
      <c r="M77" s="774"/>
      <c r="N77" s="794"/>
      <c r="O77" s="795"/>
      <c r="P77" s="773"/>
      <c r="Q77" s="797"/>
      <c r="R77" s="797"/>
      <c r="S77" s="793"/>
      <c r="T77" s="774"/>
      <c r="U77" s="793"/>
      <c r="V77" s="792"/>
      <c r="W77" s="790"/>
      <c r="X77" s="774"/>
      <c r="Y77" s="774"/>
      <c r="Z77" s="345"/>
    </row>
    <row r="78" spans="1:26" ht="51">
      <c r="B78" s="348" t="s">
        <v>29</v>
      </c>
      <c r="C78" s="348" t="s">
        <v>487</v>
      </c>
      <c r="D78" s="348" t="s">
        <v>516</v>
      </c>
      <c r="E78" s="348" t="s">
        <v>517</v>
      </c>
      <c r="F78" s="348"/>
      <c r="G78" s="348">
        <v>882824606.39999998</v>
      </c>
      <c r="H78" s="348">
        <v>802567824</v>
      </c>
      <c r="I78" s="348">
        <v>80256782.400000006</v>
      </c>
      <c r="J78" s="348" t="s">
        <v>181</v>
      </c>
      <c r="K78" s="348" t="s">
        <v>47</v>
      </c>
      <c r="L78" s="348">
        <v>882824606.39999998</v>
      </c>
      <c r="M78" s="348"/>
      <c r="N78" s="348">
        <v>131</v>
      </c>
      <c r="O78" s="350" t="s">
        <v>89</v>
      </c>
      <c r="P78" s="349" t="s">
        <v>90</v>
      </c>
      <c r="Q78" s="348"/>
      <c r="R78" s="348"/>
      <c r="S78" s="348" t="s">
        <v>493</v>
      </c>
      <c r="T78" s="348" t="s">
        <v>518</v>
      </c>
      <c r="U78" s="348"/>
      <c r="V78" s="348"/>
      <c r="W78" s="336"/>
      <c r="X78" s="348"/>
      <c r="Y78" s="348" t="s">
        <v>88</v>
      </c>
      <c r="Z78" s="345"/>
    </row>
    <row r="79" spans="1:26">
      <c r="O79" s="334"/>
      <c r="P79" s="335"/>
    </row>
    <row r="81" spans="2:25" ht="69.75" customHeight="1">
      <c r="B81" s="6"/>
      <c r="C81" s="6"/>
      <c r="D81" s="6"/>
      <c r="E81" s="7"/>
      <c r="F81" s="332"/>
      <c r="G81" s="8"/>
      <c r="H81" s="8"/>
      <c r="I81" s="8"/>
      <c r="J81" s="8"/>
      <c r="K81" s="7"/>
      <c r="L81" s="8"/>
      <c r="M81" s="7"/>
      <c r="N81" s="7"/>
      <c r="O81" s="9"/>
      <c r="P81" s="9"/>
      <c r="Q81" s="9"/>
      <c r="R81" s="6"/>
      <c r="S81" s="6"/>
      <c r="T81" s="6"/>
      <c r="U81" s="6"/>
      <c r="V81" s="6"/>
      <c r="W81" s="111"/>
      <c r="X81" s="7"/>
      <c r="Y81" s="6"/>
    </row>
    <row r="82" spans="2:25" ht="58.5" customHeight="1">
      <c r="B82" s="6"/>
      <c r="C82" s="6"/>
      <c r="D82" s="10"/>
      <c r="E82" s="7"/>
      <c r="F82" s="332"/>
      <c r="G82" s="11"/>
      <c r="H82" s="11"/>
      <c r="I82" s="11"/>
      <c r="J82" s="11"/>
      <c r="K82" s="11"/>
      <c r="L82" s="11"/>
      <c r="M82" s="11"/>
      <c r="N82" s="11"/>
      <c r="O82" s="11"/>
      <c r="P82" s="11"/>
      <c r="Q82" s="11"/>
      <c r="R82" s="11"/>
      <c r="S82" s="11"/>
      <c r="T82" s="11"/>
      <c r="U82" s="11"/>
      <c r="V82" s="11"/>
      <c r="W82" s="112"/>
      <c r="X82" s="11"/>
      <c r="Y82" s="7"/>
    </row>
  </sheetData>
  <autoFilter ref="B7:Y78">
    <filterColumn colId="0">
      <filters>
        <filter val="HABITAT"/>
      </filters>
    </filterColumn>
  </autoFilter>
  <mergeCells count="587">
    <mergeCell ref="A27:A28"/>
    <mergeCell ref="A29:A30"/>
    <mergeCell ref="A31:A32"/>
    <mergeCell ref="A36:A38"/>
    <mergeCell ref="A39:A40"/>
    <mergeCell ref="A41:A42"/>
    <mergeCell ref="A44:A47"/>
    <mergeCell ref="I19:I20"/>
    <mergeCell ref="A76:A77"/>
    <mergeCell ref="A48:A50"/>
    <mergeCell ref="A51:A53"/>
    <mergeCell ref="A54:A55"/>
    <mergeCell ref="A57:A58"/>
    <mergeCell ref="A60:A61"/>
    <mergeCell ref="A63:A64"/>
    <mergeCell ref="A66:A67"/>
    <mergeCell ref="A70:A71"/>
    <mergeCell ref="A73:A74"/>
    <mergeCell ref="B76:B77"/>
    <mergeCell ref="C76:C77"/>
    <mergeCell ref="D76:D77"/>
    <mergeCell ref="E76:E77"/>
    <mergeCell ref="G76:G77"/>
    <mergeCell ref="H76:H77"/>
    <mergeCell ref="A8:A10"/>
    <mergeCell ref="A11:A12"/>
    <mergeCell ref="A13:A14"/>
    <mergeCell ref="A15:A16"/>
    <mergeCell ref="A17:A18"/>
    <mergeCell ref="A19:A20"/>
    <mergeCell ref="A21:A22"/>
    <mergeCell ref="A23:A24"/>
    <mergeCell ref="A25:A26"/>
    <mergeCell ref="Y70:Y71"/>
    <mergeCell ref="U15:U16"/>
    <mergeCell ref="V15:V16"/>
    <mergeCell ref="W15:W16"/>
    <mergeCell ref="X15:X16"/>
    <mergeCell ref="Y15:Y16"/>
    <mergeCell ref="E15:E16"/>
    <mergeCell ref="G15:G16"/>
    <mergeCell ref="H15:H16"/>
    <mergeCell ref="I15:I16"/>
    <mergeCell ref="M15:M16"/>
    <mergeCell ref="O15:O16"/>
    <mergeCell ref="P15:P16"/>
    <mergeCell ref="Q15:Q16"/>
    <mergeCell ref="R15:R16"/>
    <mergeCell ref="N15:N16"/>
    <mergeCell ref="O32:O33"/>
    <mergeCell ref="F25:F26"/>
    <mergeCell ref="F51:F53"/>
    <mergeCell ref="F54:F55"/>
    <mergeCell ref="F66:F67"/>
    <mergeCell ref="F70:F71"/>
    <mergeCell ref="Y19:Y20"/>
    <mergeCell ref="K39:K40"/>
    <mergeCell ref="Y76:Y77"/>
    <mergeCell ref="X76:X77"/>
    <mergeCell ref="W76:W77"/>
    <mergeCell ref="V76:V77"/>
    <mergeCell ref="U76:U77"/>
    <mergeCell ref="T76:T77"/>
    <mergeCell ref="S76:S77"/>
    <mergeCell ref="M76:M77"/>
    <mergeCell ref="N76:N77"/>
    <mergeCell ref="O76:O77"/>
    <mergeCell ref="P76:P77"/>
    <mergeCell ref="Q76:Q77"/>
    <mergeCell ref="R76:R77"/>
    <mergeCell ref="I76:I77"/>
    <mergeCell ref="B57:B58"/>
    <mergeCell ref="C57:C58"/>
    <mergeCell ref="D57:D58"/>
    <mergeCell ref="E57:E58"/>
    <mergeCell ref="G57:G58"/>
    <mergeCell ref="H57:H58"/>
    <mergeCell ref="I57:I58"/>
    <mergeCell ref="B70:B71"/>
    <mergeCell ref="C70:C71"/>
    <mergeCell ref="D70:D71"/>
    <mergeCell ref="E70:E71"/>
    <mergeCell ref="H70:H71"/>
    <mergeCell ref="G70:G71"/>
    <mergeCell ref="I70:I71"/>
    <mergeCell ref="F73:F74"/>
    <mergeCell ref="E66:E67"/>
    <mergeCell ref="G66:G67"/>
    <mergeCell ref="H66:H67"/>
    <mergeCell ref="I66:I67"/>
    <mergeCell ref="B66:B67"/>
    <mergeCell ref="C66:C67"/>
    <mergeCell ref="D66:D67"/>
    <mergeCell ref="G63:G64"/>
    <mergeCell ref="X19:X20"/>
    <mergeCell ref="V39:V40"/>
    <mergeCell ref="W39:W40"/>
    <mergeCell ref="X39:X40"/>
    <mergeCell ref="Y39:Y40"/>
    <mergeCell ref="M23:M24"/>
    <mergeCell ref="M36:M38"/>
    <mergeCell ref="N36:N38"/>
    <mergeCell ref="O36:O38"/>
    <mergeCell ref="Q31:Q32"/>
    <mergeCell ref="R31:R32"/>
    <mergeCell ref="N31:N32"/>
    <mergeCell ref="P31:P32"/>
    <mergeCell ref="S27:S28"/>
    <mergeCell ref="R29:R30"/>
    <mergeCell ref="O25:O26"/>
    <mergeCell ref="P25:P26"/>
    <mergeCell ref="Q25:Q26"/>
    <mergeCell ref="U39:U40"/>
    <mergeCell ref="T39:T40"/>
    <mergeCell ref="U36:U38"/>
    <mergeCell ref="Y27:Y28"/>
    <mergeCell ref="X27:X28"/>
    <mergeCell ref="W27:W28"/>
    <mergeCell ref="W70:W71"/>
    <mergeCell ref="X70:X71"/>
    <mergeCell ref="V70:V71"/>
    <mergeCell ref="N25:N26"/>
    <mergeCell ref="V48:V50"/>
    <mergeCell ref="W48:W50"/>
    <mergeCell ref="X48:X50"/>
    <mergeCell ref="V63:V64"/>
    <mergeCell ref="W63:W64"/>
    <mergeCell ref="P51:P53"/>
    <mergeCell ref="Q51:Q53"/>
    <mergeCell ref="R51:R53"/>
    <mergeCell ref="Q54:Q55"/>
    <mergeCell ref="T54:T55"/>
    <mergeCell ref="S60:S61"/>
    <mergeCell ref="T60:T61"/>
    <mergeCell ref="U60:U61"/>
    <mergeCell ref="V27:V28"/>
    <mergeCell ref="S70:S71"/>
    <mergeCell ref="T70:T71"/>
    <mergeCell ref="U70:U71"/>
    <mergeCell ref="V44:V47"/>
    <mergeCell ref="W44:W47"/>
    <mergeCell ref="V66:V67"/>
    <mergeCell ref="E13:E14"/>
    <mergeCell ref="G13:G14"/>
    <mergeCell ref="H13:H14"/>
    <mergeCell ref="I13:I14"/>
    <mergeCell ref="M13:M14"/>
    <mergeCell ref="N13:N14"/>
    <mergeCell ref="N19:N20"/>
    <mergeCell ref="O19:O20"/>
    <mergeCell ref="E19:E20"/>
    <mergeCell ref="G19:G20"/>
    <mergeCell ref="H19:H20"/>
    <mergeCell ref="F17:F18"/>
    <mergeCell ref="M19:M20"/>
    <mergeCell ref="O13:O14"/>
    <mergeCell ref="P13:P14"/>
    <mergeCell ref="Q13:Q14"/>
    <mergeCell ref="N70:N71"/>
    <mergeCell ref="O70:O71"/>
    <mergeCell ref="P70:P71"/>
    <mergeCell ref="Q70:Q71"/>
    <mergeCell ref="R70:R71"/>
    <mergeCell ref="N41:N42"/>
    <mergeCell ref="O41:O42"/>
    <mergeCell ref="R39:R40"/>
    <mergeCell ref="Q19:Q20"/>
    <mergeCell ref="R19:R20"/>
    <mergeCell ref="P66:P67"/>
    <mergeCell ref="Q66:Q67"/>
    <mergeCell ref="R66:R67"/>
    <mergeCell ref="P63:P64"/>
    <mergeCell ref="Q63:Q64"/>
    <mergeCell ref="R63:R64"/>
    <mergeCell ref="C31:C32"/>
    <mergeCell ref="B29:B30"/>
    <mergeCell ref="C29:C30"/>
    <mergeCell ref="G29:G30"/>
    <mergeCell ref="K51:K53"/>
    <mergeCell ref="L51:L53"/>
    <mergeCell ref="S41:S42"/>
    <mergeCell ref="N57:N58"/>
    <mergeCell ref="S39:S40"/>
    <mergeCell ref="O44:O47"/>
    <mergeCell ref="S51:S53"/>
    <mergeCell ref="N51:N53"/>
    <mergeCell ref="N29:N30"/>
    <mergeCell ref="R54:R55"/>
    <mergeCell ref="P54:P55"/>
    <mergeCell ref="P57:P58"/>
    <mergeCell ref="S54:S55"/>
    <mergeCell ref="U54:U55"/>
    <mergeCell ref="S63:S64"/>
    <mergeCell ref="N48:N50"/>
    <mergeCell ref="W41:W42"/>
    <mergeCell ref="P44:P47"/>
    <mergeCell ref="M70:M71"/>
    <mergeCell ref="B25:B26"/>
    <mergeCell ref="C25:C26"/>
    <mergeCell ref="H31:H32"/>
    <mergeCell ref="I31:I32"/>
    <mergeCell ref="D25:D26"/>
    <mergeCell ref="E25:E26"/>
    <mergeCell ref="G25:G26"/>
    <mergeCell ref="H25:H26"/>
    <mergeCell ref="I25:I26"/>
    <mergeCell ref="M25:M26"/>
    <mergeCell ref="D36:D38"/>
    <mergeCell ref="C36:C38"/>
    <mergeCell ref="B36:B38"/>
    <mergeCell ref="H29:H30"/>
    <mergeCell ref="I29:I30"/>
    <mergeCell ref="H36:H38"/>
    <mergeCell ref="B31:B32"/>
    <mergeCell ref="O48:O50"/>
    <mergeCell ref="Z48:Z50"/>
    <mergeCell ref="Z51:Z53"/>
    <mergeCell ref="Z44:Z47"/>
    <mergeCell ref="T41:T42"/>
    <mergeCell ref="U41:U42"/>
    <mergeCell ref="V41:V42"/>
    <mergeCell ref="X44:X47"/>
    <mergeCell ref="Y44:Y47"/>
    <mergeCell ref="S48:S50"/>
    <mergeCell ref="T48:T50"/>
    <mergeCell ref="U48:U50"/>
    <mergeCell ref="O51:O53"/>
    <mergeCell ref="T44:T47"/>
    <mergeCell ref="Y51:Y53"/>
    <mergeCell ref="T51:T53"/>
    <mergeCell ref="U51:U53"/>
    <mergeCell ref="V51:V53"/>
    <mergeCell ref="P41:P42"/>
    <mergeCell ref="Q41:Q42"/>
    <mergeCell ref="W51:W53"/>
    <mergeCell ref="Y48:Y50"/>
    <mergeCell ref="Z23:Z24"/>
    <mergeCell ref="P23:P24"/>
    <mergeCell ref="Q23:Q24"/>
    <mergeCell ref="R23:R24"/>
    <mergeCell ref="S23:S24"/>
    <mergeCell ref="T23:T24"/>
    <mergeCell ref="U23:U24"/>
    <mergeCell ref="V23:V24"/>
    <mergeCell ref="W23:W24"/>
    <mergeCell ref="X23:X24"/>
    <mergeCell ref="Y31:Y32"/>
    <mergeCell ref="Y29:Y30"/>
    <mergeCell ref="Y23:Y24"/>
    <mergeCell ref="Y25:Y26"/>
    <mergeCell ref="U31:U32"/>
    <mergeCell ref="Q44:Q47"/>
    <mergeCell ref="R44:R47"/>
    <mergeCell ref="S44:S47"/>
    <mergeCell ref="U44:U47"/>
    <mergeCell ref="R41:R42"/>
    <mergeCell ref="X41:X42"/>
    <mergeCell ref="Y41:Y42"/>
    <mergeCell ref="R27:R28"/>
    <mergeCell ref="X66:X67"/>
    <mergeCell ref="Y66:Y67"/>
    <mergeCell ref="Q57:Q58"/>
    <mergeCell ref="R57:R58"/>
    <mergeCell ref="S57:S58"/>
    <mergeCell ref="T57:T58"/>
    <mergeCell ref="U57:U58"/>
    <mergeCell ref="V57:V58"/>
    <mergeCell ref="Y63:Y64"/>
    <mergeCell ref="W66:W67"/>
    <mergeCell ref="W60:W61"/>
    <mergeCell ref="W57:W58"/>
    <mergeCell ref="V60:V61"/>
    <mergeCell ref="U66:U67"/>
    <mergeCell ref="T66:T67"/>
    <mergeCell ref="S66:S67"/>
    <mergeCell ref="T63:T64"/>
    <mergeCell ref="X54:X55"/>
    <mergeCell ref="Y54:Y55"/>
    <mergeCell ref="Y60:Y61"/>
    <mergeCell ref="X60:X61"/>
    <mergeCell ref="X63:X64"/>
    <mergeCell ref="U63:U64"/>
    <mergeCell ref="W54:W55"/>
    <mergeCell ref="X57:X58"/>
    <mergeCell ref="Y57:Y58"/>
    <mergeCell ref="V54:V55"/>
    <mergeCell ref="J66:J67"/>
    <mergeCell ref="H60:H61"/>
    <mergeCell ref="O54:O55"/>
    <mergeCell ref="N54:N55"/>
    <mergeCell ref="M54:M55"/>
    <mergeCell ref="O60:O61"/>
    <mergeCell ref="O63:O64"/>
    <mergeCell ref="O57:O58"/>
    <mergeCell ref="N66:N67"/>
    <mergeCell ref="O66:O67"/>
    <mergeCell ref="L54:L55"/>
    <mergeCell ref="M66:M67"/>
    <mergeCell ref="M57:M58"/>
    <mergeCell ref="M63:M64"/>
    <mergeCell ref="N63:N64"/>
    <mergeCell ref="M60:M61"/>
    <mergeCell ref="N60:N61"/>
    <mergeCell ref="E63:E64"/>
    <mergeCell ref="B63:B64"/>
    <mergeCell ref="P36:P38"/>
    <mergeCell ref="Q36:Q38"/>
    <mergeCell ref="S36:S38"/>
    <mergeCell ref="G36:G38"/>
    <mergeCell ref="E36:E38"/>
    <mergeCell ref="P48:P50"/>
    <mergeCell ref="Q48:Q50"/>
    <mergeCell ref="R48:R50"/>
    <mergeCell ref="M44:M47"/>
    <mergeCell ref="N44:N47"/>
    <mergeCell ref="I36:I38"/>
    <mergeCell ref="E39:E40"/>
    <mergeCell ref="I39:I40"/>
    <mergeCell ref="M39:M40"/>
    <mergeCell ref="N39:N40"/>
    <mergeCell ref="O39:O40"/>
    <mergeCell ref="P39:P40"/>
    <mergeCell ref="Q39:Q40"/>
    <mergeCell ref="G39:G40"/>
    <mergeCell ref="C63:C64"/>
    <mergeCell ref="D63:D64"/>
    <mergeCell ref="I63:I64"/>
    <mergeCell ref="G60:G61"/>
    <mergeCell ref="E60:E61"/>
    <mergeCell ref="D60:D61"/>
    <mergeCell ref="C60:C61"/>
    <mergeCell ref="H63:H64"/>
    <mergeCell ref="H41:H42"/>
    <mergeCell ref="I41:I42"/>
    <mergeCell ref="H39:H40"/>
    <mergeCell ref="B51:B53"/>
    <mergeCell ref="C51:C53"/>
    <mergeCell ref="D51:D53"/>
    <mergeCell ref="E51:E53"/>
    <mergeCell ref="G51:G53"/>
    <mergeCell ref="B44:B47"/>
    <mergeCell ref="C44:C47"/>
    <mergeCell ref="H51:H53"/>
    <mergeCell ref="I51:I53"/>
    <mergeCell ref="B48:B50"/>
    <mergeCell ref="C48:C50"/>
    <mergeCell ref="D48:D50"/>
    <mergeCell ref="E48:E50"/>
    <mergeCell ref="G48:G50"/>
    <mergeCell ref="H48:H50"/>
    <mergeCell ref="I48:I50"/>
    <mergeCell ref="D44:D47"/>
    <mergeCell ref="E44:E47"/>
    <mergeCell ref="G44:G47"/>
    <mergeCell ref="H44:H47"/>
    <mergeCell ref="I44:I47"/>
    <mergeCell ref="F48:F50"/>
    <mergeCell ref="M51:M53"/>
    <mergeCell ref="E29:E30"/>
    <mergeCell ref="D31:D32"/>
    <mergeCell ref="E31:E32"/>
    <mergeCell ref="D29:D30"/>
    <mergeCell ref="J51:J53"/>
    <mergeCell ref="M41:M42"/>
    <mergeCell ref="M29:M30"/>
    <mergeCell ref="F44:F47"/>
    <mergeCell ref="M31:M32"/>
    <mergeCell ref="G31:G32"/>
    <mergeCell ref="M48:M50"/>
    <mergeCell ref="C11:C12"/>
    <mergeCell ref="B11:B12"/>
    <mergeCell ref="D11:D12"/>
    <mergeCell ref="B17:B18"/>
    <mergeCell ref="C17:C18"/>
    <mergeCell ref="D17:D18"/>
    <mergeCell ref="B21:B22"/>
    <mergeCell ref="C21:C22"/>
    <mergeCell ref="D21:D22"/>
    <mergeCell ref="B19:B20"/>
    <mergeCell ref="C19:C20"/>
    <mergeCell ref="D19:D20"/>
    <mergeCell ref="B15:B16"/>
    <mergeCell ref="C15:C16"/>
    <mergeCell ref="D15:D16"/>
    <mergeCell ref="D13:D14"/>
    <mergeCell ref="B13:B14"/>
    <mergeCell ref="C13:C14"/>
    <mergeCell ref="M8:M10"/>
    <mergeCell ref="N8:N10"/>
    <mergeCell ref="O8:O10"/>
    <mergeCell ref="P8:P10"/>
    <mergeCell ref="Q8:Q10"/>
    <mergeCell ref="R8:R10"/>
    <mergeCell ref="E8:E10"/>
    <mergeCell ref="G8:G10"/>
    <mergeCell ref="R21:R22"/>
    <mergeCell ref="I21:I22"/>
    <mergeCell ref="M21:M22"/>
    <mergeCell ref="I11:I12"/>
    <mergeCell ref="H11:H12"/>
    <mergeCell ref="E17:E18"/>
    <mergeCell ref="G17:G18"/>
    <mergeCell ref="H17:H18"/>
    <mergeCell ref="I17:I18"/>
    <mergeCell ref="G11:G12"/>
    <mergeCell ref="E11:E12"/>
    <mergeCell ref="E21:E22"/>
    <mergeCell ref="H21:H22"/>
    <mergeCell ref="G21:G22"/>
    <mergeCell ref="N21:N22"/>
    <mergeCell ref="O21:O22"/>
    <mergeCell ref="H8:H10"/>
    <mergeCell ref="L8:L9"/>
    <mergeCell ref="J8:J10"/>
    <mergeCell ref="I8:I10"/>
    <mergeCell ref="K8:K9"/>
    <mergeCell ref="B8:B10"/>
    <mergeCell ref="C8:C10"/>
    <mergeCell ref="D8:D10"/>
    <mergeCell ref="F8:F10"/>
    <mergeCell ref="Y8:Y10"/>
    <mergeCell ref="W8:W10"/>
    <mergeCell ref="X8:X10"/>
    <mergeCell ref="S8:S10"/>
    <mergeCell ref="U8:U10"/>
    <mergeCell ref="T8:T10"/>
    <mergeCell ref="V8:V10"/>
    <mergeCell ref="X11:X12"/>
    <mergeCell ref="Y11:Y12"/>
    <mergeCell ref="W11:W12"/>
    <mergeCell ref="S11:S12"/>
    <mergeCell ref="T11:T12"/>
    <mergeCell ref="U11:U12"/>
    <mergeCell ref="M11:M12"/>
    <mergeCell ref="X17:X18"/>
    <mergeCell ref="Y17:Y18"/>
    <mergeCell ref="V11:V12"/>
    <mergeCell ref="O11:O12"/>
    <mergeCell ref="P11:P12"/>
    <mergeCell ref="Q11:Q12"/>
    <mergeCell ref="R11:R12"/>
    <mergeCell ref="N11:N12"/>
    <mergeCell ref="P17:P18"/>
    <mergeCell ref="Q17:Q18"/>
    <mergeCell ref="M17:M18"/>
    <mergeCell ref="N17:N18"/>
    <mergeCell ref="O17:O18"/>
    <mergeCell ref="R13:R14"/>
    <mergeCell ref="S13:S14"/>
    <mergeCell ref="T13:T14"/>
    <mergeCell ref="U13:U14"/>
    <mergeCell ref="V13:V14"/>
    <mergeCell ref="W13:W14"/>
    <mergeCell ref="X13:X14"/>
    <mergeCell ref="Y13:Y14"/>
    <mergeCell ref="S15:S16"/>
    <mergeCell ref="T15:T16"/>
    <mergeCell ref="M27:M28"/>
    <mergeCell ref="B27:B28"/>
    <mergeCell ref="C27:C28"/>
    <mergeCell ref="E27:E28"/>
    <mergeCell ref="G27:G28"/>
    <mergeCell ref="B23:B24"/>
    <mergeCell ref="C23:C24"/>
    <mergeCell ref="N23:N24"/>
    <mergeCell ref="D23:D24"/>
    <mergeCell ref="E23:E24"/>
    <mergeCell ref="G23:G24"/>
    <mergeCell ref="H23:H24"/>
    <mergeCell ref="I23:I24"/>
    <mergeCell ref="H27:H28"/>
    <mergeCell ref="I27:I28"/>
    <mergeCell ref="D27:D28"/>
    <mergeCell ref="N27:N28"/>
    <mergeCell ref="U17:U18"/>
    <mergeCell ref="W17:W18"/>
    <mergeCell ref="R17:R18"/>
    <mergeCell ref="S17:S18"/>
    <mergeCell ref="T17:T18"/>
    <mergeCell ref="O23:O24"/>
    <mergeCell ref="Q27:Q28"/>
    <mergeCell ref="O29:O30"/>
    <mergeCell ref="P29:P30"/>
    <mergeCell ref="Q29:Q30"/>
    <mergeCell ref="T19:T20"/>
    <mergeCell ref="U19:U20"/>
    <mergeCell ref="V19:V20"/>
    <mergeCell ref="W19:W20"/>
    <mergeCell ref="W25:W26"/>
    <mergeCell ref="S19:S20"/>
    <mergeCell ref="P19:P20"/>
    <mergeCell ref="P21:P22"/>
    <mergeCell ref="Q21:Q22"/>
    <mergeCell ref="O27:O28"/>
    <mergeCell ref="P27:P28"/>
    <mergeCell ref="B60:B61"/>
    <mergeCell ref="I60:I61"/>
    <mergeCell ref="X51:X53"/>
    <mergeCell ref="Y36:Y38"/>
    <mergeCell ref="B54:B55"/>
    <mergeCell ref="K54:K55"/>
    <mergeCell ref="J54:J55"/>
    <mergeCell ref="I54:I55"/>
    <mergeCell ref="H54:H55"/>
    <mergeCell ref="C54:C55"/>
    <mergeCell ref="D54:D55"/>
    <mergeCell ref="E54:E55"/>
    <mergeCell ref="G54:G55"/>
    <mergeCell ref="C39:C40"/>
    <mergeCell ref="D39:D40"/>
    <mergeCell ref="B41:B42"/>
    <mergeCell ref="C41:C42"/>
    <mergeCell ref="D41:D42"/>
    <mergeCell ref="B39:B40"/>
    <mergeCell ref="E41:E42"/>
    <mergeCell ref="G41:G42"/>
    <mergeCell ref="F36:F38"/>
    <mergeCell ref="F39:F40"/>
    <mergeCell ref="F41:F42"/>
    <mergeCell ref="B73:B74"/>
    <mergeCell ref="C73:C74"/>
    <mergeCell ref="D73:D74"/>
    <mergeCell ref="T73:T74"/>
    <mergeCell ref="M73:M74"/>
    <mergeCell ref="N73:N74"/>
    <mergeCell ref="O73:O74"/>
    <mergeCell ref="Q73:Q74"/>
    <mergeCell ref="P73:P74"/>
    <mergeCell ref="R73:R74"/>
    <mergeCell ref="S73:S74"/>
    <mergeCell ref="V73:V74"/>
    <mergeCell ref="W73:W74"/>
    <mergeCell ref="X73:X74"/>
    <mergeCell ref="Y73:Y74"/>
    <mergeCell ref="E73:E74"/>
    <mergeCell ref="G73:G74"/>
    <mergeCell ref="H73:H74"/>
    <mergeCell ref="I73:I74"/>
    <mergeCell ref="U73:U74"/>
    <mergeCell ref="Z8:Z10"/>
    <mergeCell ref="Z11:Z12"/>
    <mergeCell ref="Z13:Z14"/>
    <mergeCell ref="Z70:Z71"/>
    <mergeCell ref="J49:J50"/>
    <mergeCell ref="K49:K50"/>
    <mergeCell ref="L49:L50"/>
    <mergeCell ref="V29:V30"/>
    <mergeCell ref="R36:R38"/>
    <mergeCell ref="V36:V38"/>
    <mergeCell ref="W36:W38"/>
    <mergeCell ref="X36:X38"/>
    <mergeCell ref="X21:X22"/>
    <mergeCell ref="W21:W22"/>
    <mergeCell ref="W31:W32"/>
    <mergeCell ref="U29:U30"/>
    <mergeCell ref="T36:T38"/>
    <mergeCell ref="T27:T28"/>
    <mergeCell ref="T29:T30"/>
    <mergeCell ref="T31:T32"/>
    <mergeCell ref="S21:S22"/>
    <mergeCell ref="T21:T22"/>
    <mergeCell ref="U27:U28"/>
    <mergeCell ref="Y21:Y22"/>
    <mergeCell ref="F11:F12"/>
    <mergeCell ref="F13:F14"/>
    <mergeCell ref="F15:F16"/>
    <mergeCell ref="F19:F20"/>
    <mergeCell ref="F21:F22"/>
    <mergeCell ref="F23:F24"/>
    <mergeCell ref="Z41:Z42"/>
    <mergeCell ref="Z39:Z40"/>
    <mergeCell ref="Z36:Z38"/>
    <mergeCell ref="W29:W30"/>
    <mergeCell ref="X29:X30"/>
    <mergeCell ref="X31:X32"/>
    <mergeCell ref="S29:S30"/>
    <mergeCell ref="S31:S32"/>
    <mergeCell ref="R25:R26"/>
    <mergeCell ref="S25:S26"/>
    <mergeCell ref="T25:T26"/>
    <mergeCell ref="U25:U26"/>
    <mergeCell ref="V25:V26"/>
    <mergeCell ref="X25:X26"/>
    <mergeCell ref="U21:U22"/>
    <mergeCell ref="V21:V22"/>
    <mergeCell ref="V31:V32"/>
    <mergeCell ref="V17:V18"/>
  </mergeCells>
  <phoneticPr fontId="30" type="noConversion"/>
  <dataValidations disablePrompts="1" count="1">
    <dataValidation allowBlank="1" showErrorMessage="1" sqref="Y60"/>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topLeftCell="T1" workbookViewId="0">
      <pane ySplit="1" topLeftCell="A22" activePane="bottomLeft" state="frozen"/>
      <selection pane="bottomLeft" activeCell="AA23" sqref="AA23"/>
    </sheetView>
  </sheetViews>
  <sheetFormatPr baseColWidth="10" defaultRowHeight="15"/>
  <cols>
    <col min="1" max="3" width="11.42578125" style="470"/>
    <col min="4" max="4" width="51" style="470" customWidth="1"/>
    <col min="5" max="5" width="18.28515625" style="470" customWidth="1"/>
    <col min="6" max="6" width="23" style="470" customWidth="1"/>
    <col min="7" max="7" width="18.5703125" style="470" bestFit="1" customWidth="1"/>
    <col min="8" max="8" width="19.140625" style="470" bestFit="1" customWidth="1"/>
    <col min="9" max="9" width="15.85546875" style="470" bestFit="1" customWidth="1"/>
    <col min="10" max="10" width="21.28515625" style="470" bestFit="1" customWidth="1"/>
    <col min="11" max="11" width="17.42578125" style="470" customWidth="1"/>
    <col min="12" max="12" width="17.5703125" style="470" bestFit="1" customWidth="1"/>
    <col min="13" max="13" width="21.42578125" style="470" customWidth="1"/>
    <col min="14" max="14" width="14.5703125" style="470" customWidth="1"/>
    <col min="15" max="15" width="30.140625" style="470" customWidth="1"/>
    <col min="16" max="16" width="14.5703125" style="470" customWidth="1"/>
    <col min="17" max="17" width="13.7109375" style="470" customWidth="1"/>
    <col min="18" max="18" width="16.28515625" style="470" customWidth="1"/>
    <col min="19" max="19" width="17.140625" style="470" customWidth="1"/>
    <col min="20" max="20" width="29.28515625" style="470" bestFit="1" customWidth="1"/>
    <col min="21" max="21" width="17.28515625" style="470" bestFit="1" customWidth="1"/>
    <col min="22" max="22" width="41" style="470" customWidth="1"/>
    <col min="23" max="23" width="19.5703125" style="470" bestFit="1" customWidth="1"/>
    <col min="24" max="24" width="13.42578125" style="470" customWidth="1"/>
    <col min="25" max="25" width="23.140625" style="470" customWidth="1"/>
    <col min="26" max="26" width="18.28515625" style="470" customWidth="1"/>
    <col min="27" max="16384" width="11.42578125" style="470"/>
  </cols>
  <sheetData>
    <row r="1" spans="1:26" ht="26.25" thickBot="1">
      <c r="A1" s="524" t="s">
        <v>545</v>
      </c>
      <c r="B1" s="524" t="s">
        <v>28</v>
      </c>
      <c r="C1" s="525" t="s">
        <v>8</v>
      </c>
      <c r="D1" s="525" t="s">
        <v>6</v>
      </c>
      <c r="E1" s="525" t="s">
        <v>7</v>
      </c>
      <c r="F1" s="525" t="s">
        <v>508</v>
      </c>
      <c r="G1" s="525" t="s">
        <v>18</v>
      </c>
      <c r="H1" s="525" t="s">
        <v>19</v>
      </c>
      <c r="I1" s="525" t="s">
        <v>20</v>
      </c>
      <c r="J1" s="525" t="s">
        <v>158</v>
      </c>
      <c r="K1" s="525" t="s">
        <v>159</v>
      </c>
      <c r="L1" s="525" t="s">
        <v>44</v>
      </c>
      <c r="M1" s="525" t="s">
        <v>17</v>
      </c>
      <c r="N1" s="525" t="s">
        <v>10</v>
      </c>
      <c r="O1" s="525" t="s">
        <v>9</v>
      </c>
      <c r="P1" s="525" t="s">
        <v>11</v>
      </c>
      <c r="Q1" s="525" t="s">
        <v>40</v>
      </c>
      <c r="R1" s="525" t="s">
        <v>21</v>
      </c>
      <c r="S1" s="525" t="s">
        <v>12</v>
      </c>
      <c r="T1" s="525" t="s">
        <v>14</v>
      </c>
      <c r="U1" s="525" t="s">
        <v>13</v>
      </c>
      <c r="V1" s="525" t="s">
        <v>98</v>
      </c>
      <c r="W1" s="527" t="s">
        <v>97</v>
      </c>
      <c r="X1" s="525" t="s">
        <v>16</v>
      </c>
      <c r="Y1" s="525" t="s">
        <v>364</v>
      </c>
      <c r="Z1" s="525" t="s">
        <v>7</v>
      </c>
    </row>
    <row r="2" spans="1:26">
      <c r="A2" s="829">
        <v>1</v>
      </c>
      <c r="B2" s="812" t="s">
        <v>29</v>
      </c>
      <c r="C2" s="812" t="s">
        <v>226</v>
      </c>
      <c r="D2" s="812" t="s">
        <v>79</v>
      </c>
      <c r="E2" s="812" t="s">
        <v>80</v>
      </c>
      <c r="F2" s="812"/>
      <c r="G2" s="828">
        <v>913289738</v>
      </c>
      <c r="H2" s="828">
        <f>G2-I2</f>
        <v>820616822</v>
      </c>
      <c r="I2" s="828">
        <v>92672916</v>
      </c>
      <c r="J2" s="828" t="s">
        <v>181</v>
      </c>
      <c r="K2" s="828" t="s">
        <v>47</v>
      </c>
      <c r="L2" s="828">
        <v>798741214.70000005</v>
      </c>
      <c r="M2" s="812" t="s">
        <v>506</v>
      </c>
      <c r="N2" s="827">
        <v>80</v>
      </c>
      <c r="O2" s="812" t="s">
        <v>69</v>
      </c>
      <c r="P2" s="812" t="s">
        <v>70</v>
      </c>
      <c r="Q2" s="812" t="s">
        <v>448</v>
      </c>
      <c r="R2" s="812" t="s">
        <v>72</v>
      </c>
      <c r="S2" s="812" t="s">
        <v>15</v>
      </c>
      <c r="T2" s="825">
        <v>44250</v>
      </c>
      <c r="U2" s="812" t="s">
        <v>270</v>
      </c>
      <c r="V2" s="812" t="s">
        <v>568</v>
      </c>
      <c r="W2" s="826" t="s">
        <v>396</v>
      </c>
      <c r="X2" s="827" t="s">
        <v>507</v>
      </c>
      <c r="Y2" s="824" t="s">
        <v>266</v>
      </c>
      <c r="Z2" s="812" t="s">
        <v>80</v>
      </c>
    </row>
    <row r="3" spans="1:26">
      <c r="A3" s="813"/>
      <c r="B3" s="809"/>
      <c r="C3" s="809"/>
      <c r="D3" s="809"/>
      <c r="E3" s="809"/>
      <c r="F3" s="809"/>
      <c r="G3" s="814"/>
      <c r="H3" s="814"/>
      <c r="I3" s="814"/>
      <c r="J3" s="814"/>
      <c r="K3" s="814"/>
      <c r="L3" s="814"/>
      <c r="M3" s="809"/>
      <c r="N3" s="815"/>
      <c r="O3" s="809"/>
      <c r="P3" s="809"/>
      <c r="Q3" s="809"/>
      <c r="R3" s="809"/>
      <c r="S3" s="809"/>
      <c r="T3" s="816"/>
      <c r="U3" s="809"/>
      <c r="V3" s="809"/>
      <c r="W3" s="817"/>
      <c r="X3" s="815"/>
      <c r="Y3" s="818"/>
      <c r="Z3" s="809"/>
    </row>
    <row r="4" spans="1:26">
      <c r="A4" s="813"/>
      <c r="B4" s="809"/>
      <c r="C4" s="809"/>
      <c r="D4" s="809"/>
      <c r="E4" s="809"/>
      <c r="F4" s="809"/>
      <c r="G4" s="814"/>
      <c r="H4" s="814"/>
      <c r="I4" s="814"/>
      <c r="J4" s="814"/>
      <c r="K4" s="475" t="s">
        <v>78</v>
      </c>
      <c r="L4" s="508">
        <v>114548523.3</v>
      </c>
      <c r="M4" s="809"/>
      <c r="N4" s="815"/>
      <c r="O4" s="809"/>
      <c r="P4" s="809"/>
      <c r="Q4" s="809"/>
      <c r="R4" s="809"/>
      <c r="S4" s="809"/>
      <c r="T4" s="816"/>
      <c r="U4" s="809"/>
      <c r="V4" s="809"/>
      <c r="W4" s="817"/>
      <c r="X4" s="815"/>
      <c r="Y4" s="818"/>
      <c r="Z4" s="809"/>
    </row>
    <row r="5" spans="1:26">
      <c r="A5" s="813">
        <v>2</v>
      </c>
      <c r="B5" s="809" t="s">
        <v>29</v>
      </c>
      <c r="C5" s="809" t="s">
        <v>226</v>
      </c>
      <c r="D5" s="809" t="s">
        <v>151</v>
      </c>
      <c r="E5" s="809" t="s">
        <v>152</v>
      </c>
      <c r="F5" s="809" t="s">
        <v>512</v>
      </c>
      <c r="G5" s="814">
        <v>3614316691.3099999</v>
      </c>
      <c r="H5" s="814">
        <f>G5-I5</f>
        <v>3413521319.5699997</v>
      </c>
      <c r="I5" s="814">
        <v>200795371.74000001</v>
      </c>
      <c r="J5" s="508" t="s">
        <v>181</v>
      </c>
      <c r="K5" s="508" t="s">
        <v>47</v>
      </c>
      <c r="L5" s="508">
        <v>1400193991.3099999</v>
      </c>
      <c r="M5" s="809" t="s">
        <v>267</v>
      </c>
      <c r="N5" s="815">
        <v>393</v>
      </c>
      <c r="O5" s="809" t="s">
        <v>268</v>
      </c>
      <c r="P5" s="809" t="s">
        <v>70</v>
      </c>
      <c r="Q5" s="809" t="s">
        <v>448</v>
      </c>
      <c r="R5" s="809" t="s">
        <v>72</v>
      </c>
      <c r="S5" s="809" t="s">
        <v>15</v>
      </c>
      <c r="T5" s="816">
        <v>44436</v>
      </c>
      <c r="U5" s="809" t="s">
        <v>62</v>
      </c>
      <c r="V5" s="809" t="s">
        <v>522</v>
      </c>
      <c r="W5" s="817" t="s">
        <v>520</v>
      </c>
      <c r="X5" s="815" t="s">
        <v>167</v>
      </c>
      <c r="Y5" s="818" t="s">
        <v>467</v>
      </c>
      <c r="Z5" s="809" t="s">
        <v>152</v>
      </c>
    </row>
    <row r="6" spans="1:26" ht="38.25">
      <c r="A6" s="813"/>
      <c r="B6" s="809"/>
      <c r="C6" s="809"/>
      <c r="D6" s="809"/>
      <c r="E6" s="809"/>
      <c r="F6" s="809"/>
      <c r="G6" s="814"/>
      <c r="H6" s="814"/>
      <c r="I6" s="814"/>
      <c r="J6" s="508" t="s">
        <v>181</v>
      </c>
      <c r="K6" s="508" t="s">
        <v>153</v>
      </c>
      <c r="L6" s="508">
        <v>2214122700</v>
      </c>
      <c r="M6" s="809"/>
      <c r="N6" s="815"/>
      <c r="O6" s="809"/>
      <c r="P6" s="809"/>
      <c r="Q6" s="809"/>
      <c r="R6" s="809"/>
      <c r="S6" s="809"/>
      <c r="T6" s="816"/>
      <c r="U6" s="809"/>
      <c r="V6" s="809"/>
      <c r="W6" s="817"/>
      <c r="X6" s="815"/>
      <c r="Y6" s="818"/>
      <c r="Z6" s="809"/>
    </row>
    <row r="7" spans="1:26">
      <c r="A7" s="813">
        <v>3</v>
      </c>
      <c r="B7" s="809" t="s">
        <v>29</v>
      </c>
      <c r="C7" s="809" t="s">
        <v>226</v>
      </c>
      <c r="D7" s="809" t="s">
        <v>405</v>
      </c>
      <c r="E7" s="809" t="s">
        <v>406</v>
      </c>
      <c r="F7" s="809" t="s">
        <v>509</v>
      </c>
      <c r="G7" s="814">
        <v>4764783483</v>
      </c>
      <c r="H7" s="814">
        <f>G7-I7</f>
        <v>4602274655</v>
      </c>
      <c r="I7" s="814">
        <v>162508828</v>
      </c>
      <c r="J7" s="508" t="s">
        <v>181</v>
      </c>
      <c r="K7" s="508" t="s">
        <v>407</v>
      </c>
      <c r="L7" s="535">
        <f>3954077034+162508828</f>
        <v>4116585862</v>
      </c>
      <c r="M7" s="809" t="s">
        <v>447</v>
      </c>
      <c r="N7" s="815">
        <v>474</v>
      </c>
      <c r="O7" s="809" t="s">
        <v>268</v>
      </c>
      <c r="P7" s="809" t="s">
        <v>70</v>
      </c>
      <c r="Q7" s="809" t="s">
        <v>448</v>
      </c>
      <c r="R7" s="809" t="s">
        <v>415</v>
      </c>
      <c r="S7" s="809" t="s">
        <v>15</v>
      </c>
      <c r="T7" s="816">
        <v>44649</v>
      </c>
      <c r="U7" s="809" t="s">
        <v>272</v>
      </c>
      <c r="V7" s="809" t="s">
        <v>567</v>
      </c>
      <c r="W7" s="817" t="s">
        <v>396</v>
      </c>
      <c r="X7" s="815">
        <v>1896</v>
      </c>
      <c r="Y7" s="818" t="s">
        <v>266</v>
      </c>
      <c r="Z7" s="809" t="s">
        <v>406</v>
      </c>
    </row>
    <row r="8" spans="1:26" ht="23.25" customHeight="1">
      <c r="A8" s="813"/>
      <c r="B8" s="809"/>
      <c r="C8" s="809"/>
      <c r="D8" s="809"/>
      <c r="E8" s="809"/>
      <c r="F8" s="809"/>
      <c r="G8" s="814"/>
      <c r="H8" s="814"/>
      <c r="I8" s="814"/>
      <c r="J8" s="508" t="s">
        <v>181</v>
      </c>
      <c r="K8" s="508" t="s">
        <v>408</v>
      </c>
      <c r="L8" s="535">
        <v>648197621</v>
      </c>
      <c r="M8" s="809"/>
      <c r="N8" s="815"/>
      <c r="O8" s="809"/>
      <c r="P8" s="809"/>
      <c r="Q8" s="809"/>
      <c r="R8" s="809"/>
      <c r="S8" s="809"/>
      <c r="T8" s="816"/>
      <c r="U8" s="809"/>
      <c r="V8" s="809"/>
      <c r="W8" s="817"/>
      <c r="X8" s="815"/>
      <c r="Y8" s="818"/>
      <c r="Z8" s="809"/>
    </row>
    <row r="9" spans="1:26" ht="31.5" customHeight="1">
      <c r="A9" s="813">
        <v>4</v>
      </c>
      <c r="B9" s="809" t="s">
        <v>29</v>
      </c>
      <c r="C9" s="809" t="s">
        <v>226</v>
      </c>
      <c r="D9" s="809" t="s">
        <v>496</v>
      </c>
      <c r="E9" s="809" t="s">
        <v>497</v>
      </c>
      <c r="F9" s="809" t="s">
        <v>543</v>
      </c>
      <c r="G9" s="814">
        <v>5198310002</v>
      </c>
      <c r="H9" s="814">
        <f>G9-I9</f>
        <v>4941471112</v>
      </c>
      <c r="I9" s="814">
        <v>256838890</v>
      </c>
      <c r="J9" s="508" t="s">
        <v>181</v>
      </c>
      <c r="K9" s="508" t="s">
        <v>47</v>
      </c>
      <c r="L9" s="536">
        <v>4516042935.1999998</v>
      </c>
      <c r="M9" s="809" t="s">
        <v>498</v>
      </c>
      <c r="N9" s="815">
        <v>552</v>
      </c>
      <c r="O9" s="809" t="s">
        <v>268</v>
      </c>
      <c r="P9" s="809" t="s">
        <v>70</v>
      </c>
      <c r="Q9" s="809" t="s">
        <v>448</v>
      </c>
      <c r="R9" s="809" t="s">
        <v>415</v>
      </c>
      <c r="S9" s="809" t="s">
        <v>15</v>
      </c>
      <c r="T9" s="816">
        <v>44817</v>
      </c>
      <c r="U9" s="809" t="s">
        <v>270</v>
      </c>
      <c r="V9" s="809" t="s">
        <v>587</v>
      </c>
      <c r="W9" s="817" t="s">
        <v>188</v>
      </c>
      <c r="X9" s="815">
        <v>2098</v>
      </c>
      <c r="Y9" s="818" t="s">
        <v>266</v>
      </c>
      <c r="Z9" s="809" t="s">
        <v>497</v>
      </c>
    </row>
    <row r="10" spans="1:26" ht="34.5" customHeight="1">
      <c r="A10" s="813"/>
      <c r="B10" s="809"/>
      <c r="C10" s="809"/>
      <c r="D10" s="809"/>
      <c r="E10" s="809"/>
      <c r="F10" s="809"/>
      <c r="G10" s="814"/>
      <c r="H10" s="814"/>
      <c r="I10" s="814"/>
      <c r="J10" s="508" t="s">
        <v>181</v>
      </c>
      <c r="K10" s="508" t="s">
        <v>78</v>
      </c>
      <c r="L10" s="536">
        <v>682267066.79999995</v>
      </c>
      <c r="M10" s="809"/>
      <c r="N10" s="815"/>
      <c r="O10" s="809"/>
      <c r="P10" s="809"/>
      <c r="Q10" s="809"/>
      <c r="R10" s="809"/>
      <c r="S10" s="809"/>
      <c r="T10" s="816"/>
      <c r="U10" s="809"/>
      <c r="V10" s="809"/>
      <c r="W10" s="817"/>
      <c r="X10" s="815"/>
      <c r="Y10" s="818"/>
      <c r="Z10" s="809"/>
    </row>
    <row r="11" spans="1:26" ht="23.25" customHeight="1">
      <c r="A11" s="813">
        <v>5</v>
      </c>
      <c r="B11" s="809" t="s">
        <v>29</v>
      </c>
      <c r="C11" s="809" t="s">
        <v>226</v>
      </c>
      <c r="D11" s="809" t="s">
        <v>549</v>
      </c>
      <c r="E11" s="809" t="s">
        <v>99</v>
      </c>
      <c r="F11" s="810" t="s">
        <v>559</v>
      </c>
      <c r="G11" s="814">
        <v>858373476.20000005</v>
      </c>
      <c r="H11" s="814">
        <f>G11-I11</f>
        <v>761437980.20000005</v>
      </c>
      <c r="I11" s="814">
        <v>96935496</v>
      </c>
      <c r="J11" s="508" t="s">
        <v>181</v>
      </c>
      <c r="K11" s="508" t="s">
        <v>47</v>
      </c>
      <c r="L11" s="508">
        <v>765944979.16999996</v>
      </c>
      <c r="M11" s="809" t="s">
        <v>394</v>
      </c>
      <c r="N11" s="815">
        <v>204</v>
      </c>
      <c r="O11" s="809" t="s">
        <v>1</v>
      </c>
      <c r="P11" s="809" t="s">
        <v>70</v>
      </c>
      <c r="Q11" s="809" t="s">
        <v>448</v>
      </c>
      <c r="R11" s="809" t="s">
        <v>72</v>
      </c>
      <c r="S11" s="809" t="s">
        <v>15</v>
      </c>
      <c r="T11" s="816">
        <v>44715</v>
      </c>
      <c r="U11" s="809" t="s">
        <v>272</v>
      </c>
      <c r="V11" s="809" t="s">
        <v>510</v>
      </c>
      <c r="W11" s="817" t="s">
        <v>396</v>
      </c>
      <c r="X11" s="815" t="s">
        <v>450</v>
      </c>
      <c r="Y11" s="818" t="s">
        <v>96</v>
      </c>
      <c r="Z11" s="809" t="s">
        <v>99</v>
      </c>
    </row>
    <row r="12" spans="1:26" ht="34.5" customHeight="1">
      <c r="A12" s="813"/>
      <c r="B12" s="809"/>
      <c r="C12" s="809"/>
      <c r="D12" s="809"/>
      <c r="E12" s="809"/>
      <c r="F12" s="811"/>
      <c r="G12" s="814"/>
      <c r="H12" s="814"/>
      <c r="I12" s="814"/>
      <c r="J12" s="508" t="s">
        <v>181</v>
      </c>
      <c r="K12" s="475" t="s">
        <v>282</v>
      </c>
      <c r="L12" s="508">
        <v>92428497.030000001</v>
      </c>
      <c r="M12" s="809"/>
      <c r="N12" s="815"/>
      <c r="O12" s="809"/>
      <c r="P12" s="809"/>
      <c r="Q12" s="809"/>
      <c r="R12" s="809"/>
      <c r="S12" s="809"/>
      <c r="T12" s="816"/>
      <c r="U12" s="809"/>
      <c r="V12" s="809"/>
      <c r="W12" s="817"/>
      <c r="X12" s="815"/>
      <c r="Y12" s="818"/>
      <c r="Z12" s="809"/>
    </row>
    <row r="13" spans="1:26" ht="25.5" customHeight="1">
      <c r="A13" s="813">
        <v>6</v>
      </c>
      <c r="B13" s="809" t="s">
        <v>29</v>
      </c>
      <c r="C13" s="809" t="s">
        <v>226</v>
      </c>
      <c r="D13" s="809" t="s">
        <v>550</v>
      </c>
      <c r="E13" s="809" t="s">
        <v>439</v>
      </c>
      <c r="F13" s="809" t="s">
        <v>511</v>
      </c>
      <c r="G13" s="814">
        <v>22814055494.130001</v>
      </c>
      <c r="H13" s="822">
        <v>21037372827.790001</v>
      </c>
      <c r="I13" s="814">
        <v>518978040</v>
      </c>
      <c r="J13" s="508" t="s">
        <v>181</v>
      </c>
      <c r="K13" s="475" t="s">
        <v>47</v>
      </c>
      <c r="L13" s="511">
        <v>19700074541.259998</v>
      </c>
      <c r="M13" s="809" t="s">
        <v>505</v>
      </c>
      <c r="N13" s="809">
        <v>2290</v>
      </c>
      <c r="O13" s="809" t="s">
        <v>1</v>
      </c>
      <c r="P13" s="809" t="s">
        <v>70</v>
      </c>
      <c r="Q13" s="809" t="s">
        <v>448</v>
      </c>
      <c r="R13" s="809" t="s">
        <v>72</v>
      </c>
      <c r="S13" s="809" t="s">
        <v>15</v>
      </c>
      <c r="T13" s="816">
        <v>44300</v>
      </c>
      <c r="U13" s="809" t="s">
        <v>270</v>
      </c>
      <c r="V13" s="809" t="s">
        <v>590</v>
      </c>
      <c r="W13" s="817" t="s">
        <v>396</v>
      </c>
      <c r="X13" s="820" t="s">
        <v>110</v>
      </c>
      <c r="Y13" s="818" t="s">
        <v>96</v>
      </c>
      <c r="Z13" s="809" t="s">
        <v>439</v>
      </c>
    </row>
    <row r="14" spans="1:26" ht="30" customHeight="1">
      <c r="A14" s="813"/>
      <c r="B14" s="809"/>
      <c r="C14" s="809"/>
      <c r="D14" s="809"/>
      <c r="E14" s="809"/>
      <c r="F14" s="809"/>
      <c r="G14" s="814"/>
      <c r="H14" s="822"/>
      <c r="I14" s="814"/>
      <c r="J14" s="508" t="s">
        <v>181</v>
      </c>
      <c r="K14" s="475" t="s">
        <v>282</v>
      </c>
      <c r="L14" s="511">
        <v>3113980952.8699999</v>
      </c>
      <c r="M14" s="809"/>
      <c r="N14" s="809"/>
      <c r="O14" s="809"/>
      <c r="P14" s="809"/>
      <c r="Q14" s="809"/>
      <c r="R14" s="809"/>
      <c r="S14" s="809"/>
      <c r="T14" s="816"/>
      <c r="U14" s="809"/>
      <c r="V14" s="809"/>
      <c r="W14" s="817"/>
      <c r="X14" s="820"/>
      <c r="Y14" s="818"/>
      <c r="Z14" s="809"/>
    </row>
    <row r="15" spans="1:26" ht="28.5" customHeight="1">
      <c r="A15" s="813">
        <v>7</v>
      </c>
      <c r="B15" s="809" t="s">
        <v>29</v>
      </c>
      <c r="C15" s="809" t="s">
        <v>226</v>
      </c>
      <c r="D15" s="809" t="s">
        <v>130</v>
      </c>
      <c r="E15" s="809" t="s">
        <v>131</v>
      </c>
      <c r="F15" s="809" t="s">
        <v>513</v>
      </c>
      <c r="G15" s="823">
        <v>3246597898</v>
      </c>
      <c r="H15" s="822">
        <f>G15-I15</f>
        <v>3117893913</v>
      </c>
      <c r="I15" s="814">
        <v>128703985</v>
      </c>
      <c r="J15" s="508" t="s">
        <v>181</v>
      </c>
      <c r="K15" s="475" t="s">
        <v>514</v>
      </c>
      <c r="L15" s="508">
        <v>2096036329</v>
      </c>
      <c r="M15" s="809" t="s">
        <v>461</v>
      </c>
      <c r="N15" s="809">
        <v>462</v>
      </c>
      <c r="O15" s="809" t="s">
        <v>1</v>
      </c>
      <c r="P15" s="809" t="s">
        <v>70</v>
      </c>
      <c r="Q15" s="809" t="s">
        <v>102</v>
      </c>
      <c r="R15" s="809" t="s">
        <v>72</v>
      </c>
      <c r="S15" s="809" t="s">
        <v>15</v>
      </c>
      <c r="T15" s="816">
        <v>44326</v>
      </c>
      <c r="U15" s="809" t="s">
        <v>62</v>
      </c>
      <c r="V15" s="809" t="s">
        <v>525</v>
      </c>
      <c r="W15" s="817">
        <v>44875</v>
      </c>
      <c r="X15" s="820" t="s">
        <v>552</v>
      </c>
      <c r="Y15" s="818" t="s">
        <v>96</v>
      </c>
      <c r="Z15" s="809" t="s">
        <v>131</v>
      </c>
    </row>
    <row r="16" spans="1:26" ht="38.25" customHeight="1">
      <c r="A16" s="813"/>
      <c r="B16" s="809"/>
      <c r="C16" s="809"/>
      <c r="D16" s="809"/>
      <c r="E16" s="809"/>
      <c r="F16" s="809"/>
      <c r="G16" s="823"/>
      <c r="H16" s="822"/>
      <c r="I16" s="814"/>
      <c r="J16" s="508" t="s">
        <v>181</v>
      </c>
      <c r="K16" s="475" t="s">
        <v>460</v>
      </c>
      <c r="L16" s="508">
        <v>1279265554</v>
      </c>
      <c r="M16" s="809"/>
      <c r="N16" s="809"/>
      <c r="O16" s="809"/>
      <c r="P16" s="809"/>
      <c r="Q16" s="809"/>
      <c r="R16" s="809"/>
      <c r="S16" s="809"/>
      <c r="T16" s="816"/>
      <c r="U16" s="809"/>
      <c r="V16" s="809"/>
      <c r="W16" s="817"/>
      <c r="X16" s="820"/>
      <c r="Y16" s="818"/>
      <c r="Z16" s="809"/>
    </row>
    <row r="17" spans="1:26" ht="28.5" customHeight="1">
      <c r="A17" s="813">
        <v>8</v>
      </c>
      <c r="B17" s="809" t="s">
        <v>29</v>
      </c>
      <c r="C17" s="809" t="s">
        <v>226</v>
      </c>
      <c r="D17" s="809" t="s">
        <v>163</v>
      </c>
      <c r="E17" s="809" t="s">
        <v>164</v>
      </c>
      <c r="F17" s="809" t="s">
        <v>515</v>
      </c>
      <c r="G17" s="814">
        <v>3136286569</v>
      </c>
      <c r="H17" s="822">
        <f>G17-I17</f>
        <v>2979274399</v>
      </c>
      <c r="I17" s="814">
        <v>157012170</v>
      </c>
      <c r="J17" s="508" t="s">
        <v>181</v>
      </c>
      <c r="K17" s="508" t="s">
        <v>47</v>
      </c>
      <c r="L17" s="508">
        <v>2735639809.1500001</v>
      </c>
      <c r="M17" s="809" t="s">
        <v>451</v>
      </c>
      <c r="N17" s="809">
        <v>433</v>
      </c>
      <c r="O17" s="809" t="s">
        <v>1</v>
      </c>
      <c r="P17" s="809" t="s">
        <v>70</v>
      </c>
      <c r="Q17" s="809" t="s">
        <v>102</v>
      </c>
      <c r="R17" s="809" t="s">
        <v>72</v>
      </c>
      <c r="S17" s="809" t="s">
        <v>15</v>
      </c>
      <c r="T17" s="816">
        <v>44372</v>
      </c>
      <c r="U17" s="809" t="s">
        <v>206</v>
      </c>
      <c r="V17" s="809" t="s">
        <v>434</v>
      </c>
      <c r="W17" s="817" t="s">
        <v>245</v>
      </c>
      <c r="X17" s="820" t="s">
        <v>452</v>
      </c>
      <c r="Y17" s="818" t="s">
        <v>435</v>
      </c>
      <c r="Z17" s="809" t="s">
        <v>164</v>
      </c>
    </row>
    <row r="18" spans="1:26" ht="32.25" customHeight="1">
      <c r="A18" s="813"/>
      <c r="B18" s="809"/>
      <c r="C18" s="809"/>
      <c r="D18" s="809"/>
      <c r="E18" s="809"/>
      <c r="F18" s="809"/>
      <c r="G18" s="814"/>
      <c r="H18" s="822"/>
      <c r="I18" s="814"/>
      <c r="J18" s="508" t="s">
        <v>181</v>
      </c>
      <c r="K18" s="508" t="s">
        <v>282</v>
      </c>
      <c r="L18" s="508">
        <v>400646759.85000002</v>
      </c>
      <c r="M18" s="809"/>
      <c r="N18" s="809"/>
      <c r="O18" s="809"/>
      <c r="P18" s="809"/>
      <c r="Q18" s="809"/>
      <c r="R18" s="809"/>
      <c r="S18" s="809"/>
      <c r="T18" s="816"/>
      <c r="U18" s="809"/>
      <c r="V18" s="809"/>
      <c r="W18" s="817"/>
      <c r="X18" s="820"/>
      <c r="Y18" s="818"/>
      <c r="Z18" s="809"/>
    </row>
    <row r="19" spans="1:26" ht="23.25" customHeight="1">
      <c r="A19" s="813">
        <v>9</v>
      </c>
      <c r="B19" s="809" t="s">
        <v>29</v>
      </c>
      <c r="C19" s="809" t="s">
        <v>226</v>
      </c>
      <c r="D19" s="809" t="s">
        <v>481</v>
      </c>
      <c r="E19" s="809" t="s">
        <v>482</v>
      </c>
      <c r="F19" s="809" t="s">
        <v>555</v>
      </c>
      <c r="G19" s="821">
        <v>7751415351</v>
      </c>
      <c r="H19" s="822">
        <f>G19-I19</f>
        <v>7453115671</v>
      </c>
      <c r="I19" s="814">
        <v>298299680</v>
      </c>
      <c r="J19" s="508" t="s">
        <v>181</v>
      </c>
      <c r="K19" s="508" t="s">
        <v>47</v>
      </c>
      <c r="L19" s="536">
        <v>6738325600.3500004</v>
      </c>
      <c r="M19" s="809" t="s">
        <v>483</v>
      </c>
      <c r="N19" s="809">
        <v>982</v>
      </c>
      <c r="O19" s="809" t="s">
        <v>1</v>
      </c>
      <c r="P19" s="809" t="s">
        <v>70</v>
      </c>
      <c r="Q19" s="809" t="s">
        <v>448</v>
      </c>
      <c r="R19" s="809" t="s">
        <v>72</v>
      </c>
      <c r="S19" s="809" t="s">
        <v>15</v>
      </c>
      <c r="T19" s="816">
        <v>44808</v>
      </c>
      <c r="U19" s="809" t="s">
        <v>270</v>
      </c>
      <c r="V19" s="819" t="s">
        <v>589</v>
      </c>
      <c r="W19" s="817" t="s">
        <v>188</v>
      </c>
      <c r="X19" s="820" t="s">
        <v>484</v>
      </c>
      <c r="Y19" s="818" t="s">
        <v>96</v>
      </c>
      <c r="Z19" s="809" t="s">
        <v>482</v>
      </c>
    </row>
    <row r="20" spans="1:26" ht="30.75" customHeight="1">
      <c r="A20" s="813"/>
      <c r="B20" s="809"/>
      <c r="C20" s="809"/>
      <c r="D20" s="809"/>
      <c r="E20" s="809"/>
      <c r="F20" s="809"/>
      <c r="G20" s="821"/>
      <c r="H20" s="822"/>
      <c r="I20" s="814"/>
      <c r="J20" s="508" t="s">
        <v>181</v>
      </c>
      <c r="K20" s="508" t="s">
        <v>282</v>
      </c>
      <c r="L20" s="536">
        <v>1013089750.65</v>
      </c>
      <c r="M20" s="809"/>
      <c r="N20" s="809"/>
      <c r="O20" s="809"/>
      <c r="P20" s="809"/>
      <c r="Q20" s="809"/>
      <c r="R20" s="809"/>
      <c r="S20" s="809"/>
      <c r="T20" s="816"/>
      <c r="U20" s="809"/>
      <c r="V20" s="819"/>
      <c r="W20" s="817"/>
      <c r="X20" s="820"/>
      <c r="Y20" s="818"/>
      <c r="Z20" s="809"/>
    </row>
    <row r="21" spans="1:26" ht="32.25" customHeight="1">
      <c r="A21" s="813">
        <v>10</v>
      </c>
      <c r="B21" s="809" t="s">
        <v>29</v>
      </c>
      <c r="C21" s="809" t="s">
        <v>226</v>
      </c>
      <c r="D21" s="810" t="s">
        <v>551</v>
      </c>
      <c r="E21" s="809" t="s">
        <v>542</v>
      </c>
      <c r="F21" s="810"/>
      <c r="G21" s="814">
        <v>5187390763</v>
      </c>
      <c r="H21" s="814">
        <f>+G21-I21</f>
        <v>4953200057</v>
      </c>
      <c r="I21" s="814">
        <v>234190706</v>
      </c>
      <c r="J21" s="508" t="s">
        <v>181</v>
      </c>
      <c r="K21" s="508" t="s">
        <v>47</v>
      </c>
      <c r="L21" s="508">
        <v>3579772216</v>
      </c>
      <c r="M21" s="809" t="s">
        <v>286</v>
      </c>
      <c r="N21" s="815">
        <v>1471</v>
      </c>
      <c r="O21" s="809" t="s">
        <v>1</v>
      </c>
      <c r="P21" s="809" t="s">
        <v>70</v>
      </c>
      <c r="Q21" s="809" t="s">
        <v>102</v>
      </c>
      <c r="R21" s="809" t="s">
        <v>72</v>
      </c>
      <c r="S21" s="809" t="s">
        <v>15</v>
      </c>
      <c r="T21" s="816">
        <v>44617</v>
      </c>
      <c r="U21" s="809" t="s">
        <v>288</v>
      </c>
      <c r="V21" s="809" t="s">
        <v>537</v>
      </c>
      <c r="W21" s="817" t="s">
        <v>396</v>
      </c>
      <c r="X21" s="815" t="s">
        <v>289</v>
      </c>
      <c r="Y21" s="809" t="s">
        <v>96</v>
      </c>
      <c r="Z21" s="809" t="s">
        <v>542</v>
      </c>
    </row>
    <row r="22" spans="1:26" ht="29.25" customHeight="1">
      <c r="A22" s="813"/>
      <c r="B22" s="809"/>
      <c r="C22" s="809"/>
      <c r="D22" s="811"/>
      <c r="E22" s="809"/>
      <c r="F22" s="811"/>
      <c r="G22" s="814"/>
      <c r="H22" s="814"/>
      <c r="I22" s="814"/>
      <c r="J22" s="508" t="s">
        <v>181</v>
      </c>
      <c r="K22" s="508" t="s">
        <v>285</v>
      </c>
      <c r="L22" s="508">
        <v>1607618547</v>
      </c>
      <c r="M22" s="809"/>
      <c r="N22" s="815"/>
      <c r="O22" s="809"/>
      <c r="P22" s="809"/>
      <c r="Q22" s="809"/>
      <c r="R22" s="809"/>
      <c r="S22" s="809"/>
      <c r="T22" s="816"/>
      <c r="U22" s="809"/>
      <c r="V22" s="809"/>
      <c r="W22" s="817"/>
      <c r="X22" s="815"/>
      <c r="Y22" s="809"/>
      <c r="Z22" s="809"/>
    </row>
    <row r="23" spans="1:26" ht="25.5" customHeight="1">
      <c r="A23" s="813">
        <v>11</v>
      </c>
      <c r="B23" s="809" t="s">
        <v>29</v>
      </c>
      <c r="C23" s="809" t="s">
        <v>226</v>
      </c>
      <c r="D23" s="809" t="s">
        <v>290</v>
      </c>
      <c r="E23" s="809" t="s">
        <v>291</v>
      </c>
      <c r="F23" s="810" t="s">
        <v>596</v>
      </c>
      <c r="G23" s="814">
        <v>11533110600</v>
      </c>
      <c r="H23" s="814">
        <f>+G23-I23</f>
        <v>11281737357</v>
      </c>
      <c r="I23" s="814">
        <v>251373243</v>
      </c>
      <c r="J23" s="508" t="s">
        <v>181</v>
      </c>
      <c r="K23" s="508" t="s">
        <v>47</v>
      </c>
      <c r="L23" s="508">
        <v>8024904745</v>
      </c>
      <c r="M23" s="809" t="s">
        <v>594</v>
      </c>
      <c r="N23" s="815">
        <v>2116</v>
      </c>
      <c r="O23" s="809" t="s">
        <v>1</v>
      </c>
      <c r="P23" s="809" t="s">
        <v>70</v>
      </c>
      <c r="Q23" s="809" t="s">
        <v>102</v>
      </c>
      <c r="R23" s="809" t="s">
        <v>72</v>
      </c>
      <c r="S23" s="809" t="s">
        <v>15</v>
      </c>
      <c r="T23" s="816">
        <v>44909</v>
      </c>
      <c r="U23" s="809" t="s">
        <v>270</v>
      </c>
      <c r="V23" s="809" t="s">
        <v>591</v>
      </c>
      <c r="W23" s="817" t="s">
        <v>396</v>
      </c>
      <c r="X23" s="815" t="s">
        <v>595</v>
      </c>
      <c r="Y23" s="809" t="s">
        <v>592</v>
      </c>
      <c r="Z23" s="809" t="s">
        <v>291</v>
      </c>
    </row>
    <row r="24" spans="1:26" ht="31.5" customHeight="1">
      <c r="A24" s="813"/>
      <c r="B24" s="809"/>
      <c r="C24" s="809"/>
      <c r="D24" s="809"/>
      <c r="E24" s="809"/>
      <c r="F24" s="811"/>
      <c r="G24" s="814"/>
      <c r="H24" s="814"/>
      <c r="I24" s="814"/>
      <c r="J24" s="508" t="s">
        <v>181</v>
      </c>
      <c r="K24" s="508" t="s">
        <v>593</v>
      </c>
      <c r="L24" s="508">
        <v>3508205855</v>
      </c>
      <c r="M24" s="809"/>
      <c r="N24" s="815"/>
      <c r="O24" s="809"/>
      <c r="P24" s="809"/>
      <c r="Q24" s="809"/>
      <c r="R24" s="809"/>
      <c r="S24" s="809"/>
      <c r="T24" s="816"/>
      <c r="U24" s="809"/>
      <c r="V24" s="809"/>
      <c r="W24" s="817"/>
      <c r="X24" s="815"/>
      <c r="Y24" s="809"/>
      <c r="Z24" s="809"/>
    </row>
    <row r="25" spans="1:26" ht="89.25" customHeight="1">
      <c r="A25" s="813">
        <v>12</v>
      </c>
      <c r="B25" s="809" t="s">
        <v>29</v>
      </c>
      <c r="C25" s="809" t="s">
        <v>226</v>
      </c>
      <c r="D25" s="809" t="s">
        <v>294</v>
      </c>
      <c r="E25" s="809" t="s">
        <v>295</v>
      </c>
      <c r="F25" s="810"/>
      <c r="G25" s="814">
        <v>5511181980</v>
      </c>
      <c r="H25" s="814">
        <f>+G25-I25</f>
        <v>4986188212</v>
      </c>
      <c r="I25" s="814">
        <v>524993768</v>
      </c>
      <c r="J25" s="508" t="s">
        <v>181</v>
      </c>
      <c r="K25" s="508" t="s">
        <v>47</v>
      </c>
      <c r="L25" s="508">
        <v>388829313</v>
      </c>
      <c r="M25" s="809" t="s">
        <v>286</v>
      </c>
      <c r="N25" s="815">
        <v>1703</v>
      </c>
      <c r="O25" s="810" t="s">
        <v>1</v>
      </c>
      <c r="P25" s="809" t="s">
        <v>70</v>
      </c>
      <c r="Q25" s="809" t="s">
        <v>102</v>
      </c>
      <c r="R25" s="809" t="s">
        <v>72</v>
      </c>
      <c r="S25" s="809" t="s">
        <v>15</v>
      </c>
      <c r="T25" s="816">
        <v>44645</v>
      </c>
      <c r="U25" s="809" t="s">
        <v>288</v>
      </c>
      <c r="V25" s="809" t="s">
        <v>537</v>
      </c>
      <c r="W25" s="817" t="s">
        <v>396</v>
      </c>
      <c r="X25" s="815" t="s">
        <v>296</v>
      </c>
      <c r="Y25" s="809" t="s">
        <v>96</v>
      </c>
      <c r="Z25" s="809" t="s">
        <v>295</v>
      </c>
    </row>
    <row r="26" spans="1:26">
      <c r="A26" s="813"/>
      <c r="B26" s="809"/>
      <c r="C26" s="809"/>
      <c r="D26" s="809"/>
      <c r="E26" s="809"/>
      <c r="F26" s="811"/>
      <c r="G26" s="814"/>
      <c r="H26" s="814"/>
      <c r="I26" s="814"/>
      <c r="J26" s="508" t="s">
        <v>181</v>
      </c>
      <c r="K26" s="508" t="s">
        <v>285</v>
      </c>
      <c r="L26" s="508">
        <v>1622352667</v>
      </c>
      <c r="M26" s="809"/>
      <c r="N26" s="815"/>
      <c r="O26" s="811"/>
      <c r="P26" s="809"/>
      <c r="Q26" s="809"/>
      <c r="R26" s="809"/>
      <c r="S26" s="809"/>
      <c r="T26" s="816"/>
      <c r="U26" s="809"/>
      <c r="V26" s="809"/>
      <c r="W26" s="817"/>
      <c r="X26" s="815"/>
      <c r="Y26" s="809"/>
      <c r="Z26" s="809"/>
    </row>
    <row r="27" spans="1:26" ht="24" customHeight="1">
      <c r="A27" s="835">
        <v>13</v>
      </c>
      <c r="B27" s="810" t="s">
        <v>29</v>
      </c>
      <c r="C27" s="810" t="s">
        <v>226</v>
      </c>
      <c r="D27" s="810" t="s">
        <v>541</v>
      </c>
      <c r="E27" s="810" t="s">
        <v>531</v>
      </c>
      <c r="F27" s="810" t="s">
        <v>557</v>
      </c>
      <c r="G27" s="837">
        <v>3707761448.6900001</v>
      </c>
      <c r="H27" s="837">
        <f>G27-I27</f>
        <v>3545426408.6900001</v>
      </c>
      <c r="I27" s="837">
        <v>162335040</v>
      </c>
      <c r="J27" s="509" t="s">
        <v>181</v>
      </c>
      <c r="K27" s="509" t="s">
        <v>47</v>
      </c>
      <c r="L27" s="509">
        <v>3220589887.3899999</v>
      </c>
      <c r="M27" s="810" t="s">
        <v>451</v>
      </c>
      <c r="N27" s="831">
        <v>418</v>
      </c>
      <c r="O27" s="810" t="s">
        <v>1</v>
      </c>
      <c r="P27" s="810" t="s">
        <v>70</v>
      </c>
      <c r="Q27" s="810" t="s">
        <v>102</v>
      </c>
      <c r="R27" s="810" t="s">
        <v>72</v>
      </c>
      <c r="S27" s="810" t="s">
        <v>15</v>
      </c>
      <c r="T27" s="833">
        <v>44873</v>
      </c>
      <c r="U27" s="810" t="s">
        <v>270</v>
      </c>
      <c r="V27" s="810" t="s">
        <v>588</v>
      </c>
      <c r="W27" s="839" t="s">
        <v>396</v>
      </c>
      <c r="X27" s="831" t="s">
        <v>558</v>
      </c>
      <c r="Y27" s="809" t="s">
        <v>96</v>
      </c>
      <c r="Z27" s="810" t="s">
        <v>531</v>
      </c>
    </row>
    <row r="28" spans="1:26" ht="24.75" customHeight="1">
      <c r="A28" s="836"/>
      <c r="B28" s="811"/>
      <c r="C28" s="811"/>
      <c r="D28" s="811"/>
      <c r="E28" s="811"/>
      <c r="F28" s="811"/>
      <c r="G28" s="838"/>
      <c r="H28" s="838"/>
      <c r="I28" s="838"/>
      <c r="J28" s="509" t="s">
        <v>181</v>
      </c>
      <c r="K28" s="509" t="s">
        <v>282</v>
      </c>
      <c r="L28" s="509">
        <v>487171561.30000001</v>
      </c>
      <c r="M28" s="811"/>
      <c r="N28" s="832"/>
      <c r="O28" s="811"/>
      <c r="P28" s="811"/>
      <c r="Q28" s="811"/>
      <c r="R28" s="811"/>
      <c r="S28" s="811"/>
      <c r="T28" s="834"/>
      <c r="U28" s="811"/>
      <c r="V28" s="811"/>
      <c r="W28" s="840"/>
      <c r="X28" s="832"/>
      <c r="Y28" s="809"/>
      <c r="Z28" s="811"/>
    </row>
    <row r="29" spans="1:26" ht="52.5" customHeight="1">
      <c r="A29" s="830">
        <v>14</v>
      </c>
      <c r="B29" s="809" t="s">
        <v>29</v>
      </c>
      <c r="C29" s="809" t="s">
        <v>226</v>
      </c>
      <c r="D29" s="809" t="s">
        <v>534</v>
      </c>
      <c r="E29" s="809" t="s">
        <v>530</v>
      </c>
      <c r="F29" s="809" t="s">
        <v>556</v>
      </c>
      <c r="G29" s="814">
        <v>4767180795.7399998</v>
      </c>
      <c r="H29" s="814"/>
      <c r="I29" s="814"/>
      <c r="J29" s="508" t="s">
        <v>181</v>
      </c>
      <c r="K29" s="508" t="s">
        <v>47</v>
      </c>
      <c r="L29" s="508">
        <v>4151269516.3800001</v>
      </c>
      <c r="M29" s="809"/>
      <c r="N29" s="815">
        <v>400</v>
      </c>
      <c r="O29" s="809" t="s">
        <v>1</v>
      </c>
      <c r="P29" s="809" t="s">
        <v>70</v>
      </c>
      <c r="Q29" s="809" t="s">
        <v>102</v>
      </c>
      <c r="R29" s="809" t="s">
        <v>72</v>
      </c>
      <c r="S29" s="809" t="s">
        <v>15</v>
      </c>
      <c r="T29" s="816">
        <v>44806</v>
      </c>
      <c r="U29" s="809" t="s">
        <v>270</v>
      </c>
      <c r="V29" s="809" t="s">
        <v>553</v>
      </c>
      <c r="W29" s="817" t="s">
        <v>396</v>
      </c>
      <c r="X29" s="815" t="s">
        <v>554</v>
      </c>
      <c r="Y29" s="809" t="s">
        <v>96</v>
      </c>
      <c r="Z29" s="809" t="s">
        <v>530</v>
      </c>
    </row>
    <row r="30" spans="1:26">
      <c r="A30" s="830"/>
      <c r="B30" s="809"/>
      <c r="C30" s="809"/>
      <c r="D30" s="809"/>
      <c r="E30" s="809"/>
      <c r="F30" s="809"/>
      <c r="G30" s="814"/>
      <c r="H30" s="814"/>
      <c r="I30" s="814"/>
      <c r="J30" s="508" t="s">
        <v>181</v>
      </c>
      <c r="K30" s="508" t="s">
        <v>282</v>
      </c>
      <c r="L30" s="508">
        <v>615911279.36000001</v>
      </c>
      <c r="M30" s="809"/>
      <c r="N30" s="815"/>
      <c r="O30" s="809"/>
      <c r="P30" s="809"/>
      <c r="Q30" s="809"/>
      <c r="R30" s="809"/>
      <c r="S30" s="809"/>
      <c r="T30" s="816"/>
      <c r="U30" s="809"/>
      <c r="V30" s="809"/>
      <c r="W30" s="817"/>
      <c r="X30" s="815"/>
      <c r="Y30" s="809"/>
      <c r="Z30" s="809"/>
    </row>
  </sheetData>
  <mergeCells count="325">
    <mergeCell ref="W27:W28"/>
    <mergeCell ref="X27:X28"/>
    <mergeCell ref="Y27:Y28"/>
    <mergeCell ref="O25:O26"/>
    <mergeCell ref="U29:U30"/>
    <mergeCell ref="V29:V30"/>
    <mergeCell ref="W29:W30"/>
    <mergeCell ref="X29:X30"/>
    <mergeCell ref="Y29:Y30"/>
    <mergeCell ref="V27:V28"/>
    <mergeCell ref="T25:T26"/>
    <mergeCell ref="U25:U26"/>
    <mergeCell ref="V25:V26"/>
    <mergeCell ref="W25:W26"/>
    <mergeCell ref="X25:X26"/>
    <mergeCell ref="U27:U28"/>
    <mergeCell ref="A27:A28"/>
    <mergeCell ref="B27:B28"/>
    <mergeCell ref="C27:C28"/>
    <mergeCell ref="D27:D28"/>
    <mergeCell ref="E27:E28"/>
    <mergeCell ref="F27:F28"/>
    <mergeCell ref="G27:G28"/>
    <mergeCell ref="H27:H28"/>
    <mergeCell ref="I27:I28"/>
    <mergeCell ref="N29:N30"/>
    <mergeCell ref="M29:M30"/>
    <mergeCell ref="O29:O30"/>
    <mergeCell ref="P29:P30"/>
    <mergeCell ref="Q29:Q30"/>
    <mergeCell ref="R29:R30"/>
    <mergeCell ref="S29:S30"/>
    <mergeCell ref="T29:T30"/>
    <mergeCell ref="M27:M28"/>
    <mergeCell ref="N27:N28"/>
    <mergeCell ref="O27:O28"/>
    <mergeCell ref="P27:P28"/>
    <mergeCell ref="Q27:Q28"/>
    <mergeCell ref="R27:R28"/>
    <mergeCell ref="S27:S28"/>
    <mergeCell ref="T27:T28"/>
    <mergeCell ref="D29:D30"/>
    <mergeCell ref="E29:E30"/>
    <mergeCell ref="A29:A30"/>
    <mergeCell ref="B29:B30"/>
    <mergeCell ref="C29:C30"/>
    <mergeCell ref="F29:F30"/>
    <mergeCell ref="G29:G30"/>
    <mergeCell ref="H29:H30"/>
    <mergeCell ref="I29:I30"/>
    <mergeCell ref="I2:I4"/>
    <mergeCell ref="J2:J4"/>
    <mergeCell ref="K2:K3"/>
    <mergeCell ref="L2:L3"/>
    <mergeCell ref="A2:A4"/>
    <mergeCell ref="B2:B4"/>
    <mergeCell ref="C2:C4"/>
    <mergeCell ref="D2:D4"/>
    <mergeCell ref="E2:E4"/>
    <mergeCell ref="F2:F4"/>
    <mergeCell ref="Y2:Y4"/>
    <mergeCell ref="A5:A6"/>
    <mergeCell ref="B5:B6"/>
    <mergeCell ref="C5:C6"/>
    <mergeCell ref="D5:D6"/>
    <mergeCell ref="E5:E6"/>
    <mergeCell ref="F5:F6"/>
    <mergeCell ref="G5:G6"/>
    <mergeCell ref="H5:H6"/>
    <mergeCell ref="I5:I6"/>
    <mergeCell ref="S2:S4"/>
    <mergeCell ref="T2:T4"/>
    <mergeCell ref="U2:U4"/>
    <mergeCell ref="V2:V4"/>
    <mergeCell ref="W2:W4"/>
    <mergeCell ref="X2:X4"/>
    <mergeCell ref="M2:M4"/>
    <mergeCell ref="N2:N4"/>
    <mergeCell ref="O2:O4"/>
    <mergeCell ref="P2:P4"/>
    <mergeCell ref="Q2:Q4"/>
    <mergeCell ref="R2:R4"/>
    <mergeCell ref="G2:G4"/>
    <mergeCell ref="H2:H4"/>
    <mergeCell ref="Y5:Y6"/>
    <mergeCell ref="A7:A8"/>
    <mergeCell ref="B7:B8"/>
    <mergeCell ref="C7:C8"/>
    <mergeCell ref="D7:D8"/>
    <mergeCell ref="E7:E8"/>
    <mergeCell ref="F7:F8"/>
    <mergeCell ref="G7:G8"/>
    <mergeCell ref="H7:H8"/>
    <mergeCell ref="I7:I8"/>
    <mergeCell ref="S5:S6"/>
    <mergeCell ref="T5:T6"/>
    <mergeCell ref="U5:U6"/>
    <mergeCell ref="V5:V6"/>
    <mergeCell ref="W5:W6"/>
    <mergeCell ref="X5:X6"/>
    <mergeCell ref="M5:M6"/>
    <mergeCell ref="N5:N6"/>
    <mergeCell ref="O5:O6"/>
    <mergeCell ref="P5:P6"/>
    <mergeCell ref="Q5:Q6"/>
    <mergeCell ref="R5:R6"/>
    <mergeCell ref="Y7:Y8"/>
    <mergeCell ref="S7:S8"/>
    <mergeCell ref="A9:A10"/>
    <mergeCell ref="B9:B10"/>
    <mergeCell ref="C9:C10"/>
    <mergeCell ref="D9:D10"/>
    <mergeCell ref="E9:E10"/>
    <mergeCell ref="F9:F10"/>
    <mergeCell ref="G9:G10"/>
    <mergeCell ref="H9:H10"/>
    <mergeCell ref="I9:I10"/>
    <mergeCell ref="T7:T8"/>
    <mergeCell ref="U7:U8"/>
    <mergeCell ref="V7:V8"/>
    <mergeCell ref="W7:W8"/>
    <mergeCell ref="X7:X8"/>
    <mergeCell ref="M7:M8"/>
    <mergeCell ref="N7:N8"/>
    <mergeCell ref="O7:O8"/>
    <mergeCell ref="P7:P8"/>
    <mergeCell ref="Q7:Q8"/>
    <mergeCell ref="R7:R8"/>
    <mergeCell ref="A11:A12"/>
    <mergeCell ref="B11:B12"/>
    <mergeCell ref="C11:C12"/>
    <mergeCell ref="D11:D12"/>
    <mergeCell ref="E11:E12"/>
    <mergeCell ref="F11:F12"/>
    <mergeCell ref="G11:G12"/>
    <mergeCell ref="H11:H12"/>
    <mergeCell ref="I11:I12"/>
    <mergeCell ref="B13:B14"/>
    <mergeCell ref="C13:C14"/>
    <mergeCell ref="D13:D14"/>
    <mergeCell ref="E13:E14"/>
    <mergeCell ref="F13:F14"/>
    <mergeCell ref="G13:G14"/>
    <mergeCell ref="H13:H14"/>
    <mergeCell ref="I13:I14"/>
    <mergeCell ref="Y9:Y10"/>
    <mergeCell ref="S9:S10"/>
    <mergeCell ref="T9:T10"/>
    <mergeCell ref="U9:U10"/>
    <mergeCell ref="V9:V10"/>
    <mergeCell ref="W9:W10"/>
    <mergeCell ref="X9:X10"/>
    <mergeCell ref="M9:M10"/>
    <mergeCell ref="N9:N10"/>
    <mergeCell ref="O9:O10"/>
    <mergeCell ref="P9:P10"/>
    <mergeCell ref="Q9:Q10"/>
    <mergeCell ref="R9:R10"/>
    <mergeCell ref="Y11:Y12"/>
    <mergeCell ref="S11:S12"/>
    <mergeCell ref="T11:T12"/>
    <mergeCell ref="U11:U12"/>
    <mergeCell ref="V11:V12"/>
    <mergeCell ref="W11:W12"/>
    <mergeCell ref="X11:X12"/>
    <mergeCell ref="M11:M12"/>
    <mergeCell ref="N11:N12"/>
    <mergeCell ref="O11:O12"/>
    <mergeCell ref="P11:P12"/>
    <mergeCell ref="Q11:Q12"/>
    <mergeCell ref="R11:R12"/>
    <mergeCell ref="R15:R16"/>
    <mergeCell ref="Y13:Y14"/>
    <mergeCell ref="A15:A16"/>
    <mergeCell ref="B15:B16"/>
    <mergeCell ref="C15:C16"/>
    <mergeCell ref="D15:D16"/>
    <mergeCell ref="E15:E16"/>
    <mergeCell ref="F15:F16"/>
    <mergeCell ref="G15:G16"/>
    <mergeCell ref="H15:H16"/>
    <mergeCell ref="I15:I16"/>
    <mergeCell ref="S13:S14"/>
    <mergeCell ref="T13:T14"/>
    <mergeCell ref="U13:U14"/>
    <mergeCell ref="V13:V14"/>
    <mergeCell ref="W13:W14"/>
    <mergeCell ref="X13:X14"/>
    <mergeCell ref="M13:M14"/>
    <mergeCell ref="N13:N14"/>
    <mergeCell ref="O13:O14"/>
    <mergeCell ref="P13:P14"/>
    <mergeCell ref="Q13:Q14"/>
    <mergeCell ref="R13:R14"/>
    <mergeCell ref="A13:A14"/>
    <mergeCell ref="P17:P18"/>
    <mergeCell ref="Q17:Q18"/>
    <mergeCell ref="R17:R18"/>
    <mergeCell ref="Y15:Y16"/>
    <mergeCell ref="A17:A18"/>
    <mergeCell ref="B17:B18"/>
    <mergeCell ref="C17:C18"/>
    <mergeCell ref="D17:D18"/>
    <mergeCell ref="E17:E18"/>
    <mergeCell ref="F17:F18"/>
    <mergeCell ref="G17:G18"/>
    <mergeCell ref="H17:H18"/>
    <mergeCell ref="I17:I18"/>
    <mergeCell ref="S15:S16"/>
    <mergeCell ref="T15:T16"/>
    <mergeCell ref="U15:U16"/>
    <mergeCell ref="V15:V16"/>
    <mergeCell ref="W15:W16"/>
    <mergeCell ref="X15:X16"/>
    <mergeCell ref="M15:M16"/>
    <mergeCell ref="N15:N16"/>
    <mergeCell ref="O15:O16"/>
    <mergeCell ref="P15:P16"/>
    <mergeCell ref="Q15:Q16"/>
    <mergeCell ref="N19:N20"/>
    <mergeCell ref="O19:O20"/>
    <mergeCell ref="P19:P20"/>
    <mergeCell ref="Q19:Q20"/>
    <mergeCell ref="R19:R20"/>
    <mergeCell ref="Y17:Y18"/>
    <mergeCell ref="A19:A20"/>
    <mergeCell ref="B19:B20"/>
    <mergeCell ref="C19:C20"/>
    <mergeCell ref="D19:D20"/>
    <mergeCell ref="E19:E20"/>
    <mergeCell ref="F19:F20"/>
    <mergeCell ref="G19:G20"/>
    <mergeCell ref="H19:H20"/>
    <mergeCell ref="I19:I20"/>
    <mergeCell ref="S17:S18"/>
    <mergeCell ref="T17:T18"/>
    <mergeCell ref="U17:U18"/>
    <mergeCell ref="V17:V18"/>
    <mergeCell ref="W17:W18"/>
    <mergeCell ref="X17:X18"/>
    <mergeCell ref="M17:M18"/>
    <mergeCell ref="N17:N18"/>
    <mergeCell ref="O17:O18"/>
    <mergeCell ref="Y21:Y22"/>
    <mergeCell ref="N21:N22"/>
    <mergeCell ref="O21:O22"/>
    <mergeCell ref="P21:P22"/>
    <mergeCell ref="Q21:Q22"/>
    <mergeCell ref="R21:R22"/>
    <mergeCell ref="S21:S22"/>
    <mergeCell ref="Y19:Y20"/>
    <mergeCell ref="A21:A22"/>
    <mergeCell ref="B21:B22"/>
    <mergeCell ref="C21:C22"/>
    <mergeCell ref="D21:D22"/>
    <mergeCell ref="E21:E22"/>
    <mergeCell ref="G21:G22"/>
    <mergeCell ref="H21:H22"/>
    <mergeCell ref="I21:I22"/>
    <mergeCell ref="M21:M22"/>
    <mergeCell ref="S19:S20"/>
    <mergeCell ref="T19:T20"/>
    <mergeCell ref="U19:U20"/>
    <mergeCell ref="V19:V20"/>
    <mergeCell ref="W19:W20"/>
    <mergeCell ref="X19:X20"/>
    <mergeCell ref="M19:M20"/>
    <mergeCell ref="T21:T22"/>
    <mergeCell ref="U21:U22"/>
    <mergeCell ref="V21:V22"/>
    <mergeCell ref="W21:W22"/>
    <mergeCell ref="X21:X22"/>
    <mergeCell ref="W23:W24"/>
    <mergeCell ref="X23:X24"/>
    <mergeCell ref="F21:F22"/>
    <mergeCell ref="F23:F24"/>
    <mergeCell ref="O23:O24"/>
    <mergeCell ref="P23:P24"/>
    <mergeCell ref="R23:R24"/>
    <mergeCell ref="S23:S24"/>
    <mergeCell ref="T23:T24"/>
    <mergeCell ref="U23:U24"/>
    <mergeCell ref="V23:V24"/>
    <mergeCell ref="H23:H24"/>
    <mergeCell ref="I23:I24"/>
    <mergeCell ref="M23:M24"/>
    <mergeCell ref="N23:N24"/>
    <mergeCell ref="A23:A24"/>
    <mergeCell ref="B23:B24"/>
    <mergeCell ref="Y25:Y26"/>
    <mergeCell ref="S25:S26"/>
    <mergeCell ref="C23:C24"/>
    <mergeCell ref="D23:D24"/>
    <mergeCell ref="E23:E24"/>
    <mergeCell ref="G23:G24"/>
    <mergeCell ref="F25:F26"/>
    <mergeCell ref="I25:I26"/>
    <mergeCell ref="M25:M26"/>
    <mergeCell ref="N25:N26"/>
    <mergeCell ref="P25:P26"/>
    <mergeCell ref="Q25:Q26"/>
    <mergeCell ref="R25:R26"/>
    <mergeCell ref="Y23:Y24"/>
    <mergeCell ref="A25:A26"/>
    <mergeCell ref="B25:B26"/>
    <mergeCell ref="C25:C26"/>
    <mergeCell ref="D25:D26"/>
    <mergeCell ref="E25:E26"/>
    <mergeCell ref="G25:G26"/>
    <mergeCell ref="H25:H26"/>
    <mergeCell ref="Q23:Q24"/>
    <mergeCell ref="Z21:Z22"/>
    <mergeCell ref="Z23:Z24"/>
    <mergeCell ref="Z25:Z26"/>
    <mergeCell ref="Z27:Z28"/>
    <mergeCell ref="Z29:Z30"/>
    <mergeCell ref="Z2:Z4"/>
    <mergeCell ref="Z5:Z6"/>
    <mergeCell ref="Z7:Z8"/>
    <mergeCell ref="Z9:Z10"/>
    <mergeCell ref="Z11:Z12"/>
    <mergeCell ref="Z13:Z14"/>
    <mergeCell ref="Z15:Z16"/>
    <mergeCell ref="Z17:Z18"/>
    <mergeCell ref="Z19:Z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1"/>
  <sheetViews>
    <sheetView topLeftCell="H1" zoomScale="90" zoomScaleNormal="90" workbookViewId="0">
      <pane ySplit="1" topLeftCell="A3" activePane="bottomLeft" state="frozen"/>
      <selection pane="bottomLeft" activeCell="M8" sqref="M8:M9"/>
    </sheetView>
  </sheetViews>
  <sheetFormatPr baseColWidth="10" defaultRowHeight="15"/>
  <cols>
    <col min="1" max="1" width="11.42578125" style="534"/>
    <col min="2" max="2" width="11.42578125" style="530"/>
    <col min="3" max="3" width="16.85546875" style="530" customWidth="1"/>
    <col min="4" max="4" width="45.5703125" style="530" customWidth="1"/>
    <col min="5" max="6" width="11.42578125" style="530"/>
    <col min="7" max="8" width="20.7109375" style="530" bestFit="1" customWidth="1"/>
    <col min="9" max="9" width="18.5703125" style="530" bestFit="1" customWidth="1"/>
    <col min="10" max="10" width="25.7109375" style="530" bestFit="1" customWidth="1"/>
    <col min="11" max="11" width="19.85546875" style="530" customWidth="1"/>
    <col min="12" max="12" width="19.5703125" style="530" customWidth="1"/>
    <col min="13" max="13" width="17.140625" style="530" customWidth="1"/>
    <col min="14" max="14" width="15" style="530" customWidth="1"/>
    <col min="15" max="15" width="23.140625" style="530" customWidth="1"/>
    <col min="16" max="16" width="16.5703125" style="530" customWidth="1"/>
    <col min="17" max="17" width="15.5703125" style="530" customWidth="1"/>
    <col min="18" max="18" width="17.85546875" style="530" customWidth="1"/>
    <col min="19" max="19" width="15.85546875" style="530" customWidth="1"/>
    <col min="20" max="20" width="30.7109375" style="530" bestFit="1" customWidth="1"/>
    <col min="21" max="21" width="19.7109375" style="530" customWidth="1"/>
    <col min="22" max="22" width="45.28515625" style="530" customWidth="1"/>
    <col min="23" max="23" width="24.85546875" style="530" bestFit="1" customWidth="1"/>
    <col min="24" max="24" width="15.5703125" style="530" customWidth="1"/>
    <col min="25" max="25" width="26" style="530" customWidth="1"/>
    <col min="26" max="16384" width="11.42578125" style="530"/>
  </cols>
  <sheetData>
    <row r="1" spans="1:26" ht="39" customHeight="1">
      <c r="A1" s="524" t="s">
        <v>545</v>
      </c>
      <c r="B1" s="524" t="s">
        <v>28</v>
      </c>
      <c r="C1" s="525" t="s">
        <v>8</v>
      </c>
      <c r="D1" s="526" t="s">
        <v>6</v>
      </c>
      <c r="E1" s="526" t="s">
        <v>7</v>
      </c>
      <c r="F1" s="526" t="s">
        <v>508</v>
      </c>
      <c r="G1" s="525" t="s">
        <v>18</v>
      </c>
      <c r="H1" s="525" t="s">
        <v>19</v>
      </c>
      <c r="I1" s="525" t="s">
        <v>20</v>
      </c>
      <c r="J1" s="525" t="s">
        <v>158</v>
      </c>
      <c r="K1" s="525" t="s">
        <v>159</v>
      </c>
      <c r="L1" s="525" t="s">
        <v>44</v>
      </c>
      <c r="M1" s="526" t="s">
        <v>17</v>
      </c>
      <c r="N1" s="526" t="s">
        <v>10</v>
      </c>
      <c r="O1" s="526" t="s">
        <v>9</v>
      </c>
      <c r="P1" s="526" t="s">
        <v>11</v>
      </c>
      <c r="Q1" s="525" t="s">
        <v>40</v>
      </c>
      <c r="R1" s="525" t="s">
        <v>21</v>
      </c>
      <c r="S1" s="526" t="s">
        <v>12</v>
      </c>
      <c r="T1" s="526" t="s">
        <v>14</v>
      </c>
      <c r="U1" s="526" t="s">
        <v>13</v>
      </c>
      <c r="V1" s="526" t="s">
        <v>98</v>
      </c>
      <c r="W1" s="527" t="s">
        <v>97</v>
      </c>
      <c r="X1" s="525" t="s">
        <v>16</v>
      </c>
      <c r="Y1" s="525" t="s">
        <v>364</v>
      </c>
      <c r="Z1" s="526" t="s">
        <v>7</v>
      </c>
    </row>
    <row r="2" spans="1:26" ht="69.75" customHeight="1">
      <c r="A2" s="501">
        <v>1</v>
      </c>
      <c r="B2" s="482" t="s">
        <v>29</v>
      </c>
      <c r="C2" s="482" t="s">
        <v>228</v>
      </c>
      <c r="D2" s="482" t="s">
        <v>367</v>
      </c>
      <c r="E2" s="482" t="s">
        <v>27</v>
      </c>
      <c r="F2" s="482" t="s">
        <v>396</v>
      </c>
      <c r="G2" s="485">
        <v>532885778</v>
      </c>
      <c r="H2" s="485">
        <v>532885778</v>
      </c>
      <c r="I2" s="485" t="s">
        <v>453</v>
      </c>
      <c r="J2" s="485" t="s">
        <v>181</v>
      </c>
      <c r="K2" s="482" t="s">
        <v>52</v>
      </c>
      <c r="L2" s="485">
        <f>+G2</f>
        <v>532885778</v>
      </c>
      <c r="M2" s="482" t="s">
        <v>375</v>
      </c>
      <c r="N2" s="482">
        <v>1</v>
      </c>
      <c r="O2" s="482" t="s">
        <v>2</v>
      </c>
      <c r="P2" s="482" t="s">
        <v>26</v>
      </c>
      <c r="Q2" s="482" t="s">
        <v>41</v>
      </c>
      <c r="R2" s="482" t="s">
        <v>42</v>
      </c>
      <c r="S2" s="482" t="s">
        <v>15</v>
      </c>
      <c r="T2" s="504" t="s">
        <v>396</v>
      </c>
      <c r="U2" s="482" t="s">
        <v>347</v>
      </c>
      <c r="V2" s="482" t="s">
        <v>426</v>
      </c>
      <c r="W2" s="504">
        <v>44679</v>
      </c>
      <c r="X2" s="488" t="s">
        <v>376</v>
      </c>
      <c r="Y2" s="482" t="s">
        <v>50</v>
      </c>
      <c r="Z2" s="551" t="s">
        <v>27</v>
      </c>
    </row>
    <row r="3" spans="1:26" ht="21" customHeight="1">
      <c r="A3" s="848">
        <v>2</v>
      </c>
      <c r="B3" s="841" t="s">
        <v>29</v>
      </c>
      <c r="C3" s="841" t="s">
        <v>228</v>
      </c>
      <c r="D3" s="841" t="s">
        <v>31</v>
      </c>
      <c r="E3" s="841" t="s">
        <v>30</v>
      </c>
      <c r="F3" s="841" t="s">
        <v>396</v>
      </c>
      <c r="G3" s="851">
        <v>4697565384</v>
      </c>
      <c r="H3" s="851">
        <f>G3-I3</f>
        <v>4390248022</v>
      </c>
      <c r="I3" s="851">
        <v>307317362</v>
      </c>
      <c r="J3" s="512" t="s">
        <v>173</v>
      </c>
      <c r="K3" s="512" t="s">
        <v>47</v>
      </c>
      <c r="L3" s="512">
        <v>2614564203</v>
      </c>
      <c r="M3" s="841" t="s">
        <v>454</v>
      </c>
      <c r="N3" s="846">
        <v>1</v>
      </c>
      <c r="O3" s="841" t="s">
        <v>2</v>
      </c>
      <c r="P3" s="841" t="s">
        <v>26</v>
      </c>
      <c r="Q3" s="841" t="s">
        <v>41</v>
      </c>
      <c r="R3" s="841" t="s">
        <v>42</v>
      </c>
      <c r="S3" s="841" t="s">
        <v>15</v>
      </c>
      <c r="T3" s="845" t="s">
        <v>38</v>
      </c>
      <c r="U3" s="841" t="s">
        <v>206</v>
      </c>
      <c r="V3" s="841" t="s">
        <v>581</v>
      </c>
      <c r="W3" s="845" t="s">
        <v>396</v>
      </c>
      <c r="X3" s="846" t="s">
        <v>39</v>
      </c>
      <c r="Y3" s="841" t="s">
        <v>34</v>
      </c>
      <c r="Z3" s="841" t="s">
        <v>30</v>
      </c>
    </row>
    <row r="4" spans="1:26" ht="24.75" customHeight="1">
      <c r="A4" s="848"/>
      <c r="B4" s="841"/>
      <c r="C4" s="841"/>
      <c r="D4" s="841"/>
      <c r="E4" s="841"/>
      <c r="F4" s="841"/>
      <c r="G4" s="851"/>
      <c r="H4" s="851"/>
      <c r="I4" s="851"/>
      <c r="J4" s="512" t="s">
        <v>317</v>
      </c>
      <c r="K4" s="482" t="s">
        <v>58</v>
      </c>
      <c r="L4" s="512">
        <v>50000000</v>
      </c>
      <c r="M4" s="841"/>
      <c r="N4" s="846"/>
      <c r="O4" s="841"/>
      <c r="P4" s="841"/>
      <c r="Q4" s="841"/>
      <c r="R4" s="841"/>
      <c r="S4" s="841"/>
      <c r="T4" s="845"/>
      <c r="U4" s="841"/>
      <c r="V4" s="841"/>
      <c r="W4" s="845"/>
      <c r="X4" s="846"/>
      <c r="Y4" s="841"/>
      <c r="Z4" s="841"/>
    </row>
    <row r="5" spans="1:26" ht="30.75" customHeight="1">
      <c r="A5" s="848"/>
      <c r="B5" s="841"/>
      <c r="C5" s="841"/>
      <c r="D5" s="841"/>
      <c r="E5" s="841"/>
      <c r="F5" s="841"/>
      <c r="G5" s="851"/>
      <c r="H5" s="851"/>
      <c r="I5" s="851"/>
      <c r="J5" s="512" t="s">
        <v>181</v>
      </c>
      <c r="K5" s="482" t="s">
        <v>64</v>
      </c>
      <c r="L5" s="512">
        <v>2033001181</v>
      </c>
      <c r="M5" s="841"/>
      <c r="N5" s="846"/>
      <c r="O5" s="841"/>
      <c r="P5" s="841"/>
      <c r="Q5" s="841"/>
      <c r="R5" s="841"/>
      <c r="S5" s="841"/>
      <c r="T5" s="845"/>
      <c r="U5" s="841"/>
      <c r="V5" s="841"/>
      <c r="W5" s="845"/>
      <c r="X5" s="846"/>
      <c r="Y5" s="841"/>
      <c r="Z5" s="841"/>
    </row>
    <row r="6" spans="1:26" ht="33.75" customHeight="1">
      <c r="A6" s="848">
        <v>3</v>
      </c>
      <c r="B6" s="841" t="s">
        <v>29</v>
      </c>
      <c r="C6" s="841" t="s">
        <v>228</v>
      </c>
      <c r="D6" s="841" t="s">
        <v>112</v>
      </c>
      <c r="E6" s="841" t="s">
        <v>27</v>
      </c>
      <c r="F6" s="841" t="s">
        <v>396</v>
      </c>
      <c r="G6" s="861">
        <v>32234491969</v>
      </c>
      <c r="H6" s="851">
        <f>G6-I6</f>
        <v>31186432289</v>
      </c>
      <c r="I6" s="862">
        <v>1048059680</v>
      </c>
      <c r="J6" s="512" t="s">
        <v>173</v>
      </c>
      <c r="K6" s="851" t="s">
        <v>47</v>
      </c>
      <c r="L6" s="512">
        <v>8234491969</v>
      </c>
      <c r="M6" s="841" t="s">
        <v>447</v>
      </c>
      <c r="N6" s="846">
        <v>1</v>
      </c>
      <c r="O6" s="841" t="s">
        <v>2</v>
      </c>
      <c r="P6" s="841" t="s">
        <v>26</v>
      </c>
      <c r="Q6" s="841" t="s">
        <v>41</v>
      </c>
      <c r="R6" s="841" t="s">
        <v>42</v>
      </c>
      <c r="S6" s="841" t="s">
        <v>15</v>
      </c>
      <c r="T6" s="845" t="s">
        <v>60</v>
      </c>
      <c r="U6" s="841" t="s">
        <v>546</v>
      </c>
      <c r="V6" s="841" t="s">
        <v>501</v>
      </c>
      <c r="W6" s="845">
        <v>44693</v>
      </c>
      <c r="X6" s="846" t="s">
        <v>63</v>
      </c>
      <c r="Y6" s="841" t="s">
        <v>370</v>
      </c>
      <c r="Z6" s="841" t="s">
        <v>27</v>
      </c>
    </row>
    <row r="7" spans="1:26">
      <c r="A7" s="848"/>
      <c r="B7" s="841"/>
      <c r="C7" s="841"/>
      <c r="D7" s="841"/>
      <c r="E7" s="841"/>
      <c r="F7" s="841"/>
      <c r="G7" s="861"/>
      <c r="H7" s="851"/>
      <c r="I7" s="862"/>
      <c r="J7" s="512" t="s">
        <v>455</v>
      </c>
      <c r="K7" s="851"/>
      <c r="L7" s="512">
        <v>24000000000</v>
      </c>
      <c r="M7" s="841"/>
      <c r="N7" s="846"/>
      <c r="O7" s="841"/>
      <c r="P7" s="841"/>
      <c r="Q7" s="841"/>
      <c r="R7" s="841"/>
      <c r="S7" s="841"/>
      <c r="T7" s="845"/>
      <c r="U7" s="841"/>
      <c r="V7" s="841"/>
      <c r="W7" s="845"/>
      <c r="X7" s="846"/>
      <c r="Y7" s="841"/>
      <c r="Z7" s="841"/>
    </row>
    <row r="8" spans="1:26" ht="29.25" customHeight="1">
      <c r="A8" s="848">
        <v>4</v>
      </c>
      <c r="B8" s="841" t="s">
        <v>29</v>
      </c>
      <c r="C8" s="841" t="s">
        <v>228</v>
      </c>
      <c r="D8" s="841" t="s">
        <v>140</v>
      </c>
      <c r="E8" s="841" t="s">
        <v>99</v>
      </c>
      <c r="F8" s="841" t="s">
        <v>396</v>
      </c>
      <c r="G8" s="858">
        <v>1566907823.3699999</v>
      </c>
      <c r="H8" s="858">
        <f>+G8-I8</f>
        <v>1474960108.3699999</v>
      </c>
      <c r="I8" s="858">
        <v>91947715</v>
      </c>
      <c r="J8" s="485" t="s">
        <v>181</v>
      </c>
      <c r="K8" s="482" t="s">
        <v>47</v>
      </c>
      <c r="L8" s="513">
        <v>1466907823.3699999</v>
      </c>
      <c r="M8" s="841" t="s">
        <v>142</v>
      </c>
      <c r="N8" s="841">
        <v>1</v>
      </c>
      <c r="O8" s="841" t="s">
        <v>2</v>
      </c>
      <c r="P8" s="841" t="s">
        <v>26</v>
      </c>
      <c r="Q8" s="841" t="s">
        <v>41</v>
      </c>
      <c r="R8" s="841" t="s">
        <v>42</v>
      </c>
      <c r="S8" s="841" t="s">
        <v>15</v>
      </c>
      <c r="T8" s="845">
        <v>44336</v>
      </c>
      <c r="U8" s="841" t="s">
        <v>272</v>
      </c>
      <c r="V8" s="841" t="s">
        <v>569</v>
      </c>
      <c r="W8" s="845" t="s">
        <v>396</v>
      </c>
      <c r="X8" s="846" t="s">
        <v>144</v>
      </c>
      <c r="Y8" s="841" t="s">
        <v>57</v>
      </c>
      <c r="Z8" s="841" t="s">
        <v>99</v>
      </c>
    </row>
    <row r="9" spans="1:26" ht="33.75" customHeight="1">
      <c r="A9" s="848"/>
      <c r="B9" s="841"/>
      <c r="C9" s="841"/>
      <c r="D9" s="841"/>
      <c r="E9" s="841"/>
      <c r="F9" s="841"/>
      <c r="G9" s="858"/>
      <c r="H9" s="858"/>
      <c r="I9" s="858"/>
      <c r="J9" s="485" t="s">
        <v>173</v>
      </c>
      <c r="K9" s="482" t="s">
        <v>456</v>
      </c>
      <c r="L9" s="485">
        <v>100000000</v>
      </c>
      <c r="M9" s="841"/>
      <c r="N9" s="841"/>
      <c r="O9" s="841"/>
      <c r="P9" s="841"/>
      <c r="Q9" s="841"/>
      <c r="R9" s="841"/>
      <c r="S9" s="841"/>
      <c r="T9" s="845"/>
      <c r="U9" s="841"/>
      <c r="V9" s="841"/>
      <c r="W9" s="845"/>
      <c r="X9" s="846"/>
      <c r="Y9" s="841"/>
      <c r="Z9" s="841"/>
    </row>
    <row r="10" spans="1:26" ht="57" customHeight="1">
      <c r="A10" s="501">
        <v>5</v>
      </c>
      <c r="B10" s="478" t="s">
        <v>29</v>
      </c>
      <c r="C10" s="482" t="s">
        <v>228</v>
      </c>
      <c r="D10" s="514" t="s">
        <v>221</v>
      </c>
      <c r="E10" s="478" t="s">
        <v>22</v>
      </c>
      <c r="F10" s="478" t="s">
        <v>396</v>
      </c>
      <c r="G10" s="483">
        <v>1237836787.0799999</v>
      </c>
      <c r="H10" s="483">
        <f>+G10-I10</f>
        <v>1193823801.0799999</v>
      </c>
      <c r="I10" s="483">
        <v>44012986</v>
      </c>
      <c r="J10" s="478" t="s">
        <v>181</v>
      </c>
      <c r="K10" s="478" t="s">
        <v>47</v>
      </c>
      <c r="L10" s="479">
        <v>1237836787.0799999</v>
      </c>
      <c r="M10" s="482" t="s">
        <v>479</v>
      </c>
      <c r="N10" s="478">
        <v>1</v>
      </c>
      <c r="O10" s="482" t="s">
        <v>2</v>
      </c>
      <c r="P10" s="478" t="s">
        <v>26</v>
      </c>
      <c r="Q10" s="478" t="s">
        <v>41</v>
      </c>
      <c r="R10" s="478" t="s">
        <v>42</v>
      </c>
      <c r="S10" s="482" t="s">
        <v>15</v>
      </c>
      <c r="T10" s="504" t="s">
        <v>560</v>
      </c>
      <c r="U10" s="482" t="s">
        <v>272</v>
      </c>
      <c r="V10" s="482" t="s">
        <v>570</v>
      </c>
      <c r="W10" s="507" t="s">
        <v>396</v>
      </c>
      <c r="X10" s="478" t="s">
        <v>36</v>
      </c>
      <c r="Y10" s="478" t="s">
        <v>57</v>
      </c>
      <c r="Z10" s="550" t="s">
        <v>22</v>
      </c>
    </row>
    <row r="11" spans="1:26" s="531" customFormat="1" ht="86.25" customHeight="1">
      <c r="A11" s="501">
        <v>6</v>
      </c>
      <c r="B11" s="478" t="s">
        <v>29</v>
      </c>
      <c r="C11" s="482" t="s">
        <v>228</v>
      </c>
      <c r="D11" s="482" t="s">
        <v>175</v>
      </c>
      <c r="E11" s="478" t="s">
        <v>68</v>
      </c>
      <c r="F11" s="478" t="s">
        <v>396</v>
      </c>
      <c r="G11" s="485">
        <v>6892987127.1199999</v>
      </c>
      <c r="H11" s="515">
        <f>G11-I11</f>
        <v>6543212367.1199999</v>
      </c>
      <c r="I11" s="485">
        <v>349774760</v>
      </c>
      <c r="J11" s="478" t="s">
        <v>181</v>
      </c>
      <c r="K11" s="482" t="s">
        <v>176</v>
      </c>
      <c r="L11" s="485">
        <v>6892987127.1199999</v>
      </c>
      <c r="M11" s="478" t="s">
        <v>177</v>
      </c>
      <c r="N11" s="478">
        <v>1</v>
      </c>
      <c r="O11" s="482" t="s">
        <v>346</v>
      </c>
      <c r="P11" s="478" t="s">
        <v>26</v>
      </c>
      <c r="Q11" s="478" t="s">
        <v>41</v>
      </c>
      <c r="R11" s="478" t="s">
        <v>42</v>
      </c>
      <c r="S11" s="482" t="s">
        <v>15</v>
      </c>
      <c r="T11" s="507">
        <v>44348</v>
      </c>
      <c r="U11" s="482" t="s">
        <v>272</v>
      </c>
      <c r="V11" s="482" t="s">
        <v>395</v>
      </c>
      <c r="W11" s="507" t="s">
        <v>396</v>
      </c>
      <c r="X11" s="478" t="s">
        <v>178</v>
      </c>
      <c r="Y11" s="478" t="s">
        <v>180</v>
      </c>
      <c r="Z11" s="550" t="s">
        <v>68</v>
      </c>
    </row>
    <row r="12" spans="1:26" s="531" customFormat="1" ht="34.5" customHeight="1">
      <c r="A12" s="848">
        <v>7</v>
      </c>
      <c r="B12" s="842" t="s">
        <v>29</v>
      </c>
      <c r="C12" s="854" t="s">
        <v>228</v>
      </c>
      <c r="D12" s="854" t="s">
        <v>331</v>
      </c>
      <c r="E12" s="842" t="s">
        <v>332</v>
      </c>
      <c r="F12" s="859" t="s">
        <v>396</v>
      </c>
      <c r="G12" s="856">
        <v>21724051080</v>
      </c>
      <c r="H12" s="857">
        <v>21724051080</v>
      </c>
      <c r="I12" s="857">
        <v>1421199603</v>
      </c>
      <c r="J12" s="490" t="s">
        <v>181</v>
      </c>
      <c r="K12" s="490" t="s">
        <v>47</v>
      </c>
      <c r="L12" s="493">
        <v>21000000000</v>
      </c>
      <c r="M12" s="842" t="s">
        <v>338</v>
      </c>
      <c r="N12" s="842">
        <v>1</v>
      </c>
      <c r="O12" s="854" t="s">
        <v>2</v>
      </c>
      <c r="P12" s="842" t="s">
        <v>26</v>
      </c>
      <c r="Q12" s="842" t="s">
        <v>41</v>
      </c>
      <c r="R12" s="842" t="s">
        <v>42</v>
      </c>
      <c r="S12" s="854" t="s">
        <v>15</v>
      </c>
      <c r="T12" s="855">
        <v>44525</v>
      </c>
      <c r="U12" s="854" t="s">
        <v>272</v>
      </c>
      <c r="V12" s="854" t="s">
        <v>465</v>
      </c>
      <c r="W12" s="855" t="s">
        <v>396</v>
      </c>
      <c r="X12" s="842" t="s">
        <v>335</v>
      </c>
      <c r="Y12" s="842" t="s">
        <v>209</v>
      </c>
      <c r="Z12" s="842" t="s">
        <v>332</v>
      </c>
    </row>
    <row r="13" spans="1:26" s="531" customFormat="1" ht="34.5" customHeight="1">
      <c r="A13" s="848"/>
      <c r="B13" s="842"/>
      <c r="C13" s="854"/>
      <c r="D13" s="854"/>
      <c r="E13" s="842"/>
      <c r="F13" s="860"/>
      <c r="G13" s="856"/>
      <c r="H13" s="857"/>
      <c r="I13" s="857"/>
      <c r="J13" s="490" t="s">
        <v>181</v>
      </c>
      <c r="K13" s="490" t="s">
        <v>381</v>
      </c>
      <c r="L13" s="493">
        <f>+G12-L12</f>
        <v>724051080</v>
      </c>
      <c r="M13" s="842"/>
      <c r="N13" s="842"/>
      <c r="O13" s="854"/>
      <c r="P13" s="842"/>
      <c r="Q13" s="842"/>
      <c r="R13" s="842"/>
      <c r="S13" s="854"/>
      <c r="T13" s="855"/>
      <c r="U13" s="854"/>
      <c r="V13" s="854"/>
      <c r="W13" s="855"/>
      <c r="X13" s="842"/>
      <c r="Y13" s="842"/>
      <c r="Z13" s="842"/>
    </row>
    <row r="14" spans="1:26" s="531" customFormat="1" ht="51.75" customHeight="1">
      <c r="A14" s="501">
        <v>8</v>
      </c>
      <c r="B14" s="516" t="s">
        <v>29</v>
      </c>
      <c r="C14" s="517" t="s">
        <v>228</v>
      </c>
      <c r="D14" s="517" t="s">
        <v>351</v>
      </c>
      <c r="E14" s="517" t="s">
        <v>352</v>
      </c>
      <c r="F14" s="517" t="s">
        <v>396</v>
      </c>
      <c r="G14" s="518">
        <v>1250481407.3199999</v>
      </c>
      <c r="H14" s="518">
        <v>1168723407.3199999</v>
      </c>
      <c r="I14" s="518">
        <v>69258000</v>
      </c>
      <c r="J14" s="516" t="s">
        <v>317</v>
      </c>
      <c r="K14" s="517" t="s">
        <v>353</v>
      </c>
      <c r="L14" s="518">
        <f>G14</f>
        <v>1250481407.3199999</v>
      </c>
      <c r="M14" s="517" t="s">
        <v>345</v>
      </c>
      <c r="N14" s="516">
        <v>1</v>
      </c>
      <c r="O14" s="517" t="s">
        <v>346</v>
      </c>
      <c r="P14" s="516" t="s">
        <v>26</v>
      </c>
      <c r="Q14" s="517" t="s">
        <v>41</v>
      </c>
      <c r="R14" s="517" t="s">
        <v>318</v>
      </c>
      <c r="S14" s="517" t="s">
        <v>319</v>
      </c>
      <c r="T14" s="528">
        <v>44467</v>
      </c>
      <c r="U14" s="517" t="s">
        <v>272</v>
      </c>
      <c r="V14" s="517" t="s">
        <v>438</v>
      </c>
      <c r="W14" s="528" t="s">
        <v>396</v>
      </c>
      <c r="X14" s="516" t="s">
        <v>382</v>
      </c>
      <c r="Y14" s="516" t="s">
        <v>350</v>
      </c>
      <c r="Z14" s="517" t="s">
        <v>352</v>
      </c>
    </row>
    <row r="15" spans="1:26" s="531" customFormat="1" ht="22.5" customHeight="1">
      <c r="A15" s="848">
        <v>9</v>
      </c>
      <c r="B15" s="841" t="s">
        <v>29</v>
      </c>
      <c r="C15" s="841" t="s">
        <v>228</v>
      </c>
      <c r="D15" s="841" t="s">
        <v>214</v>
      </c>
      <c r="E15" s="841" t="s">
        <v>208</v>
      </c>
      <c r="F15" s="841" t="s">
        <v>396</v>
      </c>
      <c r="G15" s="851">
        <v>2923632878.8000002</v>
      </c>
      <c r="H15" s="851">
        <v>2732367176.8000002</v>
      </c>
      <c r="I15" s="851">
        <v>191265702</v>
      </c>
      <c r="J15" s="512" t="s">
        <v>181</v>
      </c>
      <c r="K15" s="482" t="s">
        <v>47</v>
      </c>
      <c r="L15" s="512">
        <v>2485087947.98</v>
      </c>
      <c r="M15" s="841" t="s">
        <v>445</v>
      </c>
      <c r="N15" s="846">
        <v>1</v>
      </c>
      <c r="O15" s="841" t="s">
        <v>2</v>
      </c>
      <c r="P15" s="841" t="s">
        <v>26</v>
      </c>
      <c r="Q15" s="841" t="s">
        <v>41</v>
      </c>
      <c r="R15" s="841" t="s">
        <v>42</v>
      </c>
      <c r="S15" s="841" t="s">
        <v>15</v>
      </c>
      <c r="T15" s="845">
        <v>44399</v>
      </c>
      <c r="U15" s="841" t="s">
        <v>583</v>
      </c>
      <c r="V15" s="841" t="s">
        <v>582</v>
      </c>
      <c r="W15" s="845">
        <v>44707</v>
      </c>
      <c r="X15" s="846" t="s">
        <v>215</v>
      </c>
      <c r="Y15" s="841" t="s">
        <v>34</v>
      </c>
      <c r="Z15" s="841" t="s">
        <v>208</v>
      </c>
    </row>
    <row r="16" spans="1:26" s="531" customFormat="1" ht="22.5" customHeight="1">
      <c r="A16" s="848"/>
      <c r="B16" s="841"/>
      <c r="C16" s="841"/>
      <c r="D16" s="841"/>
      <c r="E16" s="841"/>
      <c r="F16" s="841"/>
      <c r="G16" s="851"/>
      <c r="H16" s="851"/>
      <c r="I16" s="851"/>
      <c r="J16" s="512" t="s">
        <v>444</v>
      </c>
      <c r="K16" s="482" t="s">
        <v>443</v>
      </c>
      <c r="L16" s="512">
        <v>438544931.81999999</v>
      </c>
      <c r="M16" s="841"/>
      <c r="N16" s="846"/>
      <c r="O16" s="841"/>
      <c r="P16" s="841"/>
      <c r="Q16" s="841"/>
      <c r="R16" s="841"/>
      <c r="S16" s="841"/>
      <c r="T16" s="845"/>
      <c r="U16" s="841"/>
      <c r="V16" s="841"/>
      <c r="W16" s="845"/>
      <c r="X16" s="846"/>
      <c r="Y16" s="841"/>
      <c r="Z16" s="841"/>
    </row>
    <row r="17" spans="1:26" s="531" customFormat="1" ht="48.75" customHeight="1">
      <c r="A17" s="501">
        <v>10</v>
      </c>
      <c r="B17" s="516" t="s">
        <v>29</v>
      </c>
      <c r="C17" s="517" t="s">
        <v>228</v>
      </c>
      <c r="D17" s="517" t="s">
        <v>355</v>
      </c>
      <c r="E17" s="516" t="s">
        <v>352</v>
      </c>
      <c r="F17" s="516" t="s">
        <v>396</v>
      </c>
      <c r="G17" s="518">
        <v>2787287133.8499999</v>
      </c>
      <c r="H17" s="518">
        <v>2787287133.8499999</v>
      </c>
      <c r="I17" s="516" t="s">
        <v>188</v>
      </c>
      <c r="J17" s="516" t="s">
        <v>317</v>
      </c>
      <c r="K17" s="516" t="s">
        <v>47</v>
      </c>
      <c r="L17" s="518">
        <v>2787287133.8499999</v>
      </c>
      <c r="M17" s="519" t="s">
        <v>32</v>
      </c>
      <c r="N17" s="520">
        <v>1</v>
      </c>
      <c r="O17" s="519" t="s">
        <v>346</v>
      </c>
      <c r="P17" s="520" t="s">
        <v>26</v>
      </c>
      <c r="Q17" s="519" t="s">
        <v>357</v>
      </c>
      <c r="R17" s="519" t="s">
        <v>318</v>
      </c>
      <c r="S17" s="519" t="s">
        <v>319</v>
      </c>
      <c r="T17" s="528">
        <v>44525</v>
      </c>
      <c r="U17" s="519" t="s">
        <v>272</v>
      </c>
      <c r="V17" s="519" t="s">
        <v>429</v>
      </c>
      <c r="W17" s="529" t="s">
        <v>396</v>
      </c>
      <c r="X17" s="520" t="s">
        <v>359</v>
      </c>
      <c r="Y17" s="520" t="s">
        <v>360</v>
      </c>
      <c r="Z17" s="516" t="s">
        <v>352</v>
      </c>
    </row>
    <row r="18" spans="1:26" s="531" customFormat="1" ht="22.5" customHeight="1">
      <c r="A18" s="848">
        <v>11</v>
      </c>
      <c r="B18" s="849" t="s">
        <v>29</v>
      </c>
      <c r="C18" s="850" t="s">
        <v>228</v>
      </c>
      <c r="D18" s="841" t="s">
        <v>416</v>
      </c>
      <c r="E18" s="843" t="s">
        <v>417</v>
      </c>
      <c r="F18" s="843" t="s">
        <v>396</v>
      </c>
      <c r="G18" s="852">
        <v>296374809</v>
      </c>
      <c r="H18" s="852">
        <v>296374809</v>
      </c>
      <c r="I18" s="843" t="s">
        <v>188</v>
      </c>
      <c r="J18" s="478" t="s">
        <v>181</v>
      </c>
      <c r="K18" s="478" t="s">
        <v>407</v>
      </c>
      <c r="L18" s="532">
        <v>251918587.65000001</v>
      </c>
      <c r="M18" s="843" t="s">
        <v>32</v>
      </c>
      <c r="N18" s="853">
        <v>1798</v>
      </c>
      <c r="O18" s="847" t="s">
        <v>440</v>
      </c>
      <c r="P18" s="843" t="s">
        <v>26</v>
      </c>
      <c r="Q18" s="843" t="s">
        <v>357</v>
      </c>
      <c r="R18" s="843" t="s">
        <v>42</v>
      </c>
      <c r="S18" s="841" t="s">
        <v>319</v>
      </c>
      <c r="T18" s="844">
        <v>44655</v>
      </c>
      <c r="U18" s="843" t="s">
        <v>270</v>
      </c>
      <c r="V18" s="841" t="s">
        <v>433</v>
      </c>
      <c r="W18" s="844" t="s">
        <v>396</v>
      </c>
      <c r="X18" s="843">
        <v>1798</v>
      </c>
      <c r="Y18" s="841" t="s">
        <v>432</v>
      </c>
      <c r="Z18" s="843" t="s">
        <v>417</v>
      </c>
    </row>
    <row r="19" spans="1:26" s="531" customFormat="1" ht="36.75" customHeight="1">
      <c r="A19" s="848"/>
      <c r="B19" s="849"/>
      <c r="C19" s="850"/>
      <c r="D19" s="841"/>
      <c r="E19" s="843"/>
      <c r="F19" s="843"/>
      <c r="G19" s="852"/>
      <c r="H19" s="852"/>
      <c r="I19" s="843"/>
      <c r="J19" s="482" t="s">
        <v>418</v>
      </c>
      <c r="K19" s="478" t="s">
        <v>58</v>
      </c>
      <c r="L19" s="533">
        <v>44456221.350000001</v>
      </c>
      <c r="M19" s="843"/>
      <c r="N19" s="853"/>
      <c r="O19" s="847"/>
      <c r="P19" s="843"/>
      <c r="Q19" s="843"/>
      <c r="R19" s="843"/>
      <c r="S19" s="841"/>
      <c r="T19" s="844"/>
      <c r="U19" s="843"/>
      <c r="V19" s="841"/>
      <c r="W19" s="844"/>
      <c r="X19" s="843"/>
      <c r="Y19" s="843"/>
      <c r="Z19" s="843"/>
    </row>
    <row r="20" spans="1:26" s="531" customFormat="1" ht="45.75" customHeight="1">
      <c r="A20" s="501">
        <v>12</v>
      </c>
      <c r="B20" s="482" t="s">
        <v>29</v>
      </c>
      <c r="C20" s="482" t="s">
        <v>228</v>
      </c>
      <c r="D20" s="482" t="s">
        <v>421</v>
      </c>
      <c r="E20" s="482" t="s">
        <v>398</v>
      </c>
      <c r="F20" s="482" t="s">
        <v>396</v>
      </c>
      <c r="G20" s="521">
        <v>553281900</v>
      </c>
      <c r="H20" s="522">
        <f>G20-I20</f>
        <v>512591109</v>
      </c>
      <c r="I20" s="523">
        <v>40690791</v>
      </c>
      <c r="J20" s="482" t="s">
        <v>181</v>
      </c>
      <c r="K20" s="482" t="s">
        <v>47</v>
      </c>
      <c r="L20" s="521">
        <v>553281900</v>
      </c>
      <c r="M20" s="482" t="s">
        <v>161</v>
      </c>
      <c r="N20" s="482">
        <v>1</v>
      </c>
      <c r="O20" s="519" t="s">
        <v>346</v>
      </c>
      <c r="P20" s="482" t="s">
        <v>26</v>
      </c>
      <c r="Q20" s="482" t="s">
        <v>357</v>
      </c>
      <c r="R20" s="482" t="s">
        <v>42</v>
      </c>
      <c r="S20" s="482" t="s">
        <v>319</v>
      </c>
      <c r="T20" s="504">
        <v>44679</v>
      </c>
      <c r="U20" s="482" t="s">
        <v>270</v>
      </c>
      <c r="V20" s="482" t="s">
        <v>466</v>
      </c>
      <c r="W20" s="504" t="s">
        <v>396</v>
      </c>
      <c r="X20" s="482">
        <v>12723</v>
      </c>
      <c r="Y20" s="482" t="s">
        <v>489</v>
      </c>
      <c r="Z20" s="551" t="s">
        <v>398</v>
      </c>
    </row>
    <row r="21" spans="1:26" s="531" customFormat="1" ht="57.75" customHeight="1">
      <c r="A21" s="555">
        <v>13</v>
      </c>
      <c r="B21" s="552" t="s">
        <v>29</v>
      </c>
      <c r="C21" s="552" t="s">
        <v>228</v>
      </c>
      <c r="D21" s="552" t="s">
        <v>580</v>
      </c>
      <c r="E21" s="552" t="s">
        <v>152</v>
      </c>
      <c r="F21" s="552" t="s">
        <v>565</v>
      </c>
      <c r="G21" s="553"/>
      <c r="H21" s="553"/>
      <c r="I21" s="553"/>
      <c r="J21" s="553"/>
      <c r="K21" s="553" t="s">
        <v>47</v>
      </c>
      <c r="L21" s="553"/>
      <c r="M21" s="553"/>
      <c r="N21" s="553">
        <v>2</v>
      </c>
      <c r="O21" s="552" t="s">
        <v>346</v>
      </c>
      <c r="P21" s="552" t="s">
        <v>26</v>
      </c>
      <c r="Q21" s="552" t="s">
        <v>357</v>
      </c>
      <c r="R21" s="552" t="s">
        <v>42</v>
      </c>
      <c r="S21" s="552" t="s">
        <v>319</v>
      </c>
      <c r="T21" s="554">
        <v>44896</v>
      </c>
      <c r="U21" s="553" t="s">
        <v>270</v>
      </c>
      <c r="V21" s="552" t="s">
        <v>566</v>
      </c>
      <c r="W21" s="553" t="s">
        <v>396</v>
      </c>
      <c r="X21" s="553"/>
      <c r="Y21" s="553" t="s">
        <v>579</v>
      </c>
      <c r="Z21" s="552" t="s">
        <v>152</v>
      </c>
    </row>
  </sheetData>
  <mergeCells count="139">
    <mergeCell ref="O6:O7"/>
    <mergeCell ref="P6:P7"/>
    <mergeCell ref="Q6:Q7"/>
    <mergeCell ref="R6:R7"/>
    <mergeCell ref="G6:G7"/>
    <mergeCell ref="H6:H7"/>
    <mergeCell ref="I6:I7"/>
    <mergeCell ref="K6:K7"/>
    <mergeCell ref="M6:M7"/>
    <mergeCell ref="N6:N7"/>
    <mergeCell ref="R3:R5"/>
    <mergeCell ref="S3:S5"/>
    <mergeCell ref="T3:T5"/>
    <mergeCell ref="U3:U5"/>
    <mergeCell ref="G3:G5"/>
    <mergeCell ref="H3:H5"/>
    <mergeCell ref="I3:I5"/>
    <mergeCell ref="M3:M5"/>
    <mergeCell ref="N3:N5"/>
    <mergeCell ref="O3:O5"/>
    <mergeCell ref="E8:E9"/>
    <mergeCell ref="O12:O13"/>
    <mergeCell ref="F12:F13"/>
    <mergeCell ref="F6:F7"/>
    <mergeCell ref="A3:A5"/>
    <mergeCell ref="B3:B5"/>
    <mergeCell ref="U6:U7"/>
    <mergeCell ref="V6:V7"/>
    <mergeCell ref="W6:W7"/>
    <mergeCell ref="S6:S7"/>
    <mergeCell ref="T6:T7"/>
    <mergeCell ref="C3:C5"/>
    <mergeCell ref="D3:D5"/>
    <mergeCell ref="E3:E5"/>
    <mergeCell ref="F3:F5"/>
    <mergeCell ref="V3:V5"/>
    <mergeCell ref="W3:W5"/>
    <mergeCell ref="A6:A7"/>
    <mergeCell ref="B6:B7"/>
    <mergeCell ref="C6:C7"/>
    <mergeCell ref="D6:D7"/>
    <mergeCell ref="E6:E7"/>
    <mergeCell ref="P3:P5"/>
    <mergeCell ref="Q3:Q5"/>
    <mergeCell ref="S8:S9"/>
    <mergeCell ref="T8:T9"/>
    <mergeCell ref="V12:V13"/>
    <mergeCell ref="W12:W13"/>
    <mergeCell ref="X12:X13"/>
    <mergeCell ref="A12:A13"/>
    <mergeCell ref="B12:B13"/>
    <mergeCell ref="C12:C13"/>
    <mergeCell ref="D12:D13"/>
    <mergeCell ref="E12:E13"/>
    <mergeCell ref="O8:O9"/>
    <mergeCell ref="P8:P9"/>
    <mergeCell ref="Q8:Q9"/>
    <mergeCell ref="R8:R9"/>
    <mergeCell ref="F8:F9"/>
    <mergeCell ref="G8:G9"/>
    <mergeCell ref="H8:H9"/>
    <mergeCell ref="I8:I9"/>
    <mergeCell ref="M8:M9"/>
    <mergeCell ref="N8:N9"/>
    <mergeCell ref="A8:A9"/>
    <mergeCell ref="B8:B9"/>
    <mergeCell ref="C8:C9"/>
    <mergeCell ref="D8:D9"/>
    <mergeCell ref="F18:F19"/>
    <mergeCell ref="G18:G19"/>
    <mergeCell ref="H18:H19"/>
    <mergeCell ref="I18:I19"/>
    <mergeCell ref="M18:M19"/>
    <mergeCell ref="N18:N19"/>
    <mergeCell ref="Y12:Y13"/>
    <mergeCell ref="A15:A16"/>
    <mergeCell ref="B15:B16"/>
    <mergeCell ref="C15:C16"/>
    <mergeCell ref="D15:D16"/>
    <mergeCell ref="E15:E16"/>
    <mergeCell ref="F15:F16"/>
    <mergeCell ref="P12:P13"/>
    <mergeCell ref="Q12:Q13"/>
    <mergeCell ref="R12:R13"/>
    <mergeCell ref="S12:S13"/>
    <mergeCell ref="T12:T13"/>
    <mergeCell ref="U12:U13"/>
    <mergeCell ref="G12:G13"/>
    <mergeCell ref="H12:H13"/>
    <mergeCell ref="I12:I13"/>
    <mergeCell ref="M12:M13"/>
    <mergeCell ref="N12:N13"/>
    <mergeCell ref="O18:O19"/>
    <mergeCell ref="P18:P19"/>
    <mergeCell ref="Q18:Q19"/>
    <mergeCell ref="R18:R19"/>
    <mergeCell ref="S18:S19"/>
    <mergeCell ref="T18:T19"/>
    <mergeCell ref="Z15:Z16"/>
    <mergeCell ref="A18:A19"/>
    <mergeCell ref="B18:B19"/>
    <mergeCell ref="C18:C19"/>
    <mergeCell ref="D18:D19"/>
    <mergeCell ref="E18:E19"/>
    <mergeCell ref="P15:P16"/>
    <mergeCell ref="Q15:Q16"/>
    <mergeCell ref="R15:R16"/>
    <mergeCell ref="S15:S16"/>
    <mergeCell ref="T15:T16"/>
    <mergeCell ref="U15:U16"/>
    <mergeCell ref="G15:G16"/>
    <mergeCell ref="H15:H16"/>
    <mergeCell ref="I15:I16"/>
    <mergeCell ref="M15:M16"/>
    <mergeCell ref="N15:N16"/>
    <mergeCell ref="O15:O16"/>
    <mergeCell ref="Z3:Z5"/>
    <mergeCell ref="Z6:Z7"/>
    <mergeCell ref="Z8:Z9"/>
    <mergeCell ref="Z12:Z13"/>
    <mergeCell ref="Z18:Z19"/>
    <mergeCell ref="U18:U19"/>
    <mergeCell ref="V18:V19"/>
    <mergeCell ref="W18:W19"/>
    <mergeCell ref="X18:X19"/>
    <mergeCell ref="Y18:Y19"/>
    <mergeCell ref="Y15:Y16"/>
    <mergeCell ref="V15:V16"/>
    <mergeCell ref="W15:W16"/>
    <mergeCell ref="X15:X16"/>
    <mergeCell ref="V8:V9"/>
    <mergeCell ref="W8:W9"/>
    <mergeCell ref="X8:X9"/>
    <mergeCell ref="Y8:Y9"/>
    <mergeCell ref="X6:X7"/>
    <mergeCell ref="Y6:Y7"/>
    <mergeCell ref="X3:X5"/>
    <mergeCell ref="Y3:Y5"/>
    <mergeCell ref="U8:U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3"/>
  <sheetViews>
    <sheetView tabSelected="1" topLeftCell="J1" zoomScale="90" zoomScaleNormal="90" workbookViewId="0">
      <pane ySplit="1" topLeftCell="A2" activePane="bottomLeft" state="frozen"/>
      <selection pane="bottomLeft" activeCell="N12" sqref="N12"/>
    </sheetView>
  </sheetViews>
  <sheetFormatPr baseColWidth="10" defaultRowHeight="15"/>
  <cols>
    <col min="1" max="2" width="11.42578125" style="473"/>
    <col min="3" max="3" width="15.140625" style="473" customWidth="1"/>
    <col min="4" max="4" width="38.42578125" style="473" customWidth="1"/>
    <col min="5" max="5" width="17.5703125" style="473" customWidth="1"/>
    <col min="6" max="6" width="26.140625" style="473" customWidth="1"/>
    <col min="7" max="7" width="21.5703125" style="473" bestFit="1" customWidth="1"/>
    <col min="8" max="8" width="19.5703125" style="473" bestFit="1" customWidth="1"/>
    <col min="9" max="9" width="17.5703125" style="473" customWidth="1"/>
    <col min="10" max="10" width="21.85546875" style="473" bestFit="1" customWidth="1"/>
    <col min="11" max="11" width="23" style="473" bestFit="1" customWidth="1"/>
    <col min="12" max="12" width="18.140625" style="473" bestFit="1" customWidth="1"/>
    <col min="13" max="13" width="19.7109375" style="473" customWidth="1"/>
    <col min="14" max="14" width="15" style="473" customWidth="1"/>
    <col min="15" max="15" width="17.85546875" style="473" customWidth="1"/>
    <col min="16" max="17" width="11.42578125" style="473"/>
    <col min="18" max="18" width="18.7109375" style="473" customWidth="1"/>
    <col min="19" max="19" width="17.85546875" style="473" customWidth="1"/>
    <col min="20" max="20" width="29" style="473" bestFit="1" customWidth="1"/>
    <col min="21" max="21" width="20.42578125" style="473" customWidth="1"/>
    <col min="22" max="22" width="46.5703125" style="473" customWidth="1"/>
    <col min="23" max="23" width="29.5703125" style="473" bestFit="1" customWidth="1"/>
    <col min="24" max="24" width="19.7109375" style="473" customWidth="1"/>
    <col min="25" max="25" width="20.140625" style="474" customWidth="1"/>
    <col min="26" max="26" width="11.42578125" style="544"/>
    <col min="27" max="133" width="11.42578125" style="548"/>
    <col min="134" max="134" width="11.42578125" style="547"/>
    <col min="135" max="16384" width="11.42578125" style="473"/>
  </cols>
  <sheetData>
    <row r="1" spans="1:134" s="503" customFormat="1" ht="25.5">
      <c r="A1" s="500" t="s">
        <v>545</v>
      </c>
      <c r="B1" s="500" t="s">
        <v>28</v>
      </c>
      <c r="C1" s="500" t="s">
        <v>8</v>
      </c>
      <c r="D1" s="501" t="s">
        <v>6</v>
      </c>
      <c r="E1" s="501" t="s">
        <v>7</v>
      </c>
      <c r="F1" s="501" t="s">
        <v>508</v>
      </c>
      <c r="G1" s="500" t="s">
        <v>18</v>
      </c>
      <c r="H1" s="500" t="s">
        <v>19</v>
      </c>
      <c r="I1" s="500" t="s">
        <v>20</v>
      </c>
      <c r="J1" s="500" t="s">
        <v>158</v>
      </c>
      <c r="K1" s="500" t="s">
        <v>159</v>
      </c>
      <c r="L1" s="500" t="s">
        <v>44</v>
      </c>
      <c r="M1" s="501" t="s">
        <v>17</v>
      </c>
      <c r="N1" s="501" t="s">
        <v>10</v>
      </c>
      <c r="O1" s="501" t="s">
        <v>9</v>
      </c>
      <c r="P1" s="501" t="s">
        <v>11</v>
      </c>
      <c r="Q1" s="500" t="s">
        <v>40</v>
      </c>
      <c r="R1" s="500" t="s">
        <v>21</v>
      </c>
      <c r="S1" s="501" t="s">
        <v>12</v>
      </c>
      <c r="T1" s="501" t="s">
        <v>14</v>
      </c>
      <c r="U1" s="501" t="s">
        <v>13</v>
      </c>
      <c r="V1" s="501" t="s">
        <v>98</v>
      </c>
      <c r="W1" s="502" t="s">
        <v>97</v>
      </c>
      <c r="X1" s="500" t="s">
        <v>16</v>
      </c>
      <c r="Y1" s="500" t="s">
        <v>364</v>
      </c>
      <c r="Z1" s="542"/>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c r="BW1" s="548"/>
      <c r="BX1" s="548"/>
      <c r="BY1" s="548"/>
      <c r="BZ1" s="548"/>
      <c r="CA1" s="548"/>
      <c r="CB1" s="548"/>
      <c r="CC1" s="548"/>
      <c r="CD1" s="548"/>
      <c r="CE1" s="548"/>
      <c r="CF1" s="548"/>
      <c r="CG1" s="548"/>
      <c r="CH1" s="548"/>
      <c r="CI1" s="548"/>
      <c r="CJ1" s="548"/>
      <c r="CK1" s="548"/>
      <c r="CL1" s="548"/>
      <c r="CM1" s="548"/>
      <c r="CN1" s="548"/>
      <c r="CO1" s="548"/>
      <c r="CP1" s="548"/>
      <c r="CQ1" s="548"/>
      <c r="CR1" s="548"/>
      <c r="CS1" s="548"/>
      <c r="CT1" s="548"/>
      <c r="CU1" s="548"/>
      <c r="CV1" s="548"/>
      <c r="CW1" s="548"/>
      <c r="CX1" s="548"/>
      <c r="CY1" s="548"/>
      <c r="CZ1" s="548"/>
      <c r="DA1" s="548"/>
      <c r="DB1" s="548"/>
      <c r="DC1" s="548"/>
      <c r="DD1" s="548"/>
      <c r="DE1" s="548"/>
      <c r="DF1" s="548"/>
      <c r="DG1" s="548"/>
      <c r="DH1" s="548"/>
      <c r="DI1" s="548"/>
      <c r="DJ1" s="548"/>
      <c r="DK1" s="548"/>
      <c r="DL1" s="548"/>
      <c r="DM1" s="548"/>
      <c r="DN1" s="548"/>
      <c r="DO1" s="548"/>
      <c r="DP1" s="548"/>
      <c r="DQ1" s="548"/>
      <c r="DR1" s="548"/>
      <c r="DS1" s="548"/>
      <c r="DT1" s="548"/>
      <c r="DU1" s="548"/>
      <c r="DV1" s="548"/>
      <c r="DW1" s="548"/>
      <c r="DX1" s="548"/>
      <c r="DY1" s="548"/>
      <c r="DZ1" s="548"/>
      <c r="EA1" s="548"/>
      <c r="EB1" s="548"/>
      <c r="EC1" s="548"/>
      <c r="ED1" s="545"/>
    </row>
    <row r="2" spans="1:134" s="480" customFormat="1" ht="23.25" customHeight="1">
      <c r="A2" s="848">
        <v>1</v>
      </c>
      <c r="B2" s="843" t="s">
        <v>29</v>
      </c>
      <c r="C2" s="841" t="s">
        <v>237</v>
      </c>
      <c r="D2" s="877" t="s">
        <v>116</v>
      </c>
      <c r="E2" s="843" t="s">
        <v>114</v>
      </c>
      <c r="F2" s="843" t="s">
        <v>396</v>
      </c>
      <c r="G2" s="869">
        <v>10421159639</v>
      </c>
      <c r="H2" s="869">
        <v>10421159639</v>
      </c>
      <c r="I2" s="851" t="s">
        <v>117</v>
      </c>
      <c r="J2" s="478"/>
      <c r="K2" s="478" t="s">
        <v>118</v>
      </c>
      <c r="L2" s="479">
        <v>3915809200</v>
      </c>
      <c r="M2" s="843" t="s">
        <v>35</v>
      </c>
      <c r="N2" s="843">
        <v>140</v>
      </c>
      <c r="O2" s="841" t="s">
        <v>119</v>
      </c>
      <c r="P2" s="843" t="s">
        <v>120</v>
      </c>
      <c r="Q2" s="843">
        <v>50</v>
      </c>
      <c r="R2" s="843"/>
      <c r="S2" s="841" t="s">
        <v>15</v>
      </c>
      <c r="T2" s="844">
        <v>44256</v>
      </c>
      <c r="U2" s="841" t="s">
        <v>272</v>
      </c>
      <c r="V2" s="841" t="s">
        <v>571</v>
      </c>
      <c r="W2" s="878" t="s">
        <v>396</v>
      </c>
      <c r="X2" s="843" t="s">
        <v>121</v>
      </c>
      <c r="Y2" s="841" t="s">
        <v>372</v>
      </c>
      <c r="Z2" s="872" t="s">
        <v>114</v>
      </c>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549"/>
      <c r="BE2" s="549"/>
      <c r="BF2" s="549"/>
      <c r="BG2" s="549"/>
      <c r="BH2" s="549"/>
      <c r="BI2" s="549"/>
      <c r="BJ2" s="549"/>
      <c r="BK2" s="549"/>
      <c r="BL2" s="549"/>
      <c r="BM2" s="549"/>
      <c r="BN2" s="549"/>
      <c r="BO2" s="549"/>
      <c r="BP2" s="549"/>
      <c r="BQ2" s="549"/>
      <c r="BR2" s="549"/>
      <c r="BS2" s="549"/>
      <c r="BT2" s="549"/>
      <c r="BU2" s="549"/>
      <c r="BV2" s="549"/>
      <c r="BW2" s="549"/>
      <c r="BX2" s="549"/>
      <c r="BY2" s="549"/>
      <c r="BZ2" s="549"/>
      <c r="CA2" s="549"/>
      <c r="CB2" s="549"/>
      <c r="CC2" s="549"/>
      <c r="CD2" s="549"/>
      <c r="CE2" s="549"/>
      <c r="CF2" s="549"/>
      <c r="CG2" s="549"/>
      <c r="CH2" s="549"/>
      <c r="CI2" s="549"/>
      <c r="CJ2" s="549"/>
      <c r="CK2" s="549"/>
      <c r="CL2" s="549"/>
      <c r="CM2" s="549"/>
      <c r="CN2" s="549"/>
      <c r="CO2" s="549"/>
      <c r="CP2" s="549"/>
      <c r="CQ2" s="549"/>
      <c r="CR2" s="549"/>
      <c r="CS2" s="549"/>
      <c r="CT2" s="549"/>
      <c r="CU2" s="549"/>
      <c r="CV2" s="549"/>
      <c r="CW2" s="549"/>
      <c r="CX2" s="549"/>
      <c r="CY2" s="549"/>
      <c r="CZ2" s="549"/>
      <c r="DA2" s="549"/>
      <c r="DB2" s="549"/>
      <c r="DC2" s="549"/>
      <c r="DD2" s="549"/>
      <c r="DE2" s="549"/>
      <c r="DF2" s="549"/>
      <c r="DG2" s="549"/>
      <c r="DH2" s="549"/>
      <c r="DI2" s="549"/>
      <c r="DJ2" s="549"/>
      <c r="DK2" s="549"/>
      <c r="DL2" s="549"/>
      <c r="DM2" s="549"/>
      <c r="DN2" s="549"/>
      <c r="DO2" s="549"/>
      <c r="DP2" s="549"/>
      <c r="DQ2" s="549"/>
      <c r="DR2" s="549"/>
      <c r="DS2" s="549"/>
      <c r="DT2" s="549"/>
      <c r="DU2" s="549"/>
      <c r="DV2" s="549"/>
      <c r="DW2" s="549"/>
      <c r="DX2" s="549"/>
      <c r="DY2" s="549"/>
      <c r="DZ2" s="549"/>
      <c r="EA2" s="549"/>
      <c r="EB2" s="549"/>
      <c r="EC2" s="549"/>
      <c r="ED2" s="546"/>
    </row>
    <row r="3" spans="1:134" s="480" customFormat="1" ht="30.75" customHeight="1">
      <c r="A3" s="848"/>
      <c r="B3" s="843"/>
      <c r="C3" s="841"/>
      <c r="D3" s="877"/>
      <c r="E3" s="843"/>
      <c r="F3" s="843"/>
      <c r="G3" s="869"/>
      <c r="H3" s="869"/>
      <c r="I3" s="851"/>
      <c r="J3" s="478"/>
      <c r="K3" s="478" t="s">
        <v>47</v>
      </c>
      <c r="L3" s="479">
        <v>1400000000</v>
      </c>
      <c r="M3" s="843"/>
      <c r="N3" s="843"/>
      <c r="O3" s="841"/>
      <c r="P3" s="843"/>
      <c r="Q3" s="843"/>
      <c r="R3" s="843"/>
      <c r="S3" s="841"/>
      <c r="T3" s="844"/>
      <c r="U3" s="841"/>
      <c r="V3" s="841"/>
      <c r="W3" s="878"/>
      <c r="X3" s="843"/>
      <c r="Y3" s="841"/>
      <c r="Z3" s="872"/>
      <c r="AA3" s="549"/>
      <c r="AB3" s="549"/>
      <c r="AC3" s="549"/>
      <c r="AD3" s="549"/>
      <c r="AE3" s="549"/>
      <c r="AF3" s="549"/>
      <c r="AG3" s="549"/>
      <c r="AH3" s="549"/>
      <c r="AI3" s="549"/>
      <c r="AJ3" s="549"/>
      <c r="AK3" s="549"/>
      <c r="AL3" s="549"/>
      <c r="AM3" s="549"/>
      <c r="AN3" s="549"/>
      <c r="AO3" s="549"/>
      <c r="AP3" s="549"/>
      <c r="AQ3" s="549"/>
      <c r="AR3" s="549"/>
      <c r="AS3" s="549"/>
      <c r="AT3" s="549"/>
      <c r="AU3" s="549"/>
      <c r="AV3" s="549"/>
      <c r="AW3" s="549"/>
      <c r="AX3" s="549"/>
      <c r="AY3" s="549"/>
      <c r="AZ3" s="549"/>
      <c r="BA3" s="549"/>
      <c r="BB3" s="549"/>
      <c r="BC3" s="549"/>
      <c r="BD3" s="549"/>
      <c r="BE3" s="549"/>
      <c r="BF3" s="549"/>
      <c r="BG3" s="549"/>
      <c r="BH3" s="549"/>
      <c r="BI3" s="549"/>
      <c r="BJ3" s="549"/>
      <c r="BK3" s="549"/>
      <c r="BL3" s="549"/>
      <c r="BM3" s="549"/>
      <c r="BN3" s="549"/>
      <c r="BO3" s="549"/>
      <c r="BP3" s="549"/>
      <c r="BQ3" s="549"/>
      <c r="BR3" s="549"/>
      <c r="BS3" s="549"/>
      <c r="BT3" s="549"/>
      <c r="BU3" s="549"/>
      <c r="BV3" s="549"/>
      <c r="BW3" s="549"/>
      <c r="BX3" s="549"/>
      <c r="BY3" s="549"/>
      <c r="BZ3" s="549"/>
      <c r="CA3" s="549"/>
      <c r="CB3" s="549"/>
      <c r="CC3" s="549"/>
      <c r="CD3" s="549"/>
      <c r="CE3" s="549"/>
      <c r="CF3" s="549"/>
      <c r="CG3" s="549"/>
      <c r="CH3" s="549"/>
      <c r="CI3" s="549"/>
      <c r="CJ3" s="549"/>
      <c r="CK3" s="549"/>
      <c r="CL3" s="549"/>
      <c r="CM3" s="549"/>
      <c r="CN3" s="549"/>
      <c r="CO3" s="549"/>
      <c r="CP3" s="549"/>
      <c r="CQ3" s="549"/>
      <c r="CR3" s="549"/>
      <c r="CS3" s="549"/>
      <c r="CT3" s="549"/>
      <c r="CU3" s="549"/>
      <c r="CV3" s="549"/>
      <c r="CW3" s="549"/>
      <c r="CX3" s="549"/>
      <c r="CY3" s="549"/>
      <c r="CZ3" s="549"/>
      <c r="DA3" s="549"/>
      <c r="DB3" s="549"/>
      <c r="DC3" s="549"/>
      <c r="DD3" s="549"/>
      <c r="DE3" s="549"/>
      <c r="DF3" s="549"/>
      <c r="DG3" s="549"/>
      <c r="DH3" s="549"/>
      <c r="DI3" s="549"/>
      <c r="DJ3" s="549"/>
      <c r="DK3" s="549"/>
      <c r="DL3" s="549"/>
      <c r="DM3" s="549"/>
      <c r="DN3" s="549"/>
      <c r="DO3" s="549"/>
      <c r="DP3" s="549"/>
      <c r="DQ3" s="549"/>
      <c r="DR3" s="549"/>
      <c r="DS3" s="549"/>
      <c r="DT3" s="549"/>
      <c r="DU3" s="549"/>
      <c r="DV3" s="549"/>
      <c r="DW3" s="549"/>
      <c r="DX3" s="549"/>
      <c r="DY3" s="549"/>
      <c r="DZ3" s="549"/>
      <c r="EA3" s="549"/>
      <c r="EB3" s="549"/>
      <c r="EC3" s="549"/>
      <c r="ED3" s="546"/>
    </row>
    <row r="4" spans="1:134" s="480" customFormat="1" ht="23.25" customHeight="1">
      <c r="A4" s="848"/>
      <c r="B4" s="843"/>
      <c r="C4" s="841"/>
      <c r="D4" s="877"/>
      <c r="E4" s="843"/>
      <c r="F4" s="843"/>
      <c r="G4" s="869"/>
      <c r="H4" s="869"/>
      <c r="I4" s="851"/>
      <c r="J4" s="478"/>
      <c r="K4" s="478" t="s">
        <v>58</v>
      </c>
      <c r="L4" s="479">
        <v>480000000</v>
      </c>
      <c r="M4" s="843"/>
      <c r="N4" s="843"/>
      <c r="O4" s="841"/>
      <c r="P4" s="843"/>
      <c r="Q4" s="843"/>
      <c r="R4" s="843"/>
      <c r="S4" s="841"/>
      <c r="T4" s="844"/>
      <c r="U4" s="841"/>
      <c r="V4" s="841"/>
      <c r="W4" s="878"/>
      <c r="X4" s="843"/>
      <c r="Y4" s="841"/>
      <c r="Z4" s="872"/>
      <c r="AA4" s="549"/>
      <c r="AB4" s="549"/>
      <c r="AC4" s="549"/>
      <c r="AD4" s="549"/>
      <c r="AE4" s="549"/>
      <c r="AF4" s="549"/>
      <c r="AG4" s="549"/>
      <c r="AH4" s="549"/>
      <c r="AI4" s="549"/>
      <c r="AJ4" s="549"/>
      <c r="AK4" s="549"/>
      <c r="AL4" s="549"/>
      <c r="AM4" s="549"/>
      <c r="AN4" s="549"/>
      <c r="AO4" s="549"/>
      <c r="AP4" s="549"/>
      <c r="AQ4" s="549"/>
      <c r="AR4" s="549"/>
      <c r="AS4" s="549"/>
      <c r="AT4" s="549"/>
      <c r="AU4" s="549"/>
      <c r="AV4" s="549"/>
      <c r="AW4" s="549"/>
      <c r="AX4" s="549"/>
      <c r="AY4" s="549"/>
      <c r="AZ4" s="549"/>
      <c r="BA4" s="549"/>
      <c r="BB4" s="549"/>
      <c r="BC4" s="549"/>
      <c r="BD4" s="549"/>
      <c r="BE4" s="549"/>
      <c r="BF4" s="549"/>
      <c r="BG4" s="549"/>
      <c r="BH4" s="549"/>
      <c r="BI4" s="549"/>
      <c r="BJ4" s="549"/>
      <c r="BK4" s="549"/>
      <c r="BL4" s="549"/>
      <c r="BM4" s="549"/>
      <c r="BN4" s="549"/>
      <c r="BO4" s="549"/>
      <c r="BP4" s="549"/>
      <c r="BQ4" s="549"/>
      <c r="BR4" s="549"/>
      <c r="BS4" s="549"/>
      <c r="BT4" s="549"/>
      <c r="BU4" s="549"/>
      <c r="BV4" s="549"/>
      <c r="BW4" s="549"/>
      <c r="BX4" s="549"/>
      <c r="BY4" s="549"/>
      <c r="BZ4" s="549"/>
      <c r="CA4" s="549"/>
      <c r="CB4" s="549"/>
      <c r="CC4" s="549"/>
      <c r="CD4" s="549"/>
      <c r="CE4" s="549"/>
      <c r="CF4" s="549"/>
      <c r="CG4" s="549"/>
      <c r="CH4" s="549"/>
      <c r="CI4" s="549"/>
      <c r="CJ4" s="549"/>
      <c r="CK4" s="549"/>
      <c r="CL4" s="549"/>
      <c r="CM4" s="549"/>
      <c r="CN4" s="549"/>
      <c r="CO4" s="549"/>
      <c r="CP4" s="549"/>
      <c r="CQ4" s="549"/>
      <c r="CR4" s="549"/>
      <c r="CS4" s="549"/>
      <c r="CT4" s="549"/>
      <c r="CU4" s="549"/>
      <c r="CV4" s="549"/>
      <c r="CW4" s="549"/>
      <c r="CX4" s="549"/>
      <c r="CY4" s="549"/>
      <c r="CZ4" s="549"/>
      <c r="DA4" s="549"/>
      <c r="DB4" s="549"/>
      <c r="DC4" s="549"/>
      <c r="DD4" s="549"/>
      <c r="DE4" s="549"/>
      <c r="DF4" s="549"/>
      <c r="DG4" s="549"/>
      <c r="DH4" s="549"/>
      <c r="DI4" s="549"/>
      <c r="DJ4" s="549"/>
      <c r="DK4" s="549"/>
      <c r="DL4" s="549"/>
      <c r="DM4" s="549"/>
      <c r="DN4" s="549"/>
      <c r="DO4" s="549"/>
      <c r="DP4" s="549"/>
      <c r="DQ4" s="549"/>
      <c r="DR4" s="549"/>
      <c r="DS4" s="549"/>
      <c r="DT4" s="549"/>
      <c r="DU4" s="549"/>
      <c r="DV4" s="549"/>
      <c r="DW4" s="549"/>
      <c r="DX4" s="549"/>
      <c r="DY4" s="549"/>
      <c r="DZ4" s="549"/>
      <c r="EA4" s="549"/>
      <c r="EB4" s="549"/>
      <c r="EC4" s="549"/>
      <c r="ED4" s="546"/>
    </row>
    <row r="5" spans="1:134" s="480" customFormat="1" ht="23.25" customHeight="1">
      <c r="A5" s="848"/>
      <c r="B5" s="843"/>
      <c r="C5" s="841"/>
      <c r="D5" s="877"/>
      <c r="E5" s="843"/>
      <c r="F5" s="843"/>
      <c r="G5" s="869"/>
      <c r="H5" s="869"/>
      <c r="I5" s="851"/>
      <c r="J5" s="478"/>
      <c r="K5" s="478" t="s">
        <v>122</v>
      </c>
      <c r="L5" s="479">
        <v>649829598</v>
      </c>
      <c r="M5" s="843"/>
      <c r="N5" s="843"/>
      <c r="O5" s="841"/>
      <c r="P5" s="843"/>
      <c r="Q5" s="843"/>
      <c r="R5" s="843"/>
      <c r="S5" s="841"/>
      <c r="T5" s="844"/>
      <c r="U5" s="841"/>
      <c r="V5" s="841"/>
      <c r="W5" s="878"/>
      <c r="X5" s="843"/>
      <c r="Y5" s="841"/>
      <c r="Z5" s="872"/>
      <c r="AA5" s="549"/>
      <c r="AB5" s="549"/>
      <c r="AC5" s="549"/>
      <c r="AD5" s="549"/>
      <c r="AE5" s="549"/>
      <c r="AF5" s="549"/>
      <c r="AG5" s="549"/>
      <c r="AH5" s="549"/>
      <c r="AI5" s="549"/>
      <c r="AJ5" s="549"/>
      <c r="AK5" s="549"/>
      <c r="AL5" s="549"/>
      <c r="AM5" s="549"/>
      <c r="AN5" s="549"/>
      <c r="AO5" s="549"/>
      <c r="AP5" s="549"/>
      <c r="AQ5" s="549"/>
      <c r="AR5" s="549"/>
      <c r="AS5" s="549"/>
      <c r="AT5" s="549"/>
      <c r="AU5" s="549"/>
      <c r="AV5" s="549"/>
      <c r="AW5" s="549"/>
      <c r="AX5" s="549"/>
      <c r="AY5" s="549"/>
      <c r="AZ5" s="549"/>
      <c r="BA5" s="549"/>
      <c r="BB5" s="549"/>
      <c r="BC5" s="549"/>
      <c r="BD5" s="549"/>
      <c r="BE5" s="549"/>
      <c r="BF5" s="549"/>
      <c r="BG5" s="549"/>
      <c r="BH5" s="549"/>
      <c r="BI5" s="549"/>
      <c r="BJ5" s="549"/>
      <c r="BK5" s="549"/>
      <c r="BL5" s="549"/>
      <c r="BM5" s="549"/>
      <c r="BN5" s="549"/>
      <c r="BO5" s="549"/>
      <c r="BP5" s="549"/>
      <c r="BQ5" s="549"/>
      <c r="BR5" s="549"/>
      <c r="BS5" s="549"/>
      <c r="BT5" s="549"/>
      <c r="BU5" s="549"/>
      <c r="BV5" s="549"/>
      <c r="BW5" s="549"/>
      <c r="BX5" s="549"/>
      <c r="BY5" s="549"/>
      <c r="BZ5" s="549"/>
      <c r="CA5" s="549"/>
      <c r="CB5" s="549"/>
      <c r="CC5" s="549"/>
      <c r="CD5" s="549"/>
      <c r="CE5" s="549"/>
      <c r="CF5" s="549"/>
      <c r="CG5" s="549"/>
      <c r="CH5" s="549"/>
      <c r="CI5" s="549"/>
      <c r="CJ5" s="549"/>
      <c r="CK5" s="549"/>
      <c r="CL5" s="549"/>
      <c r="CM5" s="549"/>
      <c r="CN5" s="549"/>
      <c r="CO5" s="549"/>
      <c r="CP5" s="549"/>
      <c r="CQ5" s="549"/>
      <c r="CR5" s="549"/>
      <c r="CS5" s="549"/>
      <c r="CT5" s="549"/>
      <c r="CU5" s="549"/>
      <c r="CV5" s="549"/>
      <c r="CW5" s="549"/>
      <c r="CX5" s="549"/>
      <c r="CY5" s="549"/>
      <c r="CZ5" s="549"/>
      <c r="DA5" s="549"/>
      <c r="DB5" s="549"/>
      <c r="DC5" s="549"/>
      <c r="DD5" s="549"/>
      <c r="DE5" s="549"/>
      <c r="DF5" s="549"/>
      <c r="DG5" s="549"/>
      <c r="DH5" s="549"/>
      <c r="DI5" s="549"/>
      <c r="DJ5" s="549"/>
      <c r="DK5" s="549"/>
      <c r="DL5" s="549"/>
      <c r="DM5" s="549"/>
      <c r="DN5" s="549"/>
      <c r="DO5" s="549"/>
      <c r="DP5" s="549"/>
      <c r="DQ5" s="549"/>
      <c r="DR5" s="549"/>
      <c r="DS5" s="549"/>
      <c r="DT5" s="549"/>
      <c r="DU5" s="549"/>
      <c r="DV5" s="549"/>
      <c r="DW5" s="549"/>
      <c r="DX5" s="549"/>
      <c r="DY5" s="549"/>
      <c r="DZ5" s="549"/>
      <c r="EA5" s="549"/>
      <c r="EB5" s="549"/>
      <c r="EC5" s="549"/>
      <c r="ED5" s="546"/>
    </row>
    <row r="6" spans="1:134" s="480" customFormat="1" ht="18.75" customHeight="1">
      <c r="A6" s="848">
        <v>2</v>
      </c>
      <c r="B6" s="843" t="s">
        <v>29</v>
      </c>
      <c r="C6" s="843" t="s">
        <v>237</v>
      </c>
      <c r="D6" s="843" t="s">
        <v>314</v>
      </c>
      <c r="E6" s="843" t="s">
        <v>68</v>
      </c>
      <c r="F6" s="843" t="s">
        <v>396</v>
      </c>
      <c r="G6" s="869">
        <v>4425167537</v>
      </c>
      <c r="H6" s="869">
        <f>+G6-I6</f>
        <v>4115405809.4099998</v>
      </c>
      <c r="I6" s="869">
        <f>+G6*7%</f>
        <v>309761727.59000003</v>
      </c>
      <c r="J6" s="478" t="s">
        <v>181</v>
      </c>
      <c r="K6" s="478" t="s">
        <v>47</v>
      </c>
      <c r="L6" s="481">
        <v>3761392406</v>
      </c>
      <c r="M6" s="843" t="s">
        <v>32</v>
      </c>
      <c r="N6" s="843">
        <v>200</v>
      </c>
      <c r="O6" s="841" t="s">
        <v>119</v>
      </c>
      <c r="P6" s="843" t="s">
        <v>190</v>
      </c>
      <c r="Q6" s="843">
        <v>400</v>
      </c>
      <c r="R6" s="843" t="s">
        <v>255</v>
      </c>
      <c r="S6" s="841" t="s">
        <v>15</v>
      </c>
      <c r="T6" s="844">
        <v>44572</v>
      </c>
      <c r="U6" s="841" t="s">
        <v>62</v>
      </c>
      <c r="V6" s="841" t="s">
        <v>562</v>
      </c>
      <c r="W6" s="844">
        <v>44830</v>
      </c>
      <c r="X6" s="843" t="s">
        <v>195</v>
      </c>
      <c r="Y6" s="841" t="s">
        <v>372</v>
      </c>
      <c r="Z6" s="872" t="s">
        <v>68</v>
      </c>
      <c r="AA6" s="549"/>
      <c r="AB6" s="549"/>
      <c r="AC6" s="549"/>
      <c r="AD6" s="549"/>
      <c r="AE6" s="549"/>
      <c r="AF6" s="549"/>
      <c r="AG6" s="549"/>
      <c r="AH6" s="549"/>
      <c r="AI6" s="549"/>
      <c r="AJ6" s="549"/>
      <c r="AK6" s="549"/>
      <c r="AL6" s="549"/>
      <c r="AM6" s="549"/>
      <c r="AN6" s="549"/>
      <c r="AO6" s="549"/>
      <c r="AP6" s="549"/>
      <c r="AQ6" s="549"/>
      <c r="AR6" s="549"/>
      <c r="AS6" s="549"/>
      <c r="AT6" s="549"/>
      <c r="AU6" s="549"/>
      <c r="AV6" s="549"/>
      <c r="AW6" s="549"/>
      <c r="AX6" s="549"/>
      <c r="AY6" s="549"/>
      <c r="AZ6" s="549"/>
      <c r="BA6" s="549"/>
      <c r="BB6" s="549"/>
      <c r="BC6" s="549"/>
      <c r="BD6" s="549"/>
      <c r="BE6" s="549"/>
      <c r="BF6" s="549"/>
      <c r="BG6" s="549"/>
      <c r="BH6" s="549"/>
      <c r="BI6" s="549"/>
      <c r="BJ6" s="549"/>
      <c r="BK6" s="549"/>
      <c r="BL6" s="549"/>
      <c r="BM6" s="549"/>
      <c r="BN6" s="549"/>
      <c r="BO6" s="549"/>
      <c r="BP6" s="549"/>
      <c r="BQ6" s="549"/>
      <c r="BR6" s="549"/>
      <c r="BS6" s="549"/>
      <c r="BT6" s="549"/>
      <c r="BU6" s="549"/>
      <c r="BV6" s="549"/>
      <c r="BW6" s="549"/>
      <c r="BX6" s="549"/>
      <c r="BY6" s="549"/>
      <c r="BZ6" s="549"/>
      <c r="CA6" s="549"/>
      <c r="CB6" s="549"/>
      <c r="CC6" s="549"/>
      <c r="CD6" s="549"/>
      <c r="CE6" s="549"/>
      <c r="CF6" s="549"/>
      <c r="CG6" s="549"/>
      <c r="CH6" s="549"/>
      <c r="CI6" s="549"/>
      <c r="CJ6" s="549"/>
      <c r="CK6" s="549"/>
      <c r="CL6" s="549"/>
      <c r="CM6" s="549"/>
      <c r="CN6" s="549"/>
      <c r="CO6" s="549"/>
      <c r="CP6" s="549"/>
      <c r="CQ6" s="549"/>
      <c r="CR6" s="549"/>
      <c r="CS6" s="549"/>
      <c r="CT6" s="549"/>
      <c r="CU6" s="549"/>
      <c r="CV6" s="549"/>
      <c r="CW6" s="549"/>
      <c r="CX6" s="549"/>
      <c r="CY6" s="549"/>
      <c r="CZ6" s="549"/>
      <c r="DA6" s="549"/>
      <c r="DB6" s="549"/>
      <c r="DC6" s="549"/>
      <c r="DD6" s="549"/>
      <c r="DE6" s="549"/>
      <c r="DF6" s="549"/>
      <c r="DG6" s="549"/>
      <c r="DH6" s="549"/>
      <c r="DI6" s="549"/>
      <c r="DJ6" s="549"/>
      <c r="DK6" s="549"/>
      <c r="DL6" s="549"/>
      <c r="DM6" s="549"/>
      <c r="DN6" s="549"/>
      <c r="DO6" s="549"/>
      <c r="DP6" s="549"/>
      <c r="DQ6" s="549"/>
      <c r="DR6" s="549"/>
      <c r="DS6" s="549"/>
      <c r="DT6" s="549"/>
      <c r="DU6" s="549"/>
      <c r="DV6" s="549"/>
      <c r="DW6" s="549"/>
      <c r="DX6" s="549"/>
      <c r="DY6" s="549"/>
      <c r="DZ6" s="549"/>
      <c r="EA6" s="549"/>
      <c r="EB6" s="549"/>
      <c r="EC6" s="549"/>
      <c r="ED6" s="546"/>
    </row>
    <row r="7" spans="1:134" s="480" customFormat="1" ht="15" customHeight="1">
      <c r="A7" s="848"/>
      <c r="B7" s="843"/>
      <c r="C7" s="843"/>
      <c r="D7" s="843"/>
      <c r="E7" s="843"/>
      <c r="F7" s="843"/>
      <c r="G7" s="869"/>
      <c r="H7" s="869"/>
      <c r="I7" s="869"/>
      <c r="J7" s="843" t="s">
        <v>181</v>
      </c>
      <c r="K7" s="843" t="s">
        <v>480</v>
      </c>
      <c r="L7" s="869">
        <v>663775131</v>
      </c>
      <c r="M7" s="843"/>
      <c r="N7" s="843"/>
      <c r="O7" s="841"/>
      <c r="P7" s="843" t="s">
        <v>120</v>
      </c>
      <c r="Q7" s="843">
        <v>50</v>
      </c>
      <c r="R7" s="843" t="s">
        <v>255</v>
      </c>
      <c r="S7" s="841"/>
      <c r="T7" s="844"/>
      <c r="U7" s="841"/>
      <c r="V7" s="841"/>
      <c r="W7" s="844"/>
      <c r="X7" s="843"/>
      <c r="Y7" s="841"/>
      <c r="Z7" s="872"/>
      <c r="AA7" s="549"/>
      <c r="AB7" s="549"/>
      <c r="AC7" s="549"/>
      <c r="AD7" s="549"/>
      <c r="AE7" s="549"/>
      <c r="AF7" s="549"/>
      <c r="AG7" s="549"/>
      <c r="AH7" s="549"/>
      <c r="AI7" s="549"/>
      <c r="AJ7" s="549"/>
      <c r="AK7" s="549"/>
      <c r="AL7" s="549"/>
      <c r="AM7" s="549"/>
      <c r="AN7" s="549"/>
      <c r="AO7" s="549"/>
      <c r="AP7" s="549"/>
      <c r="AQ7" s="549"/>
      <c r="AR7" s="549"/>
      <c r="AS7" s="549"/>
      <c r="AT7" s="549"/>
      <c r="AU7" s="549"/>
      <c r="AV7" s="549"/>
      <c r="AW7" s="549"/>
      <c r="AX7" s="549"/>
      <c r="AY7" s="549"/>
      <c r="AZ7" s="549"/>
      <c r="BA7" s="549"/>
      <c r="BB7" s="549"/>
      <c r="BC7" s="549"/>
      <c r="BD7" s="549"/>
      <c r="BE7" s="549"/>
      <c r="BF7" s="549"/>
      <c r="BG7" s="549"/>
      <c r="BH7" s="549"/>
      <c r="BI7" s="549"/>
      <c r="BJ7" s="549"/>
      <c r="BK7" s="549"/>
      <c r="BL7" s="549"/>
      <c r="BM7" s="549"/>
      <c r="BN7" s="549"/>
      <c r="BO7" s="549"/>
      <c r="BP7" s="549"/>
      <c r="BQ7" s="549"/>
      <c r="BR7" s="549"/>
      <c r="BS7" s="549"/>
      <c r="BT7" s="549"/>
      <c r="BU7" s="549"/>
      <c r="BV7" s="549"/>
      <c r="BW7" s="549"/>
      <c r="BX7" s="549"/>
      <c r="BY7" s="549"/>
      <c r="BZ7" s="549"/>
      <c r="CA7" s="549"/>
      <c r="CB7" s="549"/>
      <c r="CC7" s="549"/>
      <c r="CD7" s="549"/>
      <c r="CE7" s="549"/>
      <c r="CF7" s="549"/>
      <c r="CG7" s="549"/>
      <c r="CH7" s="549"/>
      <c r="CI7" s="549"/>
      <c r="CJ7" s="549"/>
      <c r="CK7" s="549"/>
      <c r="CL7" s="549"/>
      <c r="CM7" s="549"/>
      <c r="CN7" s="549"/>
      <c r="CO7" s="549"/>
      <c r="CP7" s="549"/>
      <c r="CQ7" s="549"/>
      <c r="CR7" s="549"/>
      <c r="CS7" s="549"/>
      <c r="CT7" s="549"/>
      <c r="CU7" s="549"/>
      <c r="CV7" s="549"/>
      <c r="CW7" s="549"/>
      <c r="CX7" s="549"/>
      <c r="CY7" s="549"/>
      <c r="CZ7" s="549"/>
      <c r="DA7" s="549"/>
      <c r="DB7" s="549"/>
      <c r="DC7" s="549"/>
      <c r="DD7" s="549"/>
      <c r="DE7" s="549"/>
      <c r="DF7" s="549"/>
      <c r="DG7" s="549"/>
      <c r="DH7" s="549"/>
      <c r="DI7" s="549"/>
      <c r="DJ7" s="549"/>
      <c r="DK7" s="549"/>
      <c r="DL7" s="549"/>
      <c r="DM7" s="549"/>
      <c r="DN7" s="549"/>
      <c r="DO7" s="549"/>
      <c r="DP7" s="549"/>
      <c r="DQ7" s="549"/>
      <c r="DR7" s="549"/>
      <c r="DS7" s="549"/>
      <c r="DT7" s="549"/>
      <c r="DU7" s="549"/>
      <c r="DV7" s="549"/>
      <c r="DW7" s="549"/>
      <c r="DX7" s="549"/>
      <c r="DY7" s="549"/>
      <c r="DZ7" s="549"/>
      <c r="EA7" s="549"/>
      <c r="EB7" s="549"/>
      <c r="EC7" s="549"/>
      <c r="ED7" s="546"/>
    </row>
    <row r="8" spans="1:134" s="480" customFormat="1" ht="15.75" customHeight="1">
      <c r="A8" s="848"/>
      <c r="B8" s="843"/>
      <c r="C8" s="843"/>
      <c r="D8" s="843"/>
      <c r="E8" s="843"/>
      <c r="F8" s="843"/>
      <c r="G8" s="869"/>
      <c r="H8" s="869"/>
      <c r="I8" s="869"/>
      <c r="J8" s="843"/>
      <c r="K8" s="843"/>
      <c r="L8" s="869"/>
      <c r="M8" s="843"/>
      <c r="N8" s="843"/>
      <c r="O8" s="841"/>
      <c r="P8" s="843" t="s">
        <v>254</v>
      </c>
      <c r="Q8" s="843">
        <v>50</v>
      </c>
      <c r="R8" s="843" t="s">
        <v>255</v>
      </c>
      <c r="S8" s="841"/>
      <c r="T8" s="844"/>
      <c r="U8" s="841"/>
      <c r="V8" s="841"/>
      <c r="W8" s="844"/>
      <c r="X8" s="843"/>
      <c r="Y8" s="841"/>
      <c r="Z8" s="872"/>
      <c r="AA8" s="549"/>
      <c r="AB8" s="549"/>
      <c r="AC8" s="549"/>
      <c r="AD8" s="549"/>
      <c r="AE8" s="549"/>
      <c r="AF8" s="549"/>
      <c r="AG8" s="549"/>
      <c r="AH8" s="549"/>
      <c r="AI8" s="549"/>
      <c r="AJ8" s="549"/>
      <c r="AK8" s="549"/>
      <c r="AL8" s="549"/>
      <c r="AM8" s="549"/>
      <c r="AN8" s="549"/>
      <c r="AO8" s="549"/>
      <c r="AP8" s="549"/>
      <c r="AQ8" s="549"/>
      <c r="AR8" s="549"/>
      <c r="AS8" s="549"/>
      <c r="AT8" s="549"/>
      <c r="AU8" s="549"/>
      <c r="AV8" s="549"/>
      <c r="AW8" s="549"/>
      <c r="AX8" s="549"/>
      <c r="AY8" s="549"/>
      <c r="AZ8" s="549"/>
      <c r="BA8" s="549"/>
      <c r="BB8" s="549"/>
      <c r="BC8" s="549"/>
      <c r="BD8" s="549"/>
      <c r="BE8" s="549"/>
      <c r="BF8" s="549"/>
      <c r="BG8" s="549"/>
      <c r="BH8" s="549"/>
      <c r="BI8" s="549"/>
      <c r="BJ8" s="549"/>
      <c r="BK8" s="549"/>
      <c r="BL8" s="549"/>
      <c r="BM8" s="549"/>
      <c r="BN8" s="549"/>
      <c r="BO8" s="549"/>
      <c r="BP8" s="549"/>
      <c r="BQ8" s="549"/>
      <c r="BR8" s="549"/>
      <c r="BS8" s="549"/>
      <c r="BT8" s="549"/>
      <c r="BU8" s="549"/>
      <c r="BV8" s="549"/>
      <c r="BW8" s="549"/>
      <c r="BX8" s="549"/>
      <c r="BY8" s="549"/>
      <c r="BZ8" s="549"/>
      <c r="CA8" s="549"/>
      <c r="CB8" s="549"/>
      <c r="CC8" s="549"/>
      <c r="CD8" s="549"/>
      <c r="CE8" s="549"/>
      <c r="CF8" s="549"/>
      <c r="CG8" s="549"/>
      <c r="CH8" s="549"/>
      <c r="CI8" s="549"/>
      <c r="CJ8" s="549"/>
      <c r="CK8" s="549"/>
      <c r="CL8" s="549"/>
      <c r="CM8" s="549"/>
      <c r="CN8" s="549"/>
      <c r="CO8" s="549"/>
      <c r="CP8" s="549"/>
      <c r="CQ8" s="549"/>
      <c r="CR8" s="549"/>
      <c r="CS8" s="549"/>
      <c r="CT8" s="549"/>
      <c r="CU8" s="549"/>
      <c r="CV8" s="549"/>
      <c r="CW8" s="549"/>
      <c r="CX8" s="549"/>
      <c r="CY8" s="549"/>
      <c r="CZ8" s="549"/>
      <c r="DA8" s="549"/>
      <c r="DB8" s="549"/>
      <c r="DC8" s="549"/>
      <c r="DD8" s="549"/>
      <c r="DE8" s="549"/>
      <c r="DF8" s="549"/>
      <c r="DG8" s="549"/>
      <c r="DH8" s="549"/>
      <c r="DI8" s="549"/>
      <c r="DJ8" s="549"/>
      <c r="DK8" s="549"/>
      <c r="DL8" s="549"/>
      <c r="DM8" s="549"/>
      <c r="DN8" s="549"/>
      <c r="DO8" s="549"/>
      <c r="DP8" s="549"/>
      <c r="DQ8" s="549"/>
      <c r="DR8" s="549"/>
      <c r="DS8" s="549"/>
      <c r="DT8" s="549"/>
      <c r="DU8" s="549"/>
      <c r="DV8" s="549"/>
      <c r="DW8" s="549"/>
      <c r="DX8" s="549"/>
      <c r="DY8" s="549"/>
      <c r="DZ8" s="549"/>
      <c r="EA8" s="549"/>
      <c r="EB8" s="549"/>
      <c r="EC8" s="549"/>
      <c r="ED8" s="546"/>
    </row>
    <row r="9" spans="1:134" s="480" customFormat="1" ht="18" customHeight="1">
      <c r="A9" s="848">
        <v>3</v>
      </c>
      <c r="B9" s="843" t="s">
        <v>29</v>
      </c>
      <c r="C9" s="843" t="s">
        <v>237</v>
      </c>
      <c r="D9" s="841" t="s">
        <v>193</v>
      </c>
      <c r="E9" s="843" t="s">
        <v>22</v>
      </c>
      <c r="F9" s="843" t="s">
        <v>396</v>
      </c>
      <c r="G9" s="869">
        <v>4244983800</v>
      </c>
      <c r="H9" s="869">
        <v>3967274600</v>
      </c>
      <c r="I9" s="869">
        <v>277709200</v>
      </c>
      <c r="J9" s="843" t="s">
        <v>181</v>
      </c>
      <c r="K9" s="843" t="s">
        <v>52</v>
      </c>
      <c r="L9" s="869">
        <v>4244983800</v>
      </c>
      <c r="M9" s="843" t="s">
        <v>161</v>
      </c>
      <c r="N9" s="843">
        <v>200</v>
      </c>
      <c r="O9" s="851" t="s">
        <v>119</v>
      </c>
      <c r="P9" s="843" t="s">
        <v>194</v>
      </c>
      <c r="Q9" s="843">
        <v>850</v>
      </c>
      <c r="R9" s="843">
        <v>68</v>
      </c>
      <c r="S9" s="841" t="s">
        <v>15</v>
      </c>
      <c r="T9" s="844" t="s">
        <v>188</v>
      </c>
      <c r="U9" s="843" t="s">
        <v>313</v>
      </c>
      <c r="V9" s="841" t="s">
        <v>563</v>
      </c>
      <c r="W9" s="843" t="s">
        <v>396</v>
      </c>
      <c r="X9" s="843" t="s">
        <v>195</v>
      </c>
      <c r="Y9" s="841" t="s">
        <v>372</v>
      </c>
      <c r="Z9" s="872" t="s">
        <v>22</v>
      </c>
      <c r="AA9" s="549"/>
      <c r="AB9" s="549"/>
      <c r="AC9" s="549"/>
      <c r="AD9" s="549"/>
      <c r="AE9" s="549"/>
      <c r="AF9" s="549"/>
      <c r="AG9" s="549"/>
      <c r="AH9" s="549"/>
      <c r="AI9" s="549"/>
      <c r="AJ9" s="549"/>
      <c r="AK9" s="549"/>
      <c r="AL9" s="549"/>
      <c r="AM9" s="549"/>
      <c r="AN9" s="549"/>
      <c r="AO9" s="549"/>
      <c r="AP9" s="549"/>
      <c r="AQ9" s="549"/>
      <c r="AR9" s="549"/>
      <c r="AS9" s="549"/>
      <c r="AT9" s="549"/>
      <c r="AU9" s="549"/>
      <c r="AV9" s="549"/>
      <c r="AW9" s="549"/>
      <c r="AX9" s="549"/>
      <c r="AY9" s="549"/>
      <c r="AZ9" s="549"/>
      <c r="BA9" s="549"/>
      <c r="BB9" s="549"/>
      <c r="BC9" s="549"/>
      <c r="BD9" s="549"/>
      <c r="BE9" s="549"/>
      <c r="BF9" s="549"/>
      <c r="BG9" s="549"/>
      <c r="BH9" s="549"/>
      <c r="BI9" s="549"/>
      <c r="BJ9" s="549"/>
      <c r="BK9" s="549"/>
      <c r="BL9" s="549"/>
      <c r="BM9" s="549"/>
      <c r="BN9" s="549"/>
      <c r="BO9" s="549"/>
      <c r="BP9" s="549"/>
      <c r="BQ9" s="549"/>
      <c r="BR9" s="549"/>
      <c r="BS9" s="549"/>
      <c r="BT9" s="549"/>
      <c r="BU9" s="549"/>
      <c r="BV9" s="549"/>
      <c r="BW9" s="549"/>
      <c r="BX9" s="549"/>
      <c r="BY9" s="549"/>
      <c r="BZ9" s="549"/>
      <c r="CA9" s="549"/>
      <c r="CB9" s="549"/>
      <c r="CC9" s="549"/>
      <c r="CD9" s="549"/>
      <c r="CE9" s="549"/>
      <c r="CF9" s="549"/>
      <c r="CG9" s="549"/>
      <c r="CH9" s="549"/>
      <c r="CI9" s="549"/>
      <c r="CJ9" s="549"/>
      <c r="CK9" s="549"/>
      <c r="CL9" s="549"/>
      <c r="CM9" s="549"/>
      <c r="CN9" s="549"/>
      <c r="CO9" s="549"/>
      <c r="CP9" s="549"/>
      <c r="CQ9" s="549"/>
      <c r="CR9" s="549"/>
      <c r="CS9" s="549"/>
      <c r="CT9" s="549"/>
      <c r="CU9" s="549"/>
      <c r="CV9" s="549"/>
      <c r="CW9" s="549"/>
      <c r="CX9" s="549"/>
      <c r="CY9" s="549"/>
      <c r="CZ9" s="549"/>
      <c r="DA9" s="549"/>
      <c r="DB9" s="549"/>
      <c r="DC9" s="549"/>
      <c r="DD9" s="549"/>
      <c r="DE9" s="549"/>
      <c r="DF9" s="549"/>
      <c r="DG9" s="549"/>
      <c r="DH9" s="549"/>
      <c r="DI9" s="549"/>
      <c r="DJ9" s="549"/>
      <c r="DK9" s="549"/>
      <c r="DL9" s="549"/>
      <c r="DM9" s="549"/>
      <c r="DN9" s="549"/>
      <c r="DO9" s="549"/>
      <c r="DP9" s="549"/>
      <c r="DQ9" s="549"/>
      <c r="DR9" s="549"/>
      <c r="DS9" s="549"/>
      <c r="DT9" s="549"/>
      <c r="DU9" s="549"/>
      <c r="DV9" s="549"/>
      <c r="DW9" s="549"/>
      <c r="DX9" s="549"/>
      <c r="DY9" s="549"/>
      <c r="DZ9" s="549"/>
      <c r="EA9" s="549"/>
      <c r="EB9" s="549"/>
      <c r="EC9" s="549"/>
      <c r="ED9" s="546"/>
    </row>
    <row r="10" spans="1:134" s="480" customFormat="1" ht="15.75" customHeight="1">
      <c r="A10" s="848"/>
      <c r="B10" s="843"/>
      <c r="C10" s="843"/>
      <c r="D10" s="841"/>
      <c r="E10" s="843"/>
      <c r="F10" s="843"/>
      <c r="G10" s="869"/>
      <c r="H10" s="869"/>
      <c r="I10" s="869"/>
      <c r="J10" s="843"/>
      <c r="K10" s="843"/>
      <c r="L10" s="869"/>
      <c r="M10" s="843"/>
      <c r="N10" s="843"/>
      <c r="O10" s="851"/>
      <c r="P10" s="843" t="s">
        <v>256</v>
      </c>
      <c r="Q10" s="843">
        <v>100</v>
      </c>
      <c r="R10" s="843">
        <v>32</v>
      </c>
      <c r="S10" s="841"/>
      <c r="T10" s="844"/>
      <c r="U10" s="843"/>
      <c r="V10" s="841"/>
      <c r="W10" s="843"/>
      <c r="X10" s="843"/>
      <c r="Y10" s="841"/>
      <c r="Z10" s="872"/>
      <c r="AA10" s="549"/>
      <c r="AB10" s="549"/>
      <c r="AC10" s="549"/>
      <c r="AD10" s="549"/>
      <c r="AE10" s="549"/>
      <c r="AF10" s="549"/>
      <c r="AG10" s="549"/>
      <c r="AH10" s="549"/>
      <c r="AI10" s="549"/>
      <c r="AJ10" s="549"/>
      <c r="AK10" s="549"/>
      <c r="AL10" s="549"/>
      <c r="AM10" s="549"/>
      <c r="AN10" s="549"/>
      <c r="AO10" s="549"/>
      <c r="AP10" s="549"/>
      <c r="AQ10" s="549"/>
      <c r="AR10" s="549"/>
      <c r="AS10" s="549"/>
      <c r="AT10" s="549"/>
      <c r="AU10" s="549"/>
      <c r="AV10" s="549"/>
      <c r="AW10" s="549"/>
      <c r="AX10" s="549"/>
      <c r="AY10" s="549"/>
      <c r="AZ10" s="549"/>
      <c r="BA10" s="549"/>
      <c r="BB10" s="549"/>
      <c r="BC10" s="549"/>
      <c r="BD10" s="549"/>
      <c r="BE10" s="549"/>
      <c r="BF10" s="549"/>
      <c r="BG10" s="549"/>
      <c r="BH10" s="549"/>
      <c r="BI10" s="549"/>
      <c r="BJ10" s="549"/>
      <c r="BK10" s="549"/>
      <c r="BL10" s="549"/>
      <c r="BM10" s="549"/>
      <c r="BN10" s="549"/>
      <c r="BO10" s="549"/>
      <c r="BP10" s="549"/>
      <c r="BQ10" s="549"/>
      <c r="BR10" s="549"/>
      <c r="BS10" s="549"/>
      <c r="BT10" s="549"/>
      <c r="BU10" s="549"/>
      <c r="BV10" s="549"/>
      <c r="BW10" s="549"/>
      <c r="BX10" s="549"/>
      <c r="BY10" s="549"/>
      <c r="BZ10" s="549"/>
      <c r="CA10" s="549"/>
      <c r="CB10" s="549"/>
      <c r="CC10" s="549"/>
      <c r="CD10" s="549"/>
      <c r="CE10" s="549"/>
      <c r="CF10" s="549"/>
      <c r="CG10" s="549"/>
      <c r="CH10" s="549"/>
      <c r="CI10" s="549"/>
      <c r="CJ10" s="549"/>
      <c r="CK10" s="549"/>
      <c r="CL10" s="549"/>
      <c r="CM10" s="549"/>
      <c r="CN10" s="549"/>
      <c r="CO10" s="549"/>
      <c r="CP10" s="549"/>
      <c r="CQ10" s="549"/>
      <c r="CR10" s="549"/>
      <c r="CS10" s="549"/>
      <c r="CT10" s="549"/>
      <c r="CU10" s="549"/>
      <c r="CV10" s="549"/>
      <c r="CW10" s="549"/>
      <c r="CX10" s="549"/>
      <c r="CY10" s="549"/>
      <c r="CZ10" s="549"/>
      <c r="DA10" s="549"/>
      <c r="DB10" s="549"/>
      <c r="DC10" s="549"/>
      <c r="DD10" s="549"/>
      <c r="DE10" s="549"/>
      <c r="DF10" s="549"/>
      <c r="DG10" s="549"/>
      <c r="DH10" s="549"/>
      <c r="DI10" s="549"/>
      <c r="DJ10" s="549"/>
      <c r="DK10" s="549"/>
      <c r="DL10" s="549"/>
      <c r="DM10" s="549"/>
      <c r="DN10" s="549"/>
      <c r="DO10" s="549"/>
      <c r="DP10" s="549"/>
      <c r="DQ10" s="549"/>
      <c r="DR10" s="549"/>
      <c r="DS10" s="549"/>
      <c r="DT10" s="549"/>
      <c r="DU10" s="549"/>
      <c r="DV10" s="549"/>
      <c r="DW10" s="549"/>
      <c r="DX10" s="549"/>
      <c r="DY10" s="549"/>
      <c r="DZ10" s="549"/>
      <c r="EA10" s="549"/>
      <c r="EB10" s="549"/>
      <c r="EC10" s="549"/>
      <c r="ED10" s="546"/>
    </row>
    <row r="11" spans="1:134" s="480" customFormat="1" ht="14.25" customHeight="1">
      <c r="A11" s="848"/>
      <c r="B11" s="843"/>
      <c r="C11" s="843"/>
      <c r="D11" s="841"/>
      <c r="E11" s="843"/>
      <c r="F11" s="843"/>
      <c r="G11" s="869"/>
      <c r="H11" s="869"/>
      <c r="I11" s="869"/>
      <c r="J11" s="843"/>
      <c r="K11" s="843"/>
      <c r="L11" s="869"/>
      <c r="M11" s="843"/>
      <c r="N11" s="843"/>
      <c r="O11" s="851"/>
      <c r="P11" s="843" t="s">
        <v>257</v>
      </c>
      <c r="Q11" s="843">
        <v>50</v>
      </c>
      <c r="R11" s="843" t="s">
        <v>255</v>
      </c>
      <c r="S11" s="841"/>
      <c r="T11" s="844"/>
      <c r="U11" s="843"/>
      <c r="V11" s="841"/>
      <c r="W11" s="843"/>
      <c r="X11" s="843"/>
      <c r="Y11" s="841"/>
      <c r="Z11" s="872"/>
      <c r="AA11" s="549"/>
      <c r="AB11" s="549"/>
      <c r="AC11" s="549"/>
      <c r="AD11" s="549"/>
      <c r="AE11" s="549"/>
      <c r="AF11" s="549"/>
      <c r="AG11" s="549"/>
      <c r="AH11" s="549"/>
      <c r="AI11" s="549"/>
      <c r="AJ11" s="549"/>
      <c r="AK11" s="549"/>
      <c r="AL11" s="549"/>
      <c r="AM11" s="549"/>
      <c r="AN11" s="549"/>
      <c r="AO11" s="549"/>
      <c r="AP11" s="549"/>
      <c r="AQ11" s="549"/>
      <c r="AR11" s="549"/>
      <c r="AS11" s="549"/>
      <c r="AT11" s="549"/>
      <c r="AU11" s="549"/>
      <c r="AV11" s="549"/>
      <c r="AW11" s="549"/>
      <c r="AX11" s="549"/>
      <c r="AY11" s="549"/>
      <c r="AZ11" s="549"/>
      <c r="BA11" s="549"/>
      <c r="BB11" s="549"/>
      <c r="BC11" s="549"/>
      <c r="BD11" s="549"/>
      <c r="BE11" s="549"/>
      <c r="BF11" s="549"/>
      <c r="BG11" s="549"/>
      <c r="BH11" s="549"/>
      <c r="BI11" s="549"/>
      <c r="BJ11" s="549"/>
      <c r="BK11" s="549"/>
      <c r="BL11" s="549"/>
      <c r="BM11" s="549"/>
      <c r="BN11" s="549"/>
      <c r="BO11" s="549"/>
      <c r="BP11" s="549"/>
      <c r="BQ11" s="549"/>
      <c r="BR11" s="549"/>
      <c r="BS11" s="549"/>
      <c r="BT11" s="549"/>
      <c r="BU11" s="549"/>
      <c r="BV11" s="549"/>
      <c r="BW11" s="549"/>
      <c r="BX11" s="549"/>
      <c r="BY11" s="549"/>
      <c r="BZ11" s="549"/>
      <c r="CA11" s="549"/>
      <c r="CB11" s="549"/>
      <c r="CC11" s="549"/>
      <c r="CD11" s="549"/>
      <c r="CE11" s="549"/>
      <c r="CF11" s="549"/>
      <c r="CG11" s="549"/>
      <c r="CH11" s="549"/>
      <c r="CI11" s="549"/>
      <c r="CJ11" s="549"/>
      <c r="CK11" s="549"/>
      <c r="CL11" s="549"/>
      <c r="CM11" s="549"/>
      <c r="CN11" s="549"/>
      <c r="CO11" s="549"/>
      <c r="CP11" s="549"/>
      <c r="CQ11" s="549"/>
      <c r="CR11" s="549"/>
      <c r="CS11" s="549"/>
      <c r="CT11" s="549"/>
      <c r="CU11" s="549"/>
      <c r="CV11" s="549"/>
      <c r="CW11" s="549"/>
      <c r="CX11" s="549"/>
      <c r="CY11" s="549"/>
      <c r="CZ11" s="549"/>
      <c r="DA11" s="549"/>
      <c r="DB11" s="549"/>
      <c r="DC11" s="549"/>
      <c r="DD11" s="549"/>
      <c r="DE11" s="549"/>
      <c r="DF11" s="549"/>
      <c r="DG11" s="549"/>
      <c r="DH11" s="549"/>
      <c r="DI11" s="549"/>
      <c r="DJ11" s="549"/>
      <c r="DK11" s="549"/>
      <c r="DL11" s="549"/>
      <c r="DM11" s="549"/>
      <c r="DN11" s="549"/>
      <c r="DO11" s="549"/>
      <c r="DP11" s="549"/>
      <c r="DQ11" s="549"/>
      <c r="DR11" s="549"/>
      <c r="DS11" s="549"/>
      <c r="DT11" s="549"/>
      <c r="DU11" s="549"/>
      <c r="DV11" s="549"/>
      <c r="DW11" s="549"/>
      <c r="DX11" s="549"/>
      <c r="DY11" s="549"/>
      <c r="DZ11" s="549"/>
      <c r="EA11" s="549"/>
      <c r="EB11" s="549"/>
      <c r="EC11" s="549"/>
      <c r="ED11" s="546"/>
    </row>
    <row r="12" spans="1:134" s="480" customFormat="1" ht="54" customHeight="1">
      <c r="A12" s="557">
        <v>4</v>
      </c>
      <c r="B12" s="556" t="s">
        <v>29</v>
      </c>
      <c r="C12" s="556" t="s">
        <v>237</v>
      </c>
      <c r="D12" s="556" t="s">
        <v>196</v>
      </c>
      <c r="E12" s="556" t="s">
        <v>24</v>
      </c>
      <c r="F12" s="556" t="s">
        <v>602</v>
      </c>
      <c r="G12" s="479">
        <v>5314776529</v>
      </c>
      <c r="H12" s="479">
        <v>4967080868</v>
      </c>
      <c r="I12" s="571">
        <v>347695661</v>
      </c>
      <c r="J12" s="479" t="s">
        <v>181</v>
      </c>
      <c r="K12" s="559" t="s">
        <v>324</v>
      </c>
      <c r="L12" s="479">
        <v>5314776529</v>
      </c>
      <c r="M12" s="559" t="s">
        <v>599</v>
      </c>
      <c r="N12" s="556">
        <v>301</v>
      </c>
      <c r="O12" s="556" t="s">
        <v>119</v>
      </c>
      <c r="P12" s="556" t="s">
        <v>603</v>
      </c>
      <c r="Q12" s="556" t="s">
        <v>604</v>
      </c>
      <c r="R12" s="556">
        <v>68</v>
      </c>
      <c r="S12" s="556" t="s">
        <v>15</v>
      </c>
      <c r="T12" s="560">
        <v>44936</v>
      </c>
      <c r="U12" s="556" t="s">
        <v>601</v>
      </c>
      <c r="V12" s="556" t="s">
        <v>600</v>
      </c>
      <c r="W12" s="564" t="s">
        <v>396</v>
      </c>
      <c r="X12" s="561" t="s">
        <v>605</v>
      </c>
      <c r="Y12" s="556" t="s">
        <v>372</v>
      </c>
      <c r="Z12" s="563" t="s">
        <v>24</v>
      </c>
      <c r="AA12" s="549"/>
      <c r="AB12" s="549"/>
      <c r="AC12" s="549"/>
      <c r="AD12" s="549"/>
      <c r="AE12" s="549"/>
      <c r="AF12" s="549"/>
      <c r="AG12" s="549"/>
      <c r="AH12" s="549"/>
      <c r="AI12" s="549"/>
      <c r="AJ12" s="549"/>
      <c r="AK12" s="549"/>
      <c r="AL12" s="549"/>
      <c r="AM12" s="549"/>
      <c r="AN12" s="549"/>
      <c r="AO12" s="549"/>
      <c r="AP12" s="549"/>
      <c r="AQ12" s="549"/>
      <c r="AR12" s="549"/>
      <c r="AS12" s="549"/>
      <c r="AT12" s="549"/>
      <c r="AU12" s="549"/>
      <c r="AV12" s="549"/>
      <c r="AW12" s="549"/>
      <c r="AX12" s="549"/>
      <c r="AY12" s="549"/>
      <c r="AZ12" s="549"/>
      <c r="BA12" s="549"/>
      <c r="BB12" s="549"/>
      <c r="BC12" s="549"/>
      <c r="BD12" s="549"/>
      <c r="BE12" s="549"/>
      <c r="BF12" s="549"/>
      <c r="BG12" s="549"/>
      <c r="BH12" s="549"/>
      <c r="BI12" s="549"/>
      <c r="BJ12" s="549"/>
      <c r="BK12" s="549"/>
      <c r="BL12" s="549"/>
      <c r="BM12" s="549"/>
      <c r="BN12" s="549"/>
      <c r="BO12" s="549"/>
      <c r="BP12" s="549"/>
      <c r="BQ12" s="549"/>
      <c r="BR12" s="549"/>
      <c r="BS12" s="549"/>
      <c r="BT12" s="549"/>
      <c r="BU12" s="549"/>
      <c r="BV12" s="549"/>
      <c r="BW12" s="549"/>
      <c r="BX12" s="549"/>
      <c r="BY12" s="549"/>
      <c r="BZ12" s="549"/>
      <c r="CA12" s="549"/>
      <c r="CB12" s="549"/>
      <c r="CC12" s="549"/>
      <c r="CD12" s="549"/>
      <c r="CE12" s="549"/>
      <c r="CF12" s="549"/>
      <c r="CG12" s="549"/>
      <c r="CH12" s="549"/>
      <c r="CI12" s="549"/>
      <c r="CJ12" s="549"/>
      <c r="CK12" s="549"/>
      <c r="CL12" s="549"/>
      <c r="CM12" s="549"/>
      <c r="CN12" s="549"/>
      <c r="CO12" s="549"/>
      <c r="CP12" s="549"/>
      <c r="CQ12" s="549"/>
      <c r="CR12" s="549"/>
      <c r="CS12" s="549"/>
      <c r="CT12" s="549"/>
      <c r="CU12" s="549"/>
      <c r="CV12" s="549"/>
      <c r="CW12" s="549"/>
      <c r="CX12" s="549"/>
      <c r="CY12" s="549"/>
      <c r="CZ12" s="549"/>
      <c r="DA12" s="549"/>
      <c r="DB12" s="549"/>
      <c r="DC12" s="549"/>
      <c r="DD12" s="549"/>
      <c r="DE12" s="549"/>
      <c r="DF12" s="549"/>
      <c r="DG12" s="549"/>
      <c r="DH12" s="549"/>
      <c r="DI12" s="549"/>
      <c r="DJ12" s="549"/>
      <c r="DK12" s="549"/>
      <c r="DL12" s="549"/>
      <c r="DM12" s="549"/>
      <c r="DN12" s="549"/>
      <c r="DO12" s="549"/>
      <c r="DP12" s="549"/>
      <c r="DQ12" s="549"/>
      <c r="DR12" s="549"/>
      <c r="DS12" s="549"/>
      <c r="DT12" s="549"/>
      <c r="DU12" s="549"/>
      <c r="DV12" s="549"/>
      <c r="DW12" s="549"/>
      <c r="DX12" s="549"/>
      <c r="DY12" s="549"/>
      <c r="DZ12" s="549"/>
      <c r="EA12" s="549"/>
      <c r="EB12" s="549"/>
      <c r="EC12" s="549"/>
      <c r="ED12" s="546"/>
    </row>
    <row r="13" spans="1:134" s="480" customFormat="1" ht="59.25" customHeight="1">
      <c r="A13" s="501">
        <v>5</v>
      </c>
      <c r="B13" s="482" t="s">
        <v>29</v>
      </c>
      <c r="C13" s="482" t="s">
        <v>237</v>
      </c>
      <c r="D13" s="482" t="s">
        <v>397</v>
      </c>
      <c r="E13" s="482" t="s">
        <v>398</v>
      </c>
      <c r="F13" s="482" t="s">
        <v>396</v>
      </c>
      <c r="G13" s="483">
        <v>7154681163</v>
      </c>
      <c r="H13" s="484">
        <f>G13-I13</f>
        <v>6788932923</v>
      </c>
      <c r="I13" s="484">
        <v>365748240</v>
      </c>
      <c r="J13" s="485" t="s">
        <v>181</v>
      </c>
      <c r="K13" s="482" t="s">
        <v>47</v>
      </c>
      <c r="L13" s="483">
        <v>7154681163</v>
      </c>
      <c r="M13" s="482" t="s">
        <v>161</v>
      </c>
      <c r="N13" s="482" t="s">
        <v>420</v>
      </c>
      <c r="O13" s="486" t="s">
        <v>119</v>
      </c>
      <c r="P13" s="482" t="s">
        <v>194</v>
      </c>
      <c r="Q13" s="482">
        <v>850</v>
      </c>
      <c r="R13" s="482">
        <v>68</v>
      </c>
      <c r="S13" s="482" t="s">
        <v>15</v>
      </c>
      <c r="T13" s="504">
        <v>44629</v>
      </c>
      <c r="U13" s="482" t="s">
        <v>206</v>
      </c>
      <c r="V13" s="482" t="s">
        <v>564</v>
      </c>
      <c r="W13" s="487" t="s">
        <v>396</v>
      </c>
      <c r="X13" s="488" t="s">
        <v>399</v>
      </c>
      <c r="Y13" s="482" t="s">
        <v>150</v>
      </c>
      <c r="Z13" s="543" t="s">
        <v>398</v>
      </c>
      <c r="AA13" s="549"/>
      <c r="AB13" s="549"/>
      <c r="AC13" s="549"/>
      <c r="AD13" s="549"/>
      <c r="AE13" s="549"/>
      <c r="AF13" s="549"/>
      <c r="AG13" s="549"/>
      <c r="AH13" s="549"/>
      <c r="AI13" s="549"/>
      <c r="AJ13" s="549"/>
      <c r="AK13" s="549"/>
      <c r="AL13" s="549"/>
      <c r="AM13" s="549"/>
      <c r="AN13" s="549"/>
      <c r="AO13" s="549"/>
      <c r="AP13" s="549"/>
      <c r="AQ13" s="549"/>
      <c r="AR13" s="549"/>
      <c r="AS13" s="549"/>
      <c r="AT13" s="549"/>
      <c r="AU13" s="549"/>
      <c r="AV13" s="549"/>
      <c r="AW13" s="549"/>
      <c r="AX13" s="549"/>
      <c r="AY13" s="549"/>
      <c r="AZ13" s="549"/>
      <c r="BA13" s="549"/>
      <c r="BB13" s="549"/>
      <c r="BC13" s="549"/>
      <c r="BD13" s="549"/>
      <c r="BE13" s="549"/>
      <c r="BF13" s="549"/>
      <c r="BG13" s="549"/>
      <c r="BH13" s="549"/>
      <c r="BI13" s="549"/>
      <c r="BJ13" s="549"/>
      <c r="BK13" s="549"/>
      <c r="BL13" s="549"/>
      <c r="BM13" s="549"/>
      <c r="BN13" s="549"/>
      <c r="BO13" s="549"/>
      <c r="BP13" s="549"/>
      <c r="BQ13" s="549"/>
      <c r="BR13" s="549"/>
      <c r="BS13" s="549"/>
      <c r="BT13" s="549"/>
      <c r="BU13" s="549"/>
      <c r="BV13" s="549"/>
      <c r="BW13" s="549"/>
      <c r="BX13" s="549"/>
      <c r="BY13" s="549"/>
      <c r="BZ13" s="549"/>
      <c r="CA13" s="549"/>
      <c r="CB13" s="549"/>
      <c r="CC13" s="549"/>
      <c r="CD13" s="549"/>
      <c r="CE13" s="549"/>
      <c r="CF13" s="549"/>
      <c r="CG13" s="549"/>
      <c r="CH13" s="549"/>
      <c r="CI13" s="549"/>
      <c r="CJ13" s="549"/>
      <c r="CK13" s="549"/>
      <c r="CL13" s="549"/>
      <c r="CM13" s="549"/>
      <c r="CN13" s="549"/>
      <c r="CO13" s="549"/>
      <c r="CP13" s="549"/>
      <c r="CQ13" s="549"/>
      <c r="CR13" s="549"/>
      <c r="CS13" s="549"/>
      <c r="CT13" s="549"/>
      <c r="CU13" s="549"/>
      <c r="CV13" s="549"/>
      <c r="CW13" s="549"/>
      <c r="CX13" s="549"/>
      <c r="CY13" s="549"/>
      <c r="CZ13" s="549"/>
      <c r="DA13" s="549"/>
      <c r="DB13" s="549"/>
      <c r="DC13" s="549"/>
      <c r="DD13" s="549"/>
      <c r="DE13" s="549"/>
      <c r="DF13" s="549"/>
      <c r="DG13" s="549"/>
      <c r="DH13" s="549"/>
      <c r="DI13" s="549"/>
      <c r="DJ13" s="549"/>
      <c r="DK13" s="549"/>
      <c r="DL13" s="549"/>
      <c r="DM13" s="549"/>
      <c r="DN13" s="549"/>
      <c r="DO13" s="549"/>
      <c r="DP13" s="549"/>
      <c r="DQ13" s="549"/>
      <c r="DR13" s="549"/>
      <c r="DS13" s="549"/>
      <c r="DT13" s="549"/>
      <c r="DU13" s="549"/>
      <c r="DV13" s="549"/>
      <c r="DW13" s="549"/>
      <c r="DX13" s="549"/>
      <c r="DY13" s="549"/>
      <c r="DZ13" s="549"/>
      <c r="EA13" s="549"/>
      <c r="EB13" s="549"/>
      <c r="EC13" s="549"/>
      <c r="ED13" s="546"/>
    </row>
    <row r="14" spans="1:134" s="480" customFormat="1" ht="24" customHeight="1">
      <c r="A14" s="848">
        <v>6</v>
      </c>
      <c r="B14" s="841" t="s">
        <v>29</v>
      </c>
      <c r="C14" s="841" t="s">
        <v>237</v>
      </c>
      <c r="D14" s="841" t="s">
        <v>486</v>
      </c>
      <c r="E14" s="841" t="s">
        <v>441</v>
      </c>
      <c r="F14" s="873" t="s">
        <v>396</v>
      </c>
      <c r="G14" s="869">
        <v>2378400000</v>
      </c>
      <c r="H14" s="869" t="s">
        <v>459</v>
      </c>
      <c r="I14" s="870" t="s">
        <v>490</v>
      </c>
      <c r="J14" s="485" t="s">
        <v>181</v>
      </c>
      <c r="K14" s="482" t="s">
        <v>47</v>
      </c>
      <c r="L14" s="483">
        <v>1200000000</v>
      </c>
      <c r="M14" s="841" t="s">
        <v>35</v>
      </c>
      <c r="N14" s="841">
        <v>120</v>
      </c>
      <c r="O14" s="841" t="s">
        <v>119</v>
      </c>
      <c r="P14" s="841" t="s">
        <v>462</v>
      </c>
      <c r="Q14" s="841" t="s">
        <v>462</v>
      </c>
      <c r="R14" s="841" t="s">
        <v>462</v>
      </c>
      <c r="S14" s="841" t="s">
        <v>15</v>
      </c>
      <c r="T14" s="845">
        <v>44687</v>
      </c>
      <c r="U14" s="841" t="s">
        <v>272</v>
      </c>
      <c r="V14" s="841" t="s">
        <v>572</v>
      </c>
      <c r="W14" s="868" t="s">
        <v>188</v>
      </c>
      <c r="X14" s="846" t="s">
        <v>492</v>
      </c>
      <c r="Y14" s="841" t="s">
        <v>150</v>
      </c>
      <c r="Z14" s="863" t="s">
        <v>441</v>
      </c>
      <c r="AA14" s="549"/>
      <c r="AB14" s="549"/>
      <c r="AC14" s="549"/>
      <c r="AD14" s="549"/>
      <c r="AE14" s="549"/>
      <c r="AF14" s="549"/>
      <c r="AG14" s="549"/>
      <c r="AH14" s="549"/>
      <c r="AI14" s="549"/>
      <c r="AJ14" s="549"/>
      <c r="AK14" s="549"/>
      <c r="AL14" s="549"/>
      <c r="AM14" s="549"/>
      <c r="AN14" s="549"/>
      <c r="AO14" s="549"/>
      <c r="AP14" s="549"/>
      <c r="AQ14" s="549"/>
      <c r="AR14" s="549"/>
      <c r="AS14" s="549"/>
      <c r="AT14" s="549"/>
      <c r="AU14" s="549"/>
      <c r="AV14" s="549"/>
      <c r="AW14" s="549"/>
      <c r="AX14" s="549"/>
      <c r="AY14" s="549"/>
      <c r="AZ14" s="549"/>
      <c r="BA14" s="549"/>
      <c r="BB14" s="549"/>
      <c r="BC14" s="549"/>
      <c r="BD14" s="549"/>
      <c r="BE14" s="549"/>
      <c r="BF14" s="549"/>
      <c r="BG14" s="549"/>
      <c r="BH14" s="549"/>
      <c r="BI14" s="549"/>
      <c r="BJ14" s="549"/>
      <c r="BK14" s="549"/>
      <c r="BL14" s="549"/>
      <c r="BM14" s="549"/>
      <c r="BN14" s="549"/>
      <c r="BO14" s="549"/>
      <c r="BP14" s="549"/>
      <c r="BQ14" s="549"/>
      <c r="BR14" s="549"/>
      <c r="BS14" s="549"/>
      <c r="BT14" s="549"/>
      <c r="BU14" s="549"/>
      <c r="BV14" s="549"/>
      <c r="BW14" s="549"/>
      <c r="BX14" s="549"/>
      <c r="BY14" s="549"/>
      <c r="BZ14" s="549"/>
      <c r="CA14" s="549"/>
      <c r="CB14" s="549"/>
      <c r="CC14" s="549"/>
      <c r="CD14" s="549"/>
      <c r="CE14" s="549"/>
      <c r="CF14" s="549"/>
      <c r="CG14" s="549"/>
      <c r="CH14" s="549"/>
      <c r="CI14" s="549"/>
      <c r="CJ14" s="549"/>
      <c r="CK14" s="549"/>
      <c r="CL14" s="549"/>
      <c r="CM14" s="549"/>
      <c r="CN14" s="549"/>
      <c r="CO14" s="549"/>
      <c r="CP14" s="549"/>
      <c r="CQ14" s="549"/>
      <c r="CR14" s="549"/>
      <c r="CS14" s="549"/>
      <c r="CT14" s="549"/>
      <c r="CU14" s="549"/>
      <c r="CV14" s="549"/>
      <c r="CW14" s="549"/>
      <c r="CX14" s="549"/>
      <c r="CY14" s="549"/>
      <c r="CZ14" s="549"/>
      <c r="DA14" s="549"/>
      <c r="DB14" s="549"/>
      <c r="DC14" s="549"/>
      <c r="DD14" s="549"/>
      <c r="DE14" s="549"/>
      <c r="DF14" s="549"/>
      <c r="DG14" s="549"/>
      <c r="DH14" s="549"/>
      <c r="DI14" s="549"/>
      <c r="DJ14" s="549"/>
      <c r="DK14" s="549"/>
      <c r="DL14" s="549"/>
      <c r="DM14" s="549"/>
      <c r="DN14" s="549"/>
      <c r="DO14" s="549"/>
      <c r="DP14" s="549"/>
      <c r="DQ14" s="549"/>
      <c r="DR14" s="549"/>
      <c r="DS14" s="549"/>
      <c r="DT14" s="549"/>
      <c r="DU14" s="549"/>
      <c r="DV14" s="549"/>
      <c r="DW14" s="549"/>
      <c r="DX14" s="549"/>
      <c r="DY14" s="549"/>
      <c r="DZ14" s="549"/>
      <c r="EA14" s="549"/>
      <c r="EB14" s="549"/>
      <c r="EC14" s="549"/>
      <c r="ED14" s="546"/>
    </row>
    <row r="15" spans="1:134" s="480" customFormat="1" ht="27.75" customHeight="1">
      <c r="A15" s="848"/>
      <c r="B15" s="841"/>
      <c r="C15" s="841"/>
      <c r="D15" s="841"/>
      <c r="E15" s="841"/>
      <c r="F15" s="874"/>
      <c r="G15" s="869"/>
      <c r="H15" s="869"/>
      <c r="I15" s="870"/>
      <c r="J15" s="485" t="s">
        <v>181</v>
      </c>
      <c r="K15" s="482" t="s">
        <v>381</v>
      </c>
      <c r="L15" s="483">
        <v>1178400000</v>
      </c>
      <c r="M15" s="841"/>
      <c r="N15" s="841"/>
      <c r="O15" s="841"/>
      <c r="P15" s="841"/>
      <c r="Q15" s="841"/>
      <c r="R15" s="841"/>
      <c r="S15" s="841"/>
      <c r="T15" s="845"/>
      <c r="U15" s="841"/>
      <c r="V15" s="841"/>
      <c r="W15" s="868"/>
      <c r="X15" s="846"/>
      <c r="Y15" s="841"/>
      <c r="Z15" s="864"/>
      <c r="AA15" s="549"/>
      <c r="AB15" s="549"/>
      <c r="AC15" s="549"/>
      <c r="AD15" s="549"/>
      <c r="AE15" s="549"/>
      <c r="AF15" s="549"/>
      <c r="AG15" s="549"/>
      <c r="AH15" s="549"/>
      <c r="AI15" s="549"/>
      <c r="AJ15" s="549"/>
      <c r="AK15" s="549"/>
      <c r="AL15" s="549"/>
      <c r="AM15" s="549"/>
      <c r="AN15" s="549"/>
      <c r="AO15" s="549"/>
      <c r="AP15" s="549"/>
      <c r="AQ15" s="549"/>
      <c r="AR15" s="549"/>
      <c r="AS15" s="549"/>
      <c r="AT15" s="549"/>
      <c r="AU15" s="549"/>
      <c r="AV15" s="549"/>
      <c r="AW15" s="549"/>
      <c r="AX15" s="549"/>
      <c r="AY15" s="549"/>
      <c r="AZ15" s="549"/>
      <c r="BA15" s="549"/>
      <c r="BB15" s="549"/>
      <c r="BC15" s="549"/>
      <c r="BD15" s="549"/>
      <c r="BE15" s="549"/>
      <c r="BF15" s="549"/>
      <c r="BG15" s="549"/>
      <c r="BH15" s="549"/>
      <c r="BI15" s="549"/>
      <c r="BJ15" s="549"/>
      <c r="BK15" s="549"/>
      <c r="BL15" s="549"/>
      <c r="BM15" s="549"/>
      <c r="BN15" s="549"/>
      <c r="BO15" s="549"/>
      <c r="BP15" s="549"/>
      <c r="BQ15" s="549"/>
      <c r="BR15" s="549"/>
      <c r="BS15" s="549"/>
      <c r="BT15" s="549"/>
      <c r="BU15" s="549"/>
      <c r="BV15" s="549"/>
      <c r="BW15" s="549"/>
      <c r="BX15" s="549"/>
      <c r="BY15" s="549"/>
      <c r="BZ15" s="549"/>
      <c r="CA15" s="549"/>
      <c r="CB15" s="549"/>
      <c r="CC15" s="549"/>
      <c r="CD15" s="549"/>
      <c r="CE15" s="549"/>
      <c r="CF15" s="549"/>
      <c r="CG15" s="549"/>
      <c r="CH15" s="549"/>
      <c r="CI15" s="549"/>
      <c r="CJ15" s="549"/>
      <c r="CK15" s="549"/>
      <c r="CL15" s="549"/>
      <c r="CM15" s="549"/>
      <c r="CN15" s="549"/>
      <c r="CO15" s="549"/>
      <c r="CP15" s="549"/>
      <c r="CQ15" s="549"/>
      <c r="CR15" s="549"/>
      <c r="CS15" s="549"/>
      <c r="CT15" s="549"/>
      <c r="CU15" s="549"/>
      <c r="CV15" s="549"/>
      <c r="CW15" s="549"/>
      <c r="CX15" s="549"/>
      <c r="CY15" s="549"/>
      <c r="CZ15" s="549"/>
      <c r="DA15" s="549"/>
      <c r="DB15" s="549"/>
      <c r="DC15" s="549"/>
      <c r="DD15" s="549"/>
      <c r="DE15" s="549"/>
      <c r="DF15" s="549"/>
      <c r="DG15" s="549"/>
      <c r="DH15" s="549"/>
      <c r="DI15" s="549"/>
      <c r="DJ15" s="549"/>
      <c r="DK15" s="549"/>
      <c r="DL15" s="549"/>
      <c r="DM15" s="549"/>
      <c r="DN15" s="549"/>
      <c r="DO15" s="549"/>
      <c r="DP15" s="549"/>
      <c r="DQ15" s="549"/>
      <c r="DR15" s="549"/>
      <c r="DS15" s="549"/>
      <c r="DT15" s="549"/>
      <c r="DU15" s="549"/>
      <c r="DV15" s="549"/>
      <c r="DW15" s="549"/>
      <c r="DX15" s="549"/>
      <c r="DY15" s="549"/>
      <c r="DZ15" s="549"/>
      <c r="EA15" s="549"/>
      <c r="EB15" s="549"/>
      <c r="EC15" s="549"/>
      <c r="ED15" s="546"/>
    </row>
    <row r="16" spans="1:134" s="480" customFormat="1" ht="21.75" customHeight="1">
      <c r="A16" s="848">
        <v>7</v>
      </c>
      <c r="B16" s="842" t="s">
        <v>29</v>
      </c>
      <c r="C16" s="842" t="s">
        <v>237</v>
      </c>
      <c r="D16" s="854" t="s">
        <v>211</v>
      </c>
      <c r="E16" s="854" t="s">
        <v>322</v>
      </c>
      <c r="F16" s="875" t="s">
        <v>396</v>
      </c>
      <c r="G16" s="857">
        <v>4404255388</v>
      </c>
      <c r="H16" s="857">
        <v>4249292112</v>
      </c>
      <c r="I16" s="857">
        <v>154963276</v>
      </c>
      <c r="J16" s="490" t="s">
        <v>323</v>
      </c>
      <c r="K16" s="489" t="s">
        <v>324</v>
      </c>
      <c r="L16" s="491">
        <v>4368512388</v>
      </c>
      <c r="M16" s="842" t="s">
        <v>35</v>
      </c>
      <c r="N16" s="866">
        <v>71</v>
      </c>
      <c r="O16" s="867" t="s">
        <v>119</v>
      </c>
      <c r="P16" s="492" t="s">
        <v>190</v>
      </c>
      <c r="Q16" s="489">
        <v>400</v>
      </c>
      <c r="R16" s="490" t="s">
        <v>255</v>
      </c>
      <c r="S16" s="854" t="s">
        <v>15</v>
      </c>
      <c r="T16" s="871">
        <v>44373</v>
      </c>
      <c r="U16" s="854" t="s">
        <v>574</v>
      </c>
      <c r="V16" s="854" t="s">
        <v>573</v>
      </c>
      <c r="W16" s="854" t="s">
        <v>396</v>
      </c>
      <c r="X16" s="865" t="s">
        <v>213</v>
      </c>
      <c r="Y16" s="854" t="s">
        <v>209</v>
      </c>
      <c r="Z16" s="863" t="s">
        <v>210</v>
      </c>
      <c r="AA16" s="549"/>
      <c r="AB16" s="549"/>
      <c r="AC16" s="549"/>
      <c r="AD16" s="549"/>
      <c r="AE16" s="549"/>
      <c r="AF16" s="549"/>
      <c r="AG16" s="549"/>
      <c r="AH16" s="549"/>
      <c r="AI16" s="549"/>
      <c r="AJ16" s="549"/>
      <c r="AK16" s="549"/>
      <c r="AL16" s="549"/>
      <c r="AM16" s="549"/>
      <c r="AN16" s="549"/>
      <c r="AO16" s="549"/>
      <c r="AP16" s="549"/>
      <c r="AQ16" s="549"/>
      <c r="AR16" s="549"/>
      <c r="AS16" s="549"/>
      <c r="AT16" s="549"/>
      <c r="AU16" s="549"/>
      <c r="AV16" s="549"/>
      <c r="AW16" s="549"/>
      <c r="AX16" s="549"/>
      <c r="AY16" s="549"/>
      <c r="AZ16" s="549"/>
      <c r="BA16" s="549"/>
      <c r="BB16" s="549"/>
      <c r="BC16" s="549"/>
      <c r="BD16" s="549"/>
      <c r="BE16" s="549"/>
      <c r="BF16" s="549"/>
      <c r="BG16" s="549"/>
      <c r="BH16" s="549"/>
      <c r="BI16" s="549"/>
      <c r="BJ16" s="549"/>
      <c r="BK16" s="549"/>
      <c r="BL16" s="549"/>
      <c r="BM16" s="549"/>
      <c r="BN16" s="549"/>
      <c r="BO16" s="549"/>
      <c r="BP16" s="549"/>
      <c r="BQ16" s="549"/>
      <c r="BR16" s="549"/>
      <c r="BS16" s="549"/>
      <c r="BT16" s="549"/>
      <c r="BU16" s="549"/>
      <c r="BV16" s="549"/>
      <c r="BW16" s="549"/>
      <c r="BX16" s="549"/>
      <c r="BY16" s="549"/>
      <c r="BZ16" s="549"/>
      <c r="CA16" s="549"/>
      <c r="CB16" s="549"/>
      <c r="CC16" s="549"/>
      <c r="CD16" s="549"/>
      <c r="CE16" s="549"/>
      <c r="CF16" s="549"/>
      <c r="CG16" s="549"/>
      <c r="CH16" s="549"/>
      <c r="CI16" s="549"/>
      <c r="CJ16" s="549"/>
      <c r="CK16" s="549"/>
      <c r="CL16" s="549"/>
      <c r="CM16" s="549"/>
      <c r="CN16" s="549"/>
      <c r="CO16" s="549"/>
      <c r="CP16" s="549"/>
      <c r="CQ16" s="549"/>
      <c r="CR16" s="549"/>
      <c r="CS16" s="549"/>
      <c r="CT16" s="549"/>
      <c r="CU16" s="549"/>
      <c r="CV16" s="549"/>
      <c r="CW16" s="549"/>
      <c r="CX16" s="549"/>
      <c r="CY16" s="549"/>
      <c r="CZ16" s="549"/>
      <c r="DA16" s="549"/>
      <c r="DB16" s="549"/>
      <c r="DC16" s="549"/>
      <c r="DD16" s="549"/>
      <c r="DE16" s="549"/>
      <c r="DF16" s="549"/>
      <c r="DG16" s="549"/>
      <c r="DH16" s="549"/>
      <c r="DI16" s="549"/>
      <c r="DJ16" s="549"/>
      <c r="DK16" s="549"/>
      <c r="DL16" s="549"/>
      <c r="DM16" s="549"/>
      <c r="DN16" s="549"/>
      <c r="DO16" s="549"/>
      <c r="DP16" s="549"/>
      <c r="DQ16" s="549"/>
      <c r="DR16" s="549"/>
      <c r="DS16" s="549"/>
      <c r="DT16" s="549"/>
      <c r="DU16" s="549"/>
      <c r="DV16" s="549"/>
      <c r="DW16" s="549"/>
      <c r="DX16" s="549"/>
      <c r="DY16" s="549"/>
      <c r="DZ16" s="549"/>
      <c r="EA16" s="549"/>
      <c r="EB16" s="549"/>
      <c r="EC16" s="549"/>
      <c r="ED16" s="546"/>
    </row>
    <row r="17" spans="1:134" s="480" customFormat="1" ht="27.75" customHeight="1">
      <c r="A17" s="848"/>
      <c r="B17" s="842"/>
      <c r="C17" s="842"/>
      <c r="D17" s="854"/>
      <c r="E17" s="854"/>
      <c r="F17" s="876"/>
      <c r="G17" s="857"/>
      <c r="H17" s="857"/>
      <c r="I17" s="857"/>
      <c r="J17" s="490"/>
      <c r="K17" s="489" t="s">
        <v>212</v>
      </c>
      <c r="L17" s="491">
        <v>35743000</v>
      </c>
      <c r="M17" s="842"/>
      <c r="N17" s="866"/>
      <c r="O17" s="867"/>
      <c r="P17" s="492" t="s">
        <v>194</v>
      </c>
      <c r="Q17" s="489">
        <v>850</v>
      </c>
      <c r="R17" s="490" t="s">
        <v>255</v>
      </c>
      <c r="S17" s="854"/>
      <c r="T17" s="871"/>
      <c r="U17" s="854"/>
      <c r="V17" s="854"/>
      <c r="W17" s="854"/>
      <c r="X17" s="865"/>
      <c r="Y17" s="854"/>
      <c r="Z17" s="864"/>
      <c r="AA17" s="549"/>
      <c r="AB17" s="549"/>
      <c r="AC17" s="549"/>
      <c r="AD17" s="549"/>
      <c r="AE17" s="549"/>
      <c r="AF17" s="549"/>
      <c r="AG17" s="549"/>
      <c r="AH17" s="549"/>
      <c r="AI17" s="549"/>
      <c r="AJ17" s="549"/>
      <c r="AK17" s="549"/>
      <c r="AL17" s="549"/>
      <c r="AM17" s="549"/>
      <c r="AN17" s="549"/>
      <c r="AO17" s="549"/>
      <c r="AP17" s="549"/>
      <c r="AQ17" s="549"/>
      <c r="AR17" s="549"/>
      <c r="AS17" s="549"/>
      <c r="AT17" s="549"/>
      <c r="AU17" s="549"/>
      <c r="AV17" s="549"/>
      <c r="AW17" s="549"/>
      <c r="AX17" s="549"/>
      <c r="AY17" s="549"/>
      <c r="AZ17" s="549"/>
      <c r="BA17" s="549"/>
      <c r="BB17" s="549"/>
      <c r="BC17" s="549"/>
      <c r="BD17" s="549"/>
      <c r="BE17" s="549"/>
      <c r="BF17" s="549"/>
      <c r="BG17" s="549"/>
      <c r="BH17" s="549"/>
      <c r="BI17" s="549"/>
      <c r="BJ17" s="549"/>
      <c r="BK17" s="549"/>
      <c r="BL17" s="549"/>
      <c r="BM17" s="549"/>
      <c r="BN17" s="549"/>
      <c r="BO17" s="549"/>
      <c r="BP17" s="549"/>
      <c r="BQ17" s="549"/>
      <c r="BR17" s="549"/>
      <c r="BS17" s="549"/>
      <c r="BT17" s="549"/>
      <c r="BU17" s="549"/>
      <c r="BV17" s="549"/>
      <c r="BW17" s="549"/>
      <c r="BX17" s="549"/>
      <c r="BY17" s="549"/>
      <c r="BZ17" s="549"/>
      <c r="CA17" s="549"/>
      <c r="CB17" s="549"/>
      <c r="CC17" s="549"/>
      <c r="CD17" s="549"/>
      <c r="CE17" s="549"/>
      <c r="CF17" s="549"/>
      <c r="CG17" s="549"/>
      <c r="CH17" s="549"/>
      <c r="CI17" s="549"/>
      <c r="CJ17" s="549"/>
      <c r="CK17" s="549"/>
      <c r="CL17" s="549"/>
      <c r="CM17" s="549"/>
      <c r="CN17" s="549"/>
      <c r="CO17" s="549"/>
      <c r="CP17" s="549"/>
      <c r="CQ17" s="549"/>
      <c r="CR17" s="549"/>
      <c r="CS17" s="549"/>
      <c r="CT17" s="549"/>
      <c r="CU17" s="549"/>
      <c r="CV17" s="549"/>
      <c r="CW17" s="549"/>
      <c r="CX17" s="549"/>
      <c r="CY17" s="549"/>
      <c r="CZ17" s="549"/>
      <c r="DA17" s="549"/>
      <c r="DB17" s="549"/>
      <c r="DC17" s="549"/>
      <c r="DD17" s="549"/>
      <c r="DE17" s="549"/>
      <c r="DF17" s="549"/>
      <c r="DG17" s="549"/>
      <c r="DH17" s="549"/>
      <c r="DI17" s="549"/>
      <c r="DJ17" s="549"/>
      <c r="DK17" s="549"/>
      <c r="DL17" s="549"/>
      <c r="DM17" s="549"/>
      <c r="DN17" s="549"/>
      <c r="DO17" s="549"/>
      <c r="DP17" s="549"/>
      <c r="DQ17" s="549"/>
      <c r="DR17" s="549"/>
      <c r="DS17" s="549"/>
      <c r="DT17" s="549"/>
      <c r="DU17" s="549"/>
      <c r="DV17" s="549"/>
      <c r="DW17" s="549"/>
      <c r="DX17" s="549"/>
      <c r="DY17" s="549"/>
      <c r="DZ17" s="549"/>
      <c r="EA17" s="549"/>
      <c r="EB17" s="549"/>
      <c r="EC17" s="549"/>
      <c r="ED17" s="546"/>
    </row>
    <row r="18" spans="1:134" s="480" customFormat="1" ht="84" customHeight="1">
      <c r="A18" s="501">
        <v>8</v>
      </c>
      <c r="B18" s="490" t="s">
        <v>29</v>
      </c>
      <c r="C18" s="490" t="s">
        <v>237</v>
      </c>
      <c r="D18" s="489" t="s">
        <v>325</v>
      </c>
      <c r="E18" s="489" t="s">
        <v>326</v>
      </c>
      <c r="F18" s="489" t="s">
        <v>396</v>
      </c>
      <c r="G18" s="493">
        <v>34738118431.169998</v>
      </c>
      <c r="H18" s="493" t="s">
        <v>422</v>
      </c>
      <c r="I18" s="492" t="s">
        <v>422</v>
      </c>
      <c r="J18" s="490" t="s">
        <v>173</v>
      </c>
      <c r="K18" s="489" t="s">
        <v>327</v>
      </c>
      <c r="L18" s="492">
        <f>G18</f>
        <v>34738118431.169998</v>
      </c>
      <c r="M18" s="490" t="s">
        <v>338</v>
      </c>
      <c r="N18" s="494">
        <v>1748</v>
      </c>
      <c r="O18" s="495" t="s">
        <v>119</v>
      </c>
      <c r="P18" s="492" t="s">
        <v>329</v>
      </c>
      <c r="Q18" s="489" t="s">
        <v>339</v>
      </c>
      <c r="R18" s="496" t="s">
        <v>255</v>
      </c>
      <c r="S18" s="489" t="s">
        <v>15</v>
      </c>
      <c r="T18" s="505">
        <v>44425</v>
      </c>
      <c r="U18" s="489" t="s">
        <v>504</v>
      </c>
      <c r="V18" s="489" t="s">
        <v>575</v>
      </c>
      <c r="W18" s="489" t="s">
        <v>396</v>
      </c>
      <c r="X18" s="497" t="s">
        <v>328</v>
      </c>
      <c r="Y18" s="489" t="s">
        <v>209</v>
      </c>
      <c r="Z18" s="543" t="s">
        <v>428</v>
      </c>
      <c r="AA18" s="549"/>
      <c r="AB18" s="549"/>
      <c r="AC18" s="549"/>
      <c r="AD18" s="549"/>
      <c r="AE18" s="549"/>
      <c r="AF18" s="549"/>
      <c r="AG18" s="549"/>
      <c r="AH18" s="549"/>
      <c r="AI18" s="549"/>
      <c r="AJ18" s="549"/>
      <c r="AK18" s="549"/>
      <c r="AL18" s="549"/>
      <c r="AM18" s="549"/>
      <c r="AN18" s="549"/>
      <c r="AO18" s="549"/>
      <c r="AP18" s="549"/>
      <c r="AQ18" s="549"/>
      <c r="AR18" s="549"/>
      <c r="AS18" s="549"/>
      <c r="AT18" s="549"/>
      <c r="AU18" s="549"/>
      <c r="AV18" s="549"/>
      <c r="AW18" s="549"/>
      <c r="AX18" s="549"/>
      <c r="AY18" s="549"/>
      <c r="AZ18" s="549"/>
      <c r="BA18" s="549"/>
      <c r="BB18" s="549"/>
      <c r="BC18" s="549"/>
      <c r="BD18" s="549"/>
      <c r="BE18" s="549"/>
      <c r="BF18" s="549"/>
      <c r="BG18" s="549"/>
      <c r="BH18" s="549"/>
      <c r="BI18" s="549"/>
      <c r="BJ18" s="549"/>
      <c r="BK18" s="549"/>
      <c r="BL18" s="549"/>
      <c r="BM18" s="549"/>
      <c r="BN18" s="549"/>
      <c r="BO18" s="549"/>
      <c r="BP18" s="549"/>
      <c r="BQ18" s="549"/>
      <c r="BR18" s="549"/>
      <c r="BS18" s="549"/>
      <c r="BT18" s="549"/>
      <c r="BU18" s="549"/>
      <c r="BV18" s="549"/>
      <c r="BW18" s="549"/>
      <c r="BX18" s="549"/>
      <c r="BY18" s="549"/>
      <c r="BZ18" s="549"/>
      <c r="CA18" s="549"/>
      <c r="CB18" s="549"/>
      <c r="CC18" s="549"/>
      <c r="CD18" s="549"/>
      <c r="CE18" s="549"/>
      <c r="CF18" s="549"/>
      <c r="CG18" s="549"/>
      <c r="CH18" s="549"/>
      <c r="CI18" s="549"/>
      <c r="CJ18" s="549"/>
      <c r="CK18" s="549"/>
      <c r="CL18" s="549"/>
      <c r="CM18" s="549"/>
      <c r="CN18" s="549"/>
      <c r="CO18" s="549"/>
      <c r="CP18" s="549"/>
      <c r="CQ18" s="549"/>
      <c r="CR18" s="549"/>
      <c r="CS18" s="549"/>
      <c r="CT18" s="549"/>
      <c r="CU18" s="549"/>
      <c r="CV18" s="549"/>
      <c r="CW18" s="549"/>
      <c r="CX18" s="549"/>
      <c r="CY18" s="549"/>
      <c r="CZ18" s="549"/>
      <c r="DA18" s="549"/>
      <c r="DB18" s="549"/>
      <c r="DC18" s="549"/>
      <c r="DD18" s="549"/>
      <c r="DE18" s="549"/>
      <c r="DF18" s="549"/>
      <c r="DG18" s="549"/>
      <c r="DH18" s="549"/>
      <c r="DI18" s="549"/>
      <c r="DJ18" s="549"/>
      <c r="DK18" s="549"/>
      <c r="DL18" s="549"/>
      <c r="DM18" s="549"/>
      <c r="DN18" s="549"/>
      <c r="DO18" s="549"/>
      <c r="DP18" s="549"/>
      <c r="DQ18" s="549"/>
      <c r="DR18" s="549"/>
      <c r="DS18" s="549"/>
      <c r="DT18" s="549"/>
      <c r="DU18" s="549"/>
      <c r="DV18" s="549"/>
      <c r="DW18" s="549"/>
      <c r="DX18" s="549"/>
      <c r="DY18" s="549"/>
      <c r="DZ18" s="549"/>
      <c r="EA18" s="549"/>
      <c r="EB18" s="549"/>
      <c r="EC18" s="549"/>
      <c r="ED18" s="546"/>
    </row>
    <row r="19" spans="1:134" s="480" customFormat="1" ht="73.5" customHeight="1">
      <c r="A19" s="501">
        <v>9</v>
      </c>
      <c r="B19" s="490" t="s">
        <v>29</v>
      </c>
      <c r="C19" s="490" t="s">
        <v>237</v>
      </c>
      <c r="D19" s="489" t="s">
        <v>400</v>
      </c>
      <c r="E19" s="490" t="s">
        <v>27</v>
      </c>
      <c r="F19" s="490" t="s">
        <v>396</v>
      </c>
      <c r="G19" s="493">
        <v>6966368226</v>
      </c>
      <c r="H19" s="493">
        <v>6450340950</v>
      </c>
      <c r="I19" s="493">
        <f>G19-H19</f>
        <v>516027276</v>
      </c>
      <c r="J19" s="490" t="s">
        <v>181</v>
      </c>
      <c r="K19" s="490" t="s">
        <v>47</v>
      </c>
      <c r="L19" s="498">
        <f>+G19</f>
        <v>6966368226</v>
      </c>
      <c r="M19" s="490" t="s">
        <v>32</v>
      </c>
      <c r="N19" s="490">
        <v>250</v>
      </c>
      <c r="O19" s="489" t="s">
        <v>119</v>
      </c>
      <c r="P19" s="490" t="s">
        <v>380</v>
      </c>
      <c r="Q19" s="490" t="s">
        <v>380</v>
      </c>
      <c r="R19" s="490" t="s">
        <v>380</v>
      </c>
      <c r="S19" s="489" t="s">
        <v>15</v>
      </c>
      <c r="T19" s="506">
        <v>44505</v>
      </c>
      <c r="U19" s="490" t="s">
        <v>270</v>
      </c>
      <c r="V19" s="489" t="s">
        <v>576</v>
      </c>
      <c r="W19" s="490" t="s">
        <v>396</v>
      </c>
      <c r="X19" s="490" t="s">
        <v>335</v>
      </c>
      <c r="Y19" s="489" t="s">
        <v>209</v>
      </c>
      <c r="Z19" s="543" t="s">
        <v>427</v>
      </c>
      <c r="AA19" s="549"/>
      <c r="AB19" s="549"/>
      <c r="AC19" s="549"/>
      <c r="AD19" s="549"/>
      <c r="AE19" s="549"/>
      <c r="AF19" s="549"/>
      <c r="AG19" s="549"/>
      <c r="AH19" s="549"/>
      <c r="AI19" s="549"/>
      <c r="AJ19" s="549"/>
      <c r="AK19" s="549"/>
      <c r="AL19" s="549"/>
      <c r="AM19" s="549"/>
      <c r="AN19" s="549"/>
      <c r="AO19" s="549"/>
      <c r="AP19" s="549"/>
      <c r="AQ19" s="549"/>
      <c r="AR19" s="549"/>
      <c r="AS19" s="549"/>
      <c r="AT19" s="549"/>
      <c r="AU19" s="549"/>
      <c r="AV19" s="549"/>
      <c r="AW19" s="549"/>
      <c r="AX19" s="549"/>
      <c r="AY19" s="549"/>
      <c r="AZ19" s="549"/>
      <c r="BA19" s="549"/>
      <c r="BB19" s="549"/>
      <c r="BC19" s="549"/>
      <c r="BD19" s="549"/>
      <c r="BE19" s="549"/>
      <c r="BF19" s="549"/>
      <c r="BG19" s="549"/>
      <c r="BH19" s="549"/>
      <c r="BI19" s="549"/>
      <c r="BJ19" s="549"/>
      <c r="BK19" s="549"/>
      <c r="BL19" s="549"/>
      <c r="BM19" s="549"/>
      <c r="BN19" s="549"/>
      <c r="BO19" s="549"/>
      <c r="BP19" s="549"/>
      <c r="BQ19" s="549"/>
      <c r="BR19" s="549"/>
      <c r="BS19" s="549"/>
      <c r="BT19" s="549"/>
      <c r="BU19" s="549"/>
      <c r="BV19" s="549"/>
      <c r="BW19" s="549"/>
      <c r="BX19" s="549"/>
      <c r="BY19" s="549"/>
      <c r="BZ19" s="549"/>
      <c r="CA19" s="549"/>
      <c r="CB19" s="549"/>
      <c r="CC19" s="549"/>
      <c r="CD19" s="549"/>
      <c r="CE19" s="549"/>
      <c r="CF19" s="549"/>
      <c r="CG19" s="549"/>
      <c r="CH19" s="549"/>
      <c r="CI19" s="549"/>
      <c r="CJ19" s="549"/>
      <c r="CK19" s="549"/>
      <c r="CL19" s="549"/>
      <c r="CM19" s="549"/>
      <c r="CN19" s="549"/>
      <c r="CO19" s="549"/>
      <c r="CP19" s="549"/>
      <c r="CQ19" s="549"/>
      <c r="CR19" s="549"/>
      <c r="CS19" s="549"/>
      <c r="CT19" s="549"/>
      <c r="CU19" s="549"/>
      <c r="CV19" s="549"/>
      <c r="CW19" s="549"/>
      <c r="CX19" s="549"/>
      <c r="CY19" s="549"/>
      <c r="CZ19" s="549"/>
      <c r="DA19" s="549"/>
      <c r="DB19" s="549"/>
      <c r="DC19" s="549"/>
      <c r="DD19" s="549"/>
      <c r="DE19" s="549"/>
      <c r="DF19" s="549"/>
      <c r="DG19" s="549"/>
      <c r="DH19" s="549"/>
      <c r="DI19" s="549"/>
      <c r="DJ19" s="549"/>
      <c r="DK19" s="549"/>
      <c r="DL19" s="549"/>
      <c r="DM19" s="549"/>
      <c r="DN19" s="549"/>
      <c r="DO19" s="549"/>
      <c r="DP19" s="549"/>
      <c r="DQ19" s="549"/>
      <c r="DR19" s="549"/>
      <c r="DS19" s="549"/>
      <c r="DT19" s="549"/>
      <c r="DU19" s="549"/>
      <c r="DV19" s="549"/>
      <c r="DW19" s="549"/>
      <c r="DX19" s="549"/>
      <c r="DY19" s="549"/>
      <c r="DZ19" s="549"/>
      <c r="EA19" s="549"/>
      <c r="EB19" s="549"/>
      <c r="EC19" s="549"/>
      <c r="ED19" s="546"/>
    </row>
    <row r="20" spans="1:134" s="480" customFormat="1" ht="52.5" customHeight="1">
      <c r="A20" s="848">
        <v>10</v>
      </c>
      <c r="B20" s="842" t="s">
        <v>29</v>
      </c>
      <c r="C20" s="842" t="s">
        <v>237</v>
      </c>
      <c r="D20" s="854" t="s">
        <v>401</v>
      </c>
      <c r="E20" s="842" t="s">
        <v>402</v>
      </c>
      <c r="F20" s="842" t="s">
        <v>396</v>
      </c>
      <c r="G20" s="857">
        <v>4094531049</v>
      </c>
      <c r="H20" s="857">
        <v>3968622337</v>
      </c>
      <c r="I20" s="857">
        <v>125908712</v>
      </c>
      <c r="J20" s="842" t="s">
        <v>181</v>
      </c>
      <c r="K20" s="490" t="s">
        <v>47</v>
      </c>
      <c r="L20" s="498">
        <v>4074832249</v>
      </c>
      <c r="M20" s="842">
        <v>240</v>
      </c>
      <c r="N20" s="842">
        <v>22</v>
      </c>
      <c r="O20" s="854" t="s">
        <v>119</v>
      </c>
      <c r="P20" s="842" t="s">
        <v>380</v>
      </c>
      <c r="Q20" s="842" t="s">
        <v>380</v>
      </c>
      <c r="R20" s="842" t="s">
        <v>380</v>
      </c>
      <c r="S20" s="854" t="s">
        <v>15</v>
      </c>
      <c r="T20" s="855">
        <v>44634</v>
      </c>
      <c r="U20" s="854" t="s">
        <v>272</v>
      </c>
      <c r="V20" s="854" t="s">
        <v>577</v>
      </c>
      <c r="W20" s="842" t="s">
        <v>396</v>
      </c>
      <c r="X20" s="842" t="s">
        <v>403</v>
      </c>
      <c r="Y20" s="854" t="s">
        <v>209</v>
      </c>
      <c r="Z20" s="863" t="s">
        <v>402</v>
      </c>
      <c r="AA20" s="549"/>
      <c r="AB20" s="549"/>
      <c r="AC20" s="549"/>
      <c r="AD20" s="549"/>
      <c r="AE20" s="549"/>
      <c r="AF20" s="549"/>
      <c r="AG20" s="549"/>
      <c r="AH20" s="549"/>
      <c r="AI20" s="549"/>
      <c r="AJ20" s="549"/>
      <c r="AK20" s="549"/>
      <c r="AL20" s="549"/>
      <c r="AM20" s="549"/>
      <c r="AN20" s="549"/>
      <c r="AO20" s="549"/>
      <c r="AP20" s="549"/>
      <c r="AQ20" s="549"/>
      <c r="AR20" s="549"/>
      <c r="AS20" s="549"/>
      <c r="AT20" s="549"/>
      <c r="AU20" s="549"/>
      <c r="AV20" s="549"/>
      <c r="AW20" s="549"/>
      <c r="AX20" s="549"/>
      <c r="AY20" s="549"/>
      <c r="AZ20" s="549"/>
      <c r="BA20" s="549"/>
      <c r="BB20" s="549"/>
      <c r="BC20" s="549"/>
      <c r="BD20" s="549"/>
      <c r="BE20" s="549"/>
      <c r="BF20" s="549"/>
      <c r="BG20" s="549"/>
      <c r="BH20" s="549"/>
      <c r="BI20" s="549"/>
      <c r="BJ20" s="549"/>
      <c r="BK20" s="549"/>
      <c r="BL20" s="549"/>
      <c r="BM20" s="549"/>
      <c r="BN20" s="549"/>
      <c r="BO20" s="549"/>
      <c r="BP20" s="549"/>
      <c r="BQ20" s="549"/>
      <c r="BR20" s="549"/>
      <c r="BS20" s="549"/>
      <c r="BT20" s="549"/>
      <c r="BU20" s="549"/>
      <c r="BV20" s="549"/>
      <c r="BW20" s="549"/>
      <c r="BX20" s="549"/>
      <c r="BY20" s="549"/>
      <c r="BZ20" s="549"/>
      <c r="CA20" s="549"/>
      <c r="CB20" s="549"/>
      <c r="CC20" s="549"/>
      <c r="CD20" s="549"/>
      <c r="CE20" s="549"/>
      <c r="CF20" s="549"/>
      <c r="CG20" s="549"/>
      <c r="CH20" s="549"/>
      <c r="CI20" s="549"/>
      <c r="CJ20" s="549"/>
      <c r="CK20" s="549"/>
      <c r="CL20" s="549"/>
      <c r="CM20" s="549"/>
      <c r="CN20" s="549"/>
      <c r="CO20" s="549"/>
      <c r="CP20" s="549"/>
      <c r="CQ20" s="549"/>
      <c r="CR20" s="549"/>
      <c r="CS20" s="549"/>
      <c r="CT20" s="549"/>
      <c r="CU20" s="549"/>
      <c r="CV20" s="549"/>
      <c r="CW20" s="549"/>
      <c r="CX20" s="549"/>
      <c r="CY20" s="549"/>
      <c r="CZ20" s="549"/>
      <c r="DA20" s="549"/>
      <c r="DB20" s="549"/>
      <c r="DC20" s="549"/>
      <c r="DD20" s="549"/>
      <c r="DE20" s="549"/>
      <c r="DF20" s="549"/>
      <c r="DG20" s="549"/>
      <c r="DH20" s="549"/>
      <c r="DI20" s="549"/>
      <c r="DJ20" s="549"/>
      <c r="DK20" s="549"/>
      <c r="DL20" s="549"/>
      <c r="DM20" s="549"/>
      <c r="DN20" s="549"/>
      <c r="DO20" s="549"/>
      <c r="DP20" s="549"/>
      <c r="DQ20" s="549"/>
      <c r="DR20" s="549"/>
      <c r="DS20" s="549"/>
      <c r="DT20" s="549"/>
      <c r="DU20" s="549"/>
      <c r="DV20" s="549"/>
      <c r="DW20" s="549"/>
      <c r="DX20" s="549"/>
      <c r="DY20" s="549"/>
      <c r="DZ20" s="549"/>
      <c r="EA20" s="549"/>
      <c r="EB20" s="549"/>
      <c r="EC20" s="549"/>
      <c r="ED20" s="546"/>
    </row>
    <row r="21" spans="1:134" s="480" customFormat="1" ht="50.25" customHeight="1">
      <c r="A21" s="848"/>
      <c r="B21" s="842"/>
      <c r="C21" s="842"/>
      <c r="D21" s="854"/>
      <c r="E21" s="842"/>
      <c r="F21" s="842"/>
      <c r="G21" s="857"/>
      <c r="H21" s="857"/>
      <c r="I21" s="857"/>
      <c r="J21" s="842"/>
      <c r="K21" s="490" t="s">
        <v>404</v>
      </c>
      <c r="L21" s="498">
        <v>19698800</v>
      </c>
      <c r="M21" s="842"/>
      <c r="N21" s="842"/>
      <c r="O21" s="854"/>
      <c r="P21" s="842"/>
      <c r="Q21" s="842"/>
      <c r="R21" s="842"/>
      <c r="S21" s="854"/>
      <c r="T21" s="855"/>
      <c r="U21" s="854"/>
      <c r="V21" s="854"/>
      <c r="W21" s="842"/>
      <c r="X21" s="842"/>
      <c r="Y21" s="854"/>
      <c r="Z21" s="864"/>
      <c r="AA21" s="549"/>
      <c r="AB21" s="549"/>
      <c r="AC21" s="549"/>
      <c r="AD21" s="549"/>
      <c r="AE21" s="549"/>
      <c r="AF21" s="549"/>
      <c r="AG21" s="549"/>
      <c r="AH21" s="549"/>
      <c r="AI21" s="549"/>
      <c r="AJ21" s="549"/>
      <c r="AK21" s="549"/>
      <c r="AL21" s="549"/>
      <c r="AM21" s="549"/>
      <c r="AN21" s="549"/>
      <c r="AO21" s="549"/>
      <c r="AP21" s="549"/>
      <c r="AQ21" s="549"/>
      <c r="AR21" s="549"/>
      <c r="AS21" s="549"/>
      <c r="AT21" s="549"/>
      <c r="AU21" s="549"/>
      <c r="AV21" s="549"/>
      <c r="AW21" s="549"/>
      <c r="AX21" s="549"/>
      <c r="AY21" s="549"/>
      <c r="AZ21" s="549"/>
      <c r="BA21" s="549"/>
      <c r="BB21" s="549"/>
      <c r="BC21" s="549"/>
      <c r="BD21" s="549"/>
      <c r="BE21" s="549"/>
      <c r="BF21" s="549"/>
      <c r="BG21" s="549"/>
      <c r="BH21" s="549"/>
      <c r="BI21" s="549"/>
      <c r="BJ21" s="549"/>
      <c r="BK21" s="549"/>
      <c r="BL21" s="549"/>
      <c r="BM21" s="549"/>
      <c r="BN21" s="549"/>
      <c r="BO21" s="549"/>
      <c r="BP21" s="549"/>
      <c r="BQ21" s="549"/>
      <c r="BR21" s="549"/>
      <c r="BS21" s="549"/>
      <c r="BT21" s="549"/>
      <c r="BU21" s="549"/>
      <c r="BV21" s="549"/>
      <c r="BW21" s="549"/>
      <c r="BX21" s="549"/>
      <c r="BY21" s="549"/>
      <c r="BZ21" s="549"/>
      <c r="CA21" s="549"/>
      <c r="CB21" s="549"/>
      <c r="CC21" s="549"/>
      <c r="CD21" s="549"/>
      <c r="CE21" s="549"/>
      <c r="CF21" s="549"/>
      <c r="CG21" s="549"/>
      <c r="CH21" s="549"/>
      <c r="CI21" s="549"/>
      <c r="CJ21" s="549"/>
      <c r="CK21" s="549"/>
      <c r="CL21" s="549"/>
      <c r="CM21" s="549"/>
      <c r="CN21" s="549"/>
      <c r="CO21" s="549"/>
      <c r="CP21" s="549"/>
      <c r="CQ21" s="549"/>
      <c r="CR21" s="549"/>
      <c r="CS21" s="549"/>
      <c r="CT21" s="549"/>
      <c r="CU21" s="549"/>
      <c r="CV21" s="549"/>
      <c r="CW21" s="549"/>
      <c r="CX21" s="549"/>
      <c r="CY21" s="549"/>
      <c r="CZ21" s="549"/>
      <c r="DA21" s="549"/>
      <c r="DB21" s="549"/>
      <c r="DC21" s="549"/>
      <c r="DD21" s="549"/>
      <c r="DE21" s="549"/>
      <c r="DF21" s="549"/>
      <c r="DG21" s="549"/>
      <c r="DH21" s="549"/>
      <c r="DI21" s="549"/>
      <c r="DJ21" s="549"/>
      <c r="DK21" s="549"/>
      <c r="DL21" s="549"/>
      <c r="DM21" s="549"/>
      <c r="DN21" s="549"/>
      <c r="DO21" s="549"/>
      <c r="DP21" s="549"/>
      <c r="DQ21" s="549"/>
      <c r="DR21" s="549"/>
      <c r="DS21" s="549"/>
      <c r="DT21" s="549"/>
      <c r="DU21" s="549"/>
      <c r="DV21" s="549"/>
      <c r="DW21" s="549"/>
      <c r="DX21" s="549"/>
      <c r="DY21" s="549"/>
      <c r="DZ21" s="549"/>
      <c r="EA21" s="549"/>
      <c r="EB21" s="549"/>
      <c r="EC21" s="549"/>
      <c r="ED21" s="546"/>
    </row>
    <row r="22" spans="1:134" s="480" customFormat="1" ht="73.5" customHeight="1">
      <c r="A22" s="501">
        <v>11</v>
      </c>
      <c r="B22" s="478" t="s">
        <v>29</v>
      </c>
      <c r="C22" s="482" t="s">
        <v>311</v>
      </c>
      <c r="D22" s="482" t="s">
        <v>585</v>
      </c>
      <c r="E22" s="478" t="s">
        <v>124</v>
      </c>
      <c r="F22" s="478" t="s">
        <v>396</v>
      </c>
      <c r="G22" s="479">
        <v>1376308914.7125001</v>
      </c>
      <c r="H22" s="479">
        <v>1286270013.75</v>
      </c>
      <c r="I22" s="479">
        <v>90038900.962500006</v>
      </c>
      <c r="J22" s="479" t="s">
        <v>181</v>
      </c>
      <c r="K22" s="482" t="s">
        <v>125</v>
      </c>
      <c r="L22" s="479">
        <f>+G22</f>
        <v>1376308914.7125001</v>
      </c>
      <c r="M22" s="478" t="s">
        <v>126</v>
      </c>
      <c r="N22" s="478">
        <v>100</v>
      </c>
      <c r="O22" s="482" t="s">
        <v>127</v>
      </c>
      <c r="P22" s="478" t="s">
        <v>128</v>
      </c>
      <c r="Q22" s="478">
        <v>850</v>
      </c>
      <c r="R22" s="478" t="s">
        <v>380</v>
      </c>
      <c r="S22" s="482" t="s">
        <v>15</v>
      </c>
      <c r="T22" s="507" t="s">
        <v>396</v>
      </c>
      <c r="U22" s="482" t="s">
        <v>341</v>
      </c>
      <c r="V22" s="482" t="s">
        <v>586</v>
      </c>
      <c r="W22" s="499" t="s">
        <v>396</v>
      </c>
      <c r="X22" s="478">
        <v>100</v>
      </c>
      <c r="Y22" s="482" t="s">
        <v>342</v>
      </c>
      <c r="Z22" s="543"/>
      <c r="AA22" s="549"/>
      <c r="AB22" s="549"/>
      <c r="AC22" s="549"/>
      <c r="AD22" s="549"/>
      <c r="AE22" s="549"/>
      <c r="AF22" s="549"/>
      <c r="AG22" s="549"/>
      <c r="AH22" s="549"/>
      <c r="AI22" s="549"/>
      <c r="AJ22" s="549"/>
      <c r="AK22" s="549"/>
      <c r="AL22" s="549"/>
      <c r="AM22" s="549"/>
      <c r="AN22" s="549"/>
      <c r="AO22" s="549"/>
      <c r="AP22" s="549"/>
      <c r="AQ22" s="549"/>
      <c r="AR22" s="549"/>
      <c r="AS22" s="549"/>
      <c r="AT22" s="549"/>
      <c r="AU22" s="549"/>
      <c r="AV22" s="549"/>
      <c r="AW22" s="549"/>
      <c r="AX22" s="549"/>
      <c r="AY22" s="549"/>
      <c r="AZ22" s="549"/>
      <c r="BA22" s="549"/>
      <c r="BB22" s="549"/>
      <c r="BC22" s="549"/>
      <c r="BD22" s="549"/>
      <c r="BE22" s="549"/>
      <c r="BF22" s="549"/>
      <c r="BG22" s="549"/>
      <c r="BH22" s="549"/>
      <c r="BI22" s="549"/>
      <c r="BJ22" s="549"/>
      <c r="BK22" s="549"/>
      <c r="BL22" s="549"/>
      <c r="BM22" s="549"/>
      <c r="BN22" s="549"/>
      <c r="BO22" s="549"/>
      <c r="BP22" s="549"/>
      <c r="BQ22" s="549"/>
      <c r="BR22" s="549"/>
      <c r="BS22" s="549"/>
      <c r="BT22" s="549"/>
      <c r="BU22" s="549"/>
      <c r="BV22" s="549"/>
      <c r="BW22" s="549"/>
      <c r="BX22" s="549"/>
      <c r="BY22" s="549"/>
      <c r="BZ22" s="549"/>
      <c r="CA22" s="549"/>
      <c r="CB22" s="549"/>
      <c r="CC22" s="549"/>
      <c r="CD22" s="549"/>
      <c r="CE22" s="549"/>
      <c r="CF22" s="549"/>
      <c r="CG22" s="549"/>
      <c r="CH22" s="549"/>
      <c r="CI22" s="549"/>
      <c r="CJ22" s="549"/>
      <c r="CK22" s="549"/>
      <c r="CL22" s="549"/>
      <c r="CM22" s="549"/>
      <c r="CN22" s="549"/>
      <c r="CO22" s="549"/>
      <c r="CP22" s="549"/>
      <c r="CQ22" s="549"/>
      <c r="CR22" s="549"/>
      <c r="CS22" s="549"/>
      <c r="CT22" s="549"/>
      <c r="CU22" s="549"/>
      <c r="CV22" s="549"/>
      <c r="CW22" s="549"/>
      <c r="CX22" s="549"/>
      <c r="CY22" s="549"/>
      <c r="CZ22" s="549"/>
      <c r="DA22" s="549"/>
      <c r="DB22" s="549"/>
      <c r="DC22" s="549"/>
      <c r="DD22" s="549"/>
      <c r="DE22" s="549"/>
      <c r="DF22" s="549"/>
      <c r="DG22" s="549"/>
      <c r="DH22" s="549"/>
      <c r="DI22" s="549"/>
      <c r="DJ22" s="549"/>
      <c r="DK22" s="549"/>
      <c r="DL22" s="549"/>
      <c r="DM22" s="549"/>
      <c r="DN22" s="549"/>
      <c r="DO22" s="549"/>
      <c r="DP22" s="549"/>
      <c r="DQ22" s="549"/>
      <c r="DR22" s="549"/>
      <c r="DS22" s="549"/>
      <c r="DT22" s="549"/>
      <c r="DU22" s="549"/>
      <c r="DV22" s="549"/>
      <c r="DW22" s="549"/>
      <c r="DX22" s="549"/>
      <c r="DY22" s="549"/>
      <c r="DZ22" s="549"/>
      <c r="EA22" s="549"/>
      <c r="EB22" s="549"/>
      <c r="EC22" s="549"/>
      <c r="ED22" s="546"/>
    </row>
    <row r="23" spans="1:134" ht="45" customHeight="1">
      <c r="A23" s="526">
        <v>12</v>
      </c>
      <c r="B23" s="569" t="s">
        <v>29</v>
      </c>
      <c r="C23" s="565" t="s">
        <v>237</v>
      </c>
      <c r="D23" s="570" t="s">
        <v>598</v>
      </c>
      <c r="E23" s="569" t="s">
        <v>24</v>
      </c>
      <c r="F23" s="569" t="s">
        <v>396</v>
      </c>
      <c r="G23" s="479">
        <v>5314776529</v>
      </c>
      <c r="H23" s="479">
        <v>4967080868</v>
      </c>
      <c r="I23" s="571">
        <v>347695661</v>
      </c>
      <c r="J23" s="479" t="s">
        <v>181</v>
      </c>
      <c r="K23" s="559" t="s">
        <v>324</v>
      </c>
      <c r="L23" s="479">
        <v>5314776529</v>
      </c>
      <c r="M23" s="559" t="s">
        <v>599</v>
      </c>
      <c r="N23" s="558">
        <v>302</v>
      </c>
      <c r="O23" s="562" t="s">
        <v>119</v>
      </c>
      <c r="P23" s="566"/>
      <c r="Q23" s="566"/>
      <c r="R23" s="566"/>
      <c r="S23" s="556" t="s">
        <v>15</v>
      </c>
      <c r="T23" s="566"/>
      <c r="U23" s="566"/>
      <c r="V23" s="566"/>
      <c r="W23" s="566"/>
      <c r="X23" s="566"/>
      <c r="Y23" s="567" t="s">
        <v>597</v>
      </c>
      <c r="Z23" s="568" t="s">
        <v>24</v>
      </c>
    </row>
  </sheetData>
  <mergeCells count="142">
    <mergeCell ref="F16:F17"/>
    <mergeCell ref="Z14:Z15"/>
    <mergeCell ref="C2:C5"/>
    <mergeCell ref="D2:D5"/>
    <mergeCell ref="E2:E5"/>
    <mergeCell ref="F2:F5"/>
    <mergeCell ref="V2:V5"/>
    <mergeCell ref="W2:W5"/>
    <mergeCell ref="X2:X5"/>
    <mergeCell ref="Y2:Y5"/>
    <mergeCell ref="Z2:Z5"/>
    <mergeCell ref="T2:T5"/>
    <mergeCell ref="U2:U5"/>
    <mergeCell ref="K7:K8"/>
    <mergeCell ref="L7:L8"/>
    <mergeCell ref="U6:U8"/>
    <mergeCell ref="V6:V8"/>
    <mergeCell ref="W6:W8"/>
    <mergeCell ref="X6:X8"/>
    <mergeCell ref="Y6:Y8"/>
    <mergeCell ref="Z6:Z8"/>
    <mergeCell ref="O6:O8"/>
    <mergeCell ref="A6:A8"/>
    <mergeCell ref="B6:B8"/>
    <mergeCell ref="C6:C8"/>
    <mergeCell ref="D6:D8"/>
    <mergeCell ref="E6:E8"/>
    <mergeCell ref="P2:P5"/>
    <mergeCell ref="Q2:Q5"/>
    <mergeCell ref="R2:R5"/>
    <mergeCell ref="S2:S5"/>
    <mergeCell ref="G2:G5"/>
    <mergeCell ref="H2:H5"/>
    <mergeCell ref="I2:I5"/>
    <mergeCell ref="M2:M5"/>
    <mergeCell ref="N2:N5"/>
    <mergeCell ref="O2:O5"/>
    <mergeCell ref="A2:A5"/>
    <mergeCell ref="B2:B5"/>
    <mergeCell ref="F6:F8"/>
    <mergeCell ref="G6:G8"/>
    <mergeCell ref="H6:H8"/>
    <mergeCell ref="I6:I8"/>
    <mergeCell ref="M6:M8"/>
    <mergeCell ref="N6:N8"/>
    <mergeCell ref="J7:J8"/>
    <mergeCell ref="P6:P8"/>
    <mergeCell ref="Q6:Q8"/>
    <mergeCell ref="R6:R8"/>
    <mergeCell ref="S6:S8"/>
    <mergeCell ref="T6:T8"/>
    <mergeCell ref="I9:I11"/>
    <mergeCell ref="J9:J11"/>
    <mergeCell ref="K9:K11"/>
    <mergeCell ref="L9:L11"/>
    <mergeCell ref="O9:O11"/>
    <mergeCell ref="P9:P11"/>
    <mergeCell ref="Q9:Q11"/>
    <mergeCell ref="R9:R11"/>
    <mergeCell ref="Y9:Y11"/>
    <mergeCell ref="Z9:Z11"/>
    <mergeCell ref="S9:S11"/>
    <mergeCell ref="T9:T11"/>
    <mergeCell ref="U9:U11"/>
    <mergeCell ref="V9:V11"/>
    <mergeCell ref="W9:W11"/>
    <mergeCell ref="X9:X11"/>
    <mergeCell ref="M9:M11"/>
    <mergeCell ref="N9:N11"/>
    <mergeCell ref="G9:G11"/>
    <mergeCell ref="H9:H11"/>
    <mergeCell ref="A14:A15"/>
    <mergeCell ref="B14:B15"/>
    <mergeCell ref="C14:C15"/>
    <mergeCell ref="D14:D15"/>
    <mergeCell ref="E14:E15"/>
    <mergeCell ref="A9:A11"/>
    <mergeCell ref="B9:B11"/>
    <mergeCell ref="C9:C11"/>
    <mergeCell ref="D9:D11"/>
    <mergeCell ref="E9:E11"/>
    <mergeCell ref="F9:F11"/>
    <mergeCell ref="F14:F15"/>
    <mergeCell ref="V14:V15"/>
    <mergeCell ref="W14:W15"/>
    <mergeCell ref="X14:X15"/>
    <mergeCell ref="Y14:Y15"/>
    <mergeCell ref="A16:A17"/>
    <mergeCell ref="B16:B17"/>
    <mergeCell ref="C16:C17"/>
    <mergeCell ref="D16:D17"/>
    <mergeCell ref="E16:E17"/>
    <mergeCell ref="G16:G17"/>
    <mergeCell ref="P14:P15"/>
    <mergeCell ref="Q14:Q15"/>
    <mergeCell ref="R14:R15"/>
    <mergeCell ref="S14:S15"/>
    <mergeCell ref="T14:T15"/>
    <mergeCell ref="U14:U15"/>
    <mergeCell ref="G14:G15"/>
    <mergeCell ref="H14:H15"/>
    <mergeCell ref="I14:I15"/>
    <mergeCell ref="M14:M15"/>
    <mergeCell ref="N14:N15"/>
    <mergeCell ref="O14:O15"/>
    <mergeCell ref="T16:T17"/>
    <mergeCell ref="U16:U17"/>
    <mergeCell ref="A20:A21"/>
    <mergeCell ref="B20:B21"/>
    <mergeCell ref="C20:C21"/>
    <mergeCell ref="D20:D21"/>
    <mergeCell ref="E20:E21"/>
    <mergeCell ref="F20:F21"/>
    <mergeCell ref="U20:U21"/>
    <mergeCell ref="V20:V21"/>
    <mergeCell ref="W20:W21"/>
    <mergeCell ref="O20:O21"/>
    <mergeCell ref="P20:P21"/>
    <mergeCell ref="Q20:Q21"/>
    <mergeCell ref="R20:R21"/>
    <mergeCell ref="S20:S21"/>
    <mergeCell ref="T20:T21"/>
    <mergeCell ref="Z16:Z17"/>
    <mergeCell ref="Z20:Z21"/>
    <mergeCell ref="G20:G21"/>
    <mergeCell ref="H20:H21"/>
    <mergeCell ref="I20:I21"/>
    <mergeCell ref="J20:J21"/>
    <mergeCell ref="M20:M21"/>
    <mergeCell ref="N20:N21"/>
    <mergeCell ref="X20:X21"/>
    <mergeCell ref="Y20:Y21"/>
    <mergeCell ref="V16:V17"/>
    <mergeCell ref="W16:W17"/>
    <mergeCell ref="X16:X17"/>
    <mergeCell ref="Y16:Y17"/>
    <mergeCell ref="H16:H17"/>
    <mergeCell ref="I16:I17"/>
    <mergeCell ref="M16:M17"/>
    <mergeCell ref="N16:N17"/>
    <mergeCell ref="O16:O17"/>
    <mergeCell ref="S16:S17"/>
  </mergeCells>
  <dataValidations count="1">
    <dataValidation allowBlank="1" showErrorMessage="1" sqref="Y16"/>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workbookViewId="0">
      <selection activeCell="D2" sqref="D2:D3"/>
    </sheetView>
  </sheetViews>
  <sheetFormatPr baseColWidth="10" defaultRowHeight="12.75"/>
  <cols>
    <col min="1" max="2" width="11.42578125" style="471"/>
    <col min="3" max="3" width="15.85546875" style="471" bestFit="1" customWidth="1"/>
    <col min="4" max="4" width="41.28515625" style="471" customWidth="1"/>
    <col min="5" max="5" width="14" style="471" customWidth="1"/>
    <col min="6" max="6" width="16.42578125" style="471" customWidth="1"/>
    <col min="7" max="8" width="22.5703125" style="471" bestFit="1" customWidth="1"/>
    <col min="9" max="9" width="18.28515625" style="471" customWidth="1"/>
    <col min="10" max="10" width="19.5703125" style="471" customWidth="1"/>
    <col min="11" max="11" width="16.42578125" style="471" customWidth="1"/>
    <col min="12" max="12" width="19.85546875" style="471" customWidth="1"/>
    <col min="13" max="13" width="16.28515625" style="471" customWidth="1"/>
    <col min="14" max="14" width="15.140625" style="471" customWidth="1"/>
    <col min="15" max="15" width="22.85546875" style="471" customWidth="1"/>
    <col min="16" max="16" width="16.7109375" style="471" customWidth="1"/>
    <col min="17" max="17" width="14.42578125" style="471" customWidth="1"/>
    <col min="18" max="18" width="15.7109375" style="471" customWidth="1"/>
    <col min="19" max="19" width="19.85546875" style="471" customWidth="1"/>
    <col min="20" max="20" width="24.28515625" style="471" bestFit="1" customWidth="1"/>
    <col min="21" max="21" width="14.42578125" style="471" customWidth="1"/>
    <col min="22" max="22" width="25.7109375" style="471" customWidth="1"/>
    <col min="23" max="23" width="28.7109375" style="471" bestFit="1" customWidth="1"/>
    <col min="24" max="24" width="16.7109375" style="471" customWidth="1"/>
    <col min="25" max="25" width="17.7109375" style="471" customWidth="1"/>
    <col min="26" max="16384" width="11.42578125" style="471"/>
  </cols>
  <sheetData>
    <row r="1" spans="1:26" ht="25.5">
      <c r="A1" s="500" t="s">
        <v>545</v>
      </c>
      <c r="B1" s="500" t="s">
        <v>28</v>
      </c>
      <c r="C1" s="500" t="s">
        <v>8</v>
      </c>
      <c r="D1" s="501" t="s">
        <v>6</v>
      </c>
      <c r="E1" s="501" t="s">
        <v>7</v>
      </c>
      <c r="F1" s="501" t="s">
        <v>508</v>
      </c>
      <c r="G1" s="500" t="s">
        <v>18</v>
      </c>
      <c r="H1" s="500" t="s">
        <v>19</v>
      </c>
      <c r="I1" s="500" t="s">
        <v>20</v>
      </c>
      <c r="J1" s="500" t="s">
        <v>158</v>
      </c>
      <c r="K1" s="500" t="s">
        <v>159</v>
      </c>
      <c r="L1" s="500" t="s">
        <v>44</v>
      </c>
      <c r="M1" s="501" t="s">
        <v>17</v>
      </c>
      <c r="N1" s="501" t="s">
        <v>10</v>
      </c>
      <c r="O1" s="501" t="s">
        <v>9</v>
      </c>
      <c r="P1" s="501" t="s">
        <v>11</v>
      </c>
      <c r="Q1" s="500" t="s">
        <v>40</v>
      </c>
      <c r="R1" s="500" t="s">
        <v>21</v>
      </c>
      <c r="S1" s="501" t="s">
        <v>12</v>
      </c>
      <c r="T1" s="501" t="s">
        <v>14</v>
      </c>
      <c r="U1" s="501" t="s">
        <v>13</v>
      </c>
      <c r="V1" s="501" t="s">
        <v>98</v>
      </c>
      <c r="W1" s="502" t="s">
        <v>97</v>
      </c>
      <c r="X1" s="500" t="s">
        <v>16</v>
      </c>
      <c r="Y1" s="500" t="s">
        <v>364</v>
      </c>
    </row>
    <row r="2" spans="1:26">
      <c r="A2" s="848">
        <v>1</v>
      </c>
      <c r="B2" s="880" t="s">
        <v>29</v>
      </c>
      <c r="C2" s="880" t="s">
        <v>578</v>
      </c>
      <c r="D2" s="809" t="s">
        <v>488</v>
      </c>
      <c r="E2" s="880" t="s">
        <v>361</v>
      </c>
      <c r="F2" s="810" t="s">
        <v>561</v>
      </c>
      <c r="G2" s="883">
        <v>1309229464</v>
      </c>
      <c r="H2" s="883">
        <v>1309229464</v>
      </c>
      <c r="I2" s="883" t="s">
        <v>453</v>
      </c>
      <c r="J2" s="476" t="s">
        <v>181</v>
      </c>
      <c r="K2" s="537" t="s">
        <v>47</v>
      </c>
      <c r="L2" s="539">
        <v>1009229464</v>
      </c>
      <c r="M2" s="809" t="s">
        <v>494</v>
      </c>
      <c r="N2" s="809">
        <v>40</v>
      </c>
      <c r="O2" s="884" t="s">
        <v>89</v>
      </c>
      <c r="P2" s="880" t="s">
        <v>90</v>
      </c>
      <c r="Q2" s="881"/>
      <c r="R2" s="881"/>
      <c r="S2" s="809" t="s">
        <v>493</v>
      </c>
      <c r="T2" s="879">
        <v>44803</v>
      </c>
      <c r="U2" s="809" t="s">
        <v>62</v>
      </c>
      <c r="V2" s="882" t="s">
        <v>519</v>
      </c>
      <c r="W2" s="879">
        <v>44867</v>
      </c>
      <c r="X2" s="880" t="s">
        <v>495</v>
      </c>
      <c r="Y2" s="880" t="s">
        <v>88</v>
      </c>
      <c r="Z2" s="472"/>
    </row>
    <row r="3" spans="1:26">
      <c r="A3" s="848"/>
      <c r="B3" s="880"/>
      <c r="C3" s="880"/>
      <c r="D3" s="809"/>
      <c r="E3" s="880"/>
      <c r="F3" s="811"/>
      <c r="G3" s="883"/>
      <c r="H3" s="883"/>
      <c r="I3" s="883"/>
      <c r="J3" s="476" t="s">
        <v>181</v>
      </c>
      <c r="K3" s="537" t="s">
        <v>7</v>
      </c>
      <c r="L3" s="540">
        <v>300000000</v>
      </c>
      <c r="M3" s="880"/>
      <c r="N3" s="809"/>
      <c r="O3" s="884"/>
      <c r="P3" s="880"/>
      <c r="Q3" s="881"/>
      <c r="R3" s="881"/>
      <c r="S3" s="809"/>
      <c r="T3" s="879"/>
      <c r="U3" s="809"/>
      <c r="V3" s="882"/>
      <c r="W3" s="879"/>
      <c r="X3" s="880"/>
      <c r="Y3" s="880"/>
      <c r="Z3" s="472"/>
    </row>
    <row r="4" spans="1:26" ht="83.25" customHeight="1">
      <c r="A4" s="501">
        <v>2</v>
      </c>
      <c r="B4" s="475" t="s">
        <v>29</v>
      </c>
      <c r="C4" s="475" t="s">
        <v>578</v>
      </c>
      <c r="D4" s="475" t="s">
        <v>516</v>
      </c>
      <c r="E4" s="475" t="s">
        <v>517</v>
      </c>
      <c r="F4" s="475"/>
      <c r="G4" s="538">
        <v>882824606.39999998</v>
      </c>
      <c r="H4" s="538">
        <v>802567824</v>
      </c>
      <c r="I4" s="538">
        <v>80256782.400000006</v>
      </c>
      <c r="J4" s="475" t="s">
        <v>181</v>
      </c>
      <c r="K4" s="475" t="s">
        <v>47</v>
      </c>
      <c r="L4" s="538">
        <v>882824606.39999998</v>
      </c>
      <c r="M4" s="475"/>
      <c r="N4" s="475">
        <v>131</v>
      </c>
      <c r="O4" s="510" t="s">
        <v>89</v>
      </c>
      <c r="P4" s="475" t="s">
        <v>90</v>
      </c>
      <c r="Q4" s="475"/>
      <c r="R4" s="475"/>
      <c r="S4" s="475" t="s">
        <v>493</v>
      </c>
      <c r="T4" s="541">
        <v>44652</v>
      </c>
      <c r="U4" s="475" t="s">
        <v>272</v>
      </c>
      <c r="V4" s="475" t="s">
        <v>584</v>
      </c>
      <c r="W4" s="477" t="s">
        <v>396</v>
      </c>
      <c r="X4" s="475"/>
      <c r="Y4" s="475" t="s">
        <v>88</v>
      </c>
      <c r="Z4" s="472"/>
    </row>
  </sheetData>
  <mergeCells count="22">
    <mergeCell ref="P2:P3"/>
    <mergeCell ref="A2:A3"/>
    <mergeCell ref="B2:B3"/>
    <mergeCell ref="C2:C3"/>
    <mergeCell ref="D2:D3"/>
    <mergeCell ref="E2:E3"/>
    <mergeCell ref="G2:G3"/>
    <mergeCell ref="H2:H3"/>
    <mergeCell ref="I2:I3"/>
    <mergeCell ref="M2:M3"/>
    <mergeCell ref="N2:N3"/>
    <mergeCell ref="O2:O3"/>
    <mergeCell ref="F2:F3"/>
    <mergeCell ref="W2:W3"/>
    <mergeCell ref="X2:X3"/>
    <mergeCell ref="Y2:Y3"/>
    <mergeCell ref="Q2:Q3"/>
    <mergeCell ref="R2:R3"/>
    <mergeCell ref="S2:S3"/>
    <mergeCell ref="T2:T3"/>
    <mergeCell ref="U2:U3"/>
    <mergeCell ref="V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Y107"/>
  <sheetViews>
    <sheetView zoomScale="71" zoomScaleNormal="71" workbookViewId="0">
      <pane xSplit="2" ySplit="7" topLeftCell="C48" activePane="bottomRight" state="frozen"/>
      <selection pane="topRight" activeCell="B1" sqref="B1"/>
      <selection pane="bottomLeft" activeCell="A8" sqref="A8"/>
      <selection pane="bottomRight" activeCell="H55" sqref="H55"/>
    </sheetView>
  </sheetViews>
  <sheetFormatPr baseColWidth="10" defaultRowHeight="12.75"/>
  <cols>
    <col min="1" max="1" width="11.42578125" style="1"/>
    <col min="2" max="2" width="10.5703125" style="2" customWidth="1"/>
    <col min="3" max="3" width="16.5703125" style="1" customWidth="1"/>
    <col min="4" max="4" width="21.28515625" style="1" customWidth="1"/>
    <col min="5" max="5" width="54.5703125" style="1" customWidth="1"/>
    <col min="6" max="6" width="30.140625" style="1" customWidth="1"/>
    <col min="7" max="7" width="41.28515625" style="1" bestFit="1" customWidth="1"/>
    <col min="8" max="8" width="34.28515625" style="1" bestFit="1" customWidth="1"/>
    <col min="9" max="9" width="34.5703125" style="1" customWidth="1"/>
    <col min="10" max="10" width="23.42578125" style="1" bestFit="1" customWidth="1"/>
    <col min="11" max="11" width="39.42578125" style="1" bestFit="1" customWidth="1"/>
    <col min="12" max="12" width="27.85546875" style="1" bestFit="1" customWidth="1"/>
    <col min="13" max="13" width="42.140625" style="1" bestFit="1" customWidth="1"/>
    <col min="14" max="14" width="15.85546875" style="1" customWidth="1"/>
    <col min="15" max="15" width="52.85546875" style="1" customWidth="1"/>
    <col min="16" max="16" width="21.5703125" style="1" customWidth="1"/>
    <col min="17" max="17" width="22.42578125" style="1" customWidth="1"/>
    <col min="18" max="18" width="22.28515625" style="1" customWidth="1"/>
    <col min="19" max="19" width="20.28515625" style="1" customWidth="1"/>
    <col min="20" max="20" width="25" style="1" customWidth="1"/>
    <col min="21" max="21" width="22.5703125" style="1" customWidth="1"/>
    <col min="22" max="22" width="79.140625" style="1" customWidth="1"/>
    <col min="23" max="23" width="33" style="105" customWidth="1"/>
    <col min="24" max="24" width="21.85546875" style="1" customWidth="1"/>
    <col min="25" max="25" width="29.42578125" style="1" customWidth="1"/>
    <col min="26" max="16384" width="11.42578125" style="1"/>
  </cols>
  <sheetData>
    <row r="2" spans="2:25" ht="30" customHeight="1">
      <c r="D2" s="12" t="s">
        <v>0</v>
      </c>
      <c r="E2" s="13"/>
      <c r="F2" s="13"/>
    </row>
    <row r="3" spans="2:25" ht="27" customHeight="1">
      <c r="D3" s="12" t="s">
        <v>3</v>
      </c>
      <c r="E3" s="13"/>
      <c r="F3" s="13"/>
    </row>
    <row r="4" spans="2:25">
      <c r="I4" s="3"/>
      <c r="J4" s="3"/>
      <c r="K4" s="3"/>
      <c r="L4" s="3"/>
    </row>
    <row r="5" spans="2:25" ht="29.25" customHeight="1">
      <c r="D5" s="12" t="s">
        <v>4</v>
      </c>
      <c r="E5" s="13" t="s">
        <v>29</v>
      </c>
      <c r="F5" s="12" t="s">
        <v>5</v>
      </c>
      <c r="G5" s="126" t="s">
        <v>298</v>
      </c>
    </row>
    <row r="7" spans="2:25" s="2" customFormat="1" ht="36.75" customHeight="1" thickBot="1">
      <c r="C7" s="4" t="s">
        <v>28</v>
      </c>
      <c r="D7" s="4" t="s">
        <v>8</v>
      </c>
      <c r="E7" s="5" t="s">
        <v>6</v>
      </c>
      <c r="F7" s="5" t="s">
        <v>7</v>
      </c>
      <c r="G7" s="4" t="s">
        <v>18</v>
      </c>
      <c r="H7" s="4" t="s">
        <v>19</v>
      </c>
      <c r="I7" s="4" t="s">
        <v>20</v>
      </c>
      <c r="J7" s="4" t="s">
        <v>158</v>
      </c>
      <c r="K7" s="4" t="s">
        <v>159</v>
      </c>
      <c r="L7" s="4" t="s">
        <v>44</v>
      </c>
      <c r="M7" s="5" t="s">
        <v>17</v>
      </c>
      <c r="N7" s="5" t="s">
        <v>10</v>
      </c>
      <c r="O7" s="5" t="s">
        <v>9</v>
      </c>
      <c r="P7" s="5" t="s">
        <v>11</v>
      </c>
      <c r="Q7" s="4" t="s">
        <v>40</v>
      </c>
      <c r="R7" s="4" t="s">
        <v>21</v>
      </c>
      <c r="S7" s="5" t="s">
        <v>12</v>
      </c>
      <c r="T7" s="5" t="s">
        <v>14</v>
      </c>
      <c r="U7" s="5" t="s">
        <v>13</v>
      </c>
      <c r="V7" s="5" t="s">
        <v>98</v>
      </c>
      <c r="W7" s="106" t="s">
        <v>97</v>
      </c>
      <c r="X7" s="4" t="s">
        <v>16</v>
      </c>
      <c r="Y7" s="4" t="s">
        <v>364</v>
      </c>
    </row>
    <row r="8" spans="2:25">
      <c r="B8" s="897">
        <v>1</v>
      </c>
      <c r="C8" s="1111" t="s">
        <v>29</v>
      </c>
      <c r="D8" s="1108" t="s">
        <v>226</v>
      </c>
      <c r="E8" s="1108" t="s">
        <v>74</v>
      </c>
      <c r="F8" s="1108" t="s">
        <v>75</v>
      </c>
      <c r="G8" s="1109">
        <v>6259738269</v>
      </c>
      <c r="H8" s="1109">
        <v>5284819790.3999996</v>
      </c>
      <c r="I8" s="1109">
        <v>175622580</v>
      </c>
      <c r="J8" s="1110" t="s">
        <v>181</v>
      </c>
      <c r="K8" s="1109" t="s">
        <v>134</v>
      </c>
      <c r="L8" s="1109">
        <f>H8+I8</f>
        <v>5460442370.3999996</v>
      </c>
      <c r="M8" s="1023" t="s">
        <v>76</v>
      </c>
      <c r="N8" s="1116">
        <v>1124</v>
      </c>
      <c r="O8" s="1023" t="s">
        <v>69</v>
      </c>
      <c r="P8" s="1023" t="s">
        <v>70</v>
      </c>
      <c r="Q8" s="1108" t="s">
        <v>71</v>
      </c>
      <c r="R8" s="1108" t="s">
        <v>72</v>
      </c>
      <c r="S8" s="1108" t="s">
        <v>15</v>
      </c>
      <c r="T8" s="1108" t="s">
        <v>77</v>
      </c>
      <c r="U8" s="1009" t="s">
        <v>62</v>
      </c>
      <c r="V8" s="1108" t="s">
        <v>384</v>
      </c>
      <c r="W8" s="1112">
        <v>44368</v>
      </c>
      <c r="X8" s="1114" t="s">
        <v>264</v>
      </c>
      <c r="Y8" s="1115" t="s">
        <v>33</v>
      </c>
    </row>
    <row r="9" spans="2:25" hidden="1">
      <c r="B9" s="928"/>
      <c r="C9" s="1097"/>
      <c r="D9" s="573"/>
      <c r="E9" s="573"/>
      <c r="F9" s="573"/>
      <c r="G9" s="669"/>
      <c r="H9" s="669"/>
      <c r="I9" s="669"/>
      <c r="J9" s="1104"/>
      <c r="K9" s="669"/>
      <c r="L9" s="669"/>
      <c r="M9" s="1103"/>
      <c r="N9" s="1102"/>
      <c r="O9" s="1103"/>
      <c r="P9" s="1103"/>
      <c r="Q9" s="573"/>
      <c r="R9" s="573"/>
      <c r="S9" s="573"/>
      <c r="T9" s="573"/>
      <c r="U9" s="574"/>
      <c r="V9" s="573"/>
      <c r="W9" s="1113"/>
      <c r="X9" s="661"/>
      <c r="Y9" s="663"/>
    </row>
    <row r="10" spans="2:25" hidden="1">
      <c r="B10" s="908"/>
      <c r="C10" s="1097"/>
      <c r="D10" s="573"/>
      <c r="E10" s="573"/>
      <c r="F10" s="573"/>
      <c r="G10" s="669"/>
      <c r="H10" s="669"/>
      <c r="I10" s="669"/>
      <c r="J10" s="1094"/>
      <c r="K10" s="88" t="s">
        <v>78</v>
      </c>
      <c r="L10" s="92">
        <v>799295898.60000002</v>
      </c>
      <c r="M10" s="1091"/>
      <c r="N10" s="1095"/>
      <c r="O10" s="1091"/>
      <c r="P10" s="1091"/>
      <c r="Q10" s="573"/>
      <c r="R10" s="573"/>
      <c r="S10" s="573"/>
      <c r="T10" s="573"/>
      <c r="U10" s="574"/>
      <c r="V10" s="573"/>
      <c r="W10" s="1099"/>
      <c r="X10" s="661"/>
      <c r="Y10" s="663"/>
    </row>
    <row r="11" spans="2:25">
      <c r="B11" s="1105">
        <v>2</v>
      </c>
      <c r="C11" s="1097" t="s">
        <v>29</v>
      </c>
      <c r="D11" s="573" t="s">
        <v>226</v>
      </c>
      <c r="E11" s="573" t="s">
        <v>79</v>
      </c>
      <c r="F11" s="573" t="s">
        <v>80</v>
      </c>
      <c r="G11" s="669">
        <v>852881625</v>
      </c>
      <c r="H11" s="669">
        <v>664415484.14999998</v>
      </c>
      <c r="I11" s="669">
        <v>79163322</v>
      </c>
      <c r="J11" s="1085" t="s">
        <v>181</v>
      </c>
      <c r="K11" s="669" t="s">
        <v>134</v>
      </c>
      <c r="L11" s="669">
        <f>H11+I11</f>
        <v>743578806.14999998</v>
      </c>
      <c r="M11" s="1082" t="s">
        <v>81</v>
      </c>
      <c r="N11" s="1087">
        <v>67</v>
      </c>
      <c r="O11" s="1082" t="s">
        <v>69</v>
      </c>
      <c r="P11" s="1082" t="s">
        <v>70</v>
      </c>
      <c r="Q11" s="573" t="s">
        <v>71</v>
      </c>
      <c r="R11" s="573" t="s">
        <v>72</v>
      </c>
      <c r="S11" s="573" t="s">
        <v>15</v>
      </c>
      <c r="T11" s="573" t="s">
        <v>77</v>
      </c>
      <c r="U11" s="1101" t="s">
        <v>265</v>
      </c>
      <c r="V11" s="573" t="s">
        <v>199</v>
      </c>
      <c r="W11" s="662"/>
      <c r="X11" s="661" t="s">
        <v>82</v>
      </c>
      <c r="Y11" s="663" t="s">
        <v>266</v>
      </c>
    </row>
    <row r="12" spans="2:25" hidden="1">
      <c r="B12" s="1106"/>
      <c r="C12" s="1097"/>
      <c r="D12" s="573"/>
      <c r="E12" s="573"/>
      <c r="F12" s="573"/>
      <c r="G12" s="669"/>
      <c r="H12" s="669"/>
      <c r="I12" s="669"/>
      <c r="J12" s="1104"/>
      <c r="K12" s="669"/>
      <c r="L12" s="669"/>
      <c r="M12" s="1103"/>
      <c r="N12" s="1102"/>
      <c r="O12" s="1103"/>
      <c r="P12" s="1103"/>
      <c r="Q12" s="573"/>
      <c r="R12" s="573"/>
      <c r="S12" s="573"/>
      <c r="T12" s="573"/>
      <c r="U12" s="1101"/>
      <c r="V12" s="573"/>
      <c r="W12" s="662"/>
      <c r="X12" s="661"/>
      <c r="Y12" s="663"/>
    </row>
    <row r="13" spans="2:25" hidden="1">
      <c r="B13" s="1107"/>
      <c r="C13" s="1097"/>
      <c r="D13" s="573"/>
      <c r="E13" s="573"/>
      <c r="F13" s="573"/>
      <c r="G13" s="669"/>
      <c r="H13" s="669"/>
      <c r="I13" s="669"/>
      <c r="J13" s="1094"/>
      <c r="K13" s="88" t="s">
        <v>78</v>
      </c>
      <c r="L13" s="92">
        <v>109302818.84999999</v>
      </c>
      <c r="M13" s="1091"/>
      <c r="N13" s="1095"/>
      <c r="O13" s="1091"/>
      <c r="P13" s="1091"/>
      <c r="Q13" s="573"/>
      <c r="R13" s="573"/>
      <c r="S13" s="573"/>
      <c r="T13" s="573"/>
      <c r="U13" s="1101"/>
      <c r="V13" s="573"/>
      <c r="W13" s="662"/>
      <c r="X13" s="661"/>
      <c r="Y13" s="663"/>
    </row>
    <row r="14" spans="2:25" ht="25.5" customHeight="1">
      <c r="B14" s="927">
        <v>3</v>
      </c>
      <c r="C14" s="1097" t="s">
        <v>29</v>
      </c>
      <c r="D14" s="573" t="s">
        <v>226</v>
      </c>
      <c r="E14" s="573" t="s">
        <v>135</v>
      </c>
      <c r="F14" s="573" t="s">
        <v>68</v>
      </c>
      <c r="G14" s="669">
        <v>2681279962</v>
      </c>
      <c r="H14" s="669">
        <v>1937348774</v>
      </c>
      <c r="I14" s="669">
        <v>135614414</v>
      </c>
      <c r="J14" s="1085" t="s">
        <v>181</v>
      </c>
      <c r="K14" s="92" t="s">
        <v>132</v>
      </c>
      <c r="L14" s="92">
        <f>H14+I14</f>
        <v>2072963188</v>
      </c>
      <c r="M14" s="1082" t="s">
        <v>136</v>
      </c>
      <c r="N14" s="1087">
        <v>932</v>
      </c>
      <c r="O14" s="1082" t="s">
        <v>69</v>
      </c>
      <c r="P14" s="1082" t="s">
        <v>70</v>
      </c>
      <c r="Q14" s="573" t="s">
        <v>71</v>
      </c>
      <c r="R14" s="573" t="s">
        <v>72</v>
      </c>
      <c r="S14" s="573" t="s">
        <v>15</v>
      </c>
      <c r="T14" s="573" t="s">
        <v>137</v>
      </c>
      <c r="U14" s="574" t="s">
        <v>62</v>
      </c>
      <c r="V14" s="573" t="s">
        <v>384</v>
      </c>
      <c r="W14" s="662">
        <v>44377</v>
      </c>
      <c r="X14" s="661" t="s">
        <v>73</v>
      </c>
      <c r="Y14" s="663" t="s">
        <v>33</v>
      </c>
    </row>
    <row r="15" spans="2:25" ht="24.75" hidden="1" customHeight="1">
      <c r="B15" s="908"/>
      <c r="C15" s="1097"/>
      <c r="D15" s="573"/>
      <c r="E15" s="573"/>
      <c r="F15" s="573"/>
      <c r="G15" s="669"/>
      <c r="H15" s="669"/>
      <c r="I15" s="669"/>
      <c r="J15" s="1094"/>
      <c r="K15" s="88" t="s">
        <v>78</v>
      </c>
      <c r="L15" s="92">
        <v>662677062.75</v>
      </c>
      <c r="M15" s="1091"/>
      <c r="N15" s="1095"/>
      <c r="O15" s="1091"/>
      <c r="P15" s="1091"/>
      <c r="Q15" s="573"/>
      <c r="R15" s="573"/>
      <c r="S15" s="573"/>
      <c r="T15" s="573"/>
      <c r="U15" s="574"/>
      <c r="V15" s="573"/>
      <c r="W15" s="662"/>
      <c r="X15" s="661"/>
      <c r="Y15" s="663"/>
    </row>
    <row r="16" spans="2:25" ht="76.5" customHeight="1">
      <c r="B16" s="308">
        <v>4</v>
      </c>
      <c r="C16" s="213" t="s">
        <v>29</v>
      </c>
      <c r="D16" s="88" t="s">
        <v>226</v>
      </c>
      <c r="E16" s="88" t="s">
        <v>83</v>
      </c>
      <c r="F16" s="88" t="s">
        <v>84</v>
      </c>
      <c r="G16" s="92">
        <v>5167331587.3999996</v>
      </c>
      <c r="H16" s="92">
        <v>4313039582.25</v>
      </c>
      <c r="I16" s="92">
        <v>191614942.40000001</v>
      </c>
      <c r="J16" s="92" t="s">
        <v>181</v>
      </c>
      <c r="K16" s="92" t="s">
        <v>134</v>
      </c>
      <c r="L16" s="92">
        <f>H16+I16</f>
        <v>4504654524.6499996</v>
      </c>
      <c r="M16" s="88" t="s">
        <v>85</v>
      </c>
      <c r="N16" s="89">
        <v>830</v>
      </c>
      <c r="O16" s="88" t="s">
        <v>69</v>
      </c>
      <c r="P16" s="88" t="s">
        <v>70</v>
      </c>
      <c r="Q16" s="88" t="s">
        <v>71</v>
      </c>
      <c r="R16" s="88" t="s">
        <v>72</v>
      </c>
      <c r="S16" s="88" t="s">
        <v>15</v>
      </c>
      <c r="T16" s="88" t="s">
        <v>86</v>
      </c>
      <c r="U16" s="113" t="s">
        <v>62</v>
      </c>
      <c r="V16" s="88" t="s">
        <v>384</v>
      </c>
      <c r="W16" s="102">
        <v>44377</v>
      </c>
      <c r="X16" s="89" t="s">
        <v>87</v>
      </c>
      <c r="Y16" s="87" t="s">
        <v>33</v>
      </c>
    </row>
    <row r="17" spans="2:25" ht="63.75">
      <c r="B17" s="308">
        <v>5</v>
      </c>
      <c r="C17" s="213" t="s">
        <v>29</v>
      </c>
      <c r="D17" s="88" t="s">
        <v>226</v>
      </c>
      <c r="E17" s="91" t="s">
        <v>172</v>
      </c>
      <c r="F17" s="91" t="s">
        <v>43</v>
      </c>
      <c r="G17" s="93">
        <v>6447511224</v>
      </c>
      <c r="H17" s="93">
        <v>5420246387.5</v>
      </c>
      <c r="I17" s="93">
        <v>152948558</v>
      </c>
      <c r="J17" s="93" t="s">
        <v>181</v>
      </c>
      <c r="K17" s="92" t="s">
        <v>134</v>
      </c>
      <c r="L17" s="93">
        <f>H17+I17</f>
        <v>5573194945.5</v>
      </c>
      <c r="M17" s="88" t="s">
        <v>171</v>
      </c>
      <c r="N17" s="90">
        <v>693</v>
      </c>
      <c r="O17" s="88" t="s">
        <v>69</v>
      </c>
      <c r="P17" s="88" t="s">
        <v>70</v>
      </c>
      <c r="Q17" s="88" t="s">
        <v>71</v>
      </c>
      <c r="R17" s="88" t="s">
        <v>72</v>
      </c>
      <c r="S17" s="88" t="s">
        <v>15</v>
      </c>
      <c r="T17" s="91" t="s">
        <v>170</v>
      </c>
      <c r="U17" s="113" t="s">
        <v>62</v>
      </c>
      <c r="V17" s="88" t="s">
        <v>384</v>
      </c>
      <c r="W17" s="103">
        <v>44343</v>
      </c>
      <c r="X17" s="90" t="s">
        <v>169</v>
      </c>
      <c r="Y17" s="87" t="s">
        <v>33</v>
      </c>
    </row>
    <row r="18" spans="2:25" ht="23.25" customHeight="1">
      <c r="B18" s="907">
        <v>6</v>
      </c>
      <c r="C18" s="1083" t="s">
        <v>29</v>
      </c>
      <c r="D18" s="1082" t="s">
        <v>226</v>
      </c>
      <c r="E18" s="1082" t="s">
        <v>151</v>
      </c>
      <c r="F18" s="1082" t="s">
        <v>152</v>
      </c>
      <c r="G18" s="1085">
        <v>2214076043</v>
      </c>
      <c r="H18" s="1085">
        <f>L18-I18</f>
        <v>862200000</v>
      </c>
      <c r="I18" s="1085">
        <v>199851278</v>
      </c>
      <c r="J18" s="92" t="s">
        <v>181</v>
      </c>
      <c r="K18" s="92" t="s">
        <v>168</v>
      </c>
      <c r="L18" s="93">
        <v>1062051278</v>
      </c>
      <c r="M18" s="1082" t="s">
        <v>154</v>
      </c>
      <c r="N18" s="1087">
        <v>479</v>
      </c>
      <c r="O18" s="1082" t="s">
        <v>69</v>
      </c>
      <c r="P18" s="1082" t="s">
        <v>70</v>
      </c>
      <c r="Q18" s="1082" t="s">
        <v>71</v>
      </c>
      <c r="R18" s="1082" t="s">
        <v>72</v>
      </c>
      <c r="S18" s="1082" t="s">
        <v>15</v>
      </c>
      <c r="T18" s="1082" t="s">
        <v>155</v>
      </c>
      <c r="U18" s="1092" t="s">
        <v>133</v>
      </c>
      <c r="V18" s="1082" t="s">
        <v>260</v>
      </c>
      <c r="W18" s="1098"/>
      <c r="X18" s="1087" t="s">
        <v>167</v>
      </c>
      <c r="Y18" s="1089" t="s">
        <v>33</v>
      </c>
    </row>
    <row r="19" spans="2:25" ht="28.5" hidden="1" customHeight="1">
      <c r="B19" s="928"/>
      <c r="C19" s="1096"/>
      <c r="D19" s="1091"/>
      <c r="E19" s="1091"/>
      <c r="F19" s="1091"/>
      <c r="G19" s="1094"/>
      <c r="H19" s="1094"/>
      <c r="I19" s="1094"/>
      <c r="J19" s="94" t="s">
        <v>181</v>
      </c>
      <c r="K19" s="94" t="s">
        <v>153</v>
      </c>
      <c r="L19" s="92"/>
      <c r="M19" s="1091"/>
      <c r="N19" s="1095"/>
      <c r="O19" s="1091"/>
      <c r="P19" s="1091"/>
      <c r="Q19" s="1091"/>
      <c r="R19" s="1091"/>
      <c r="S19" s="1091"/>
      <c r="T19" s="1091"/>
      <c r="U19" s="1093"/>
      <c r="V19" s="1091"/>
      <c r="W19" s="1099"/>
      <c r="X19" s="1095"/>
      <c r="Y19" s="1100"/>
    </row>
    <row r="20" spans="2:25" ht="30" customHeight="1" thickBot="1">
      <c r="B20" s="928"/>
      <c r="C20" s="1083" t="s">
        <v>29</v>
      </c>
      <c r="D20" s="1082" t="s">
        <v>226</v>
      </c>
      <c r="E20" s="1082" t="s">
        <v>151</v>
      </c>
      <c r="F20" s="1082" t="s">
        <v>152</v>
      </c>
      <c r="G20" s="1085">
        <v>2214076043</v>
      </c>
      <c r="H20" s="1085">
        <f>+I20-G20</f>
        <v>-2014224765</v>
      </c>
      <c r="I20" s="1085">
        <v>199851278</v>
      </c>
      <c r="J20" s="92" t="s">
        <v>181</v>
      </c>
      <c r="K20" s="92" t="s">
        <v>168</v>
      </c>
      <c r="L20" s="92">
        <v>1062051278</v>
      </c>
      <c r="M20" s="1082" t="s">
        <v>267</v>
      </c>
      <c r="N20" s="1087">
        <v>479</v>
      </c>
      <c r="O20" s="1082" t="s">
        <v>268</v>
      </c>
      <c r="P20" s="1082" t="s">
        <v>70</v>
      </c>
      <c r="Q20" s="1082" t="s">
        <v>71</v>
      </c>
      <c r="R20" s="1082" t="s">
        <v>72</v>
      </c>
      <c r="S20" s="1082" t="s">
        <v>15</v>
      </c>
      <c r="T20" s="1082" t="s">
        <v>269</v>
      </c>
      <c r="U20" s="1082" t="s">
        <v>272</v>
      </c>
      <c r="V20" s="1082" t="s">
        <v>271</v>
      </c>
      <c r="W20" s="104"/>
      <c r="X20" s="1087" t="s">
        <v>167</v>
      </c>
      <c r="Y20" s="1089" t="s">
        <v>266</v>
      </c>
    </row>
    <row r="21" spans="2:25" ht="33.75" hidden="1" customHeight="1" thickBot="1">
      <c r="B21" s="908"/>
      <c r="C21" s="1084"/>
      <c r="D21" s="1024"/>
      <c r="E21" s="1024"/>
      <c r="F21" s="1024"/>
      <c r="G21" s="1086"/>
      <c r="H21" s="1086"/>
      <c r="I21" s="1086"/>
      <c r="J21" s="97" t="s">
        <v>181</v>
      </c>
      <c r="K21" s="97" t="s">
        <v>153</v>
      </c>
      <c r="L21" s="97">
        <f>+L20-G20</f>
        <v>-1152024765</v>
      </c>
      <c r="M21" s="1024"/>
      <c r="N21" s="1088"/>
      <c r="O21" s="1024"/>
      <c r="P21" s="1024"/>
      <c r="Q21" s="1024"/>
      <c r="R21" s="1024"/>
      <c r="S21" s="1024"/>
      <c r="T21" s="1024"/>
      <c r="U21" s="1024"/>
      <c r="V21" s="1024"/>
      <c r="W21" s="114"/>
      <c r="X21" s="1088"/>
      <c r="Y21" s="1090"/>
    </row>
    <row r="22" spans="2:25" ht="36" customHeight="1">
      <c r="B22" s="975">
        <v>7</v>
      </c>
      <c r="C22" s="1080" t="s">
        <v>29</v>
      </c>
      <c r="D22" s="1074" t="s">
        <v>226</v>
      </c>
      <c r="E22" s="1074" t="s">
        <v>220</v>
      </c>
      <c r="F22" s="1074" t="s">
        <v>99</v>
      </c>
      <c r="G22" s="1076">
        <v>609546276.72000003</v>
      </c>
      <c r="H22" s="1076">
        <v>609546276.72000003</v>
      </c>
      <c r="I22" s="1076">
        <v>47100066.719999999</v>
      </c>
      <c r="J22" s="79"/>
      <c r="K22" s="79" t="s">
        <v>100</v>
      </c>
      <c r="L22" s="79">
        <v>545746584.41999996</v>
      </c>
      <c r="M22" s="1077" t="s">
        <v>101</v>
      </c>
      <c r="N22" s="1078">
        <v>204</v>
      </c>
      <c r="O22" s="1077" t="s">
        <v>1</v>
      </c>
      <c r="P22" s="1077" t="s">
        <v>70</v>
      </c>
      <c r="Q22" s="1074" t="s">
        <v>102</v>
      </c>
      <c r="R22" s="1074" t="s">
        <v>72</v>
      </c>
      <c r="S22" s="1074" t="s">
        <v>15</v>
      </c>
      <c r="T22" s="1075" t="s">
        <v>103</v>
      </c>
      <c r="U22" s="1074" t="s">
        <v>272</v>
      </c>
      <c r="V22" s="1074" t="s">
        <v>365</v>
      </c>
      <c r="W22" s="1070"/>
      <c r="X22" s="1072" t="s">
        <v>273</v>
      </c>
      <c r="Y22" s="1073" t="s">
        <v>96</v>
      </c>
    </row>
    <row r="23" spans="2:25" ht="38.25" hidden="1" customHeight="1">
      <c r="B23" s="975"/>
      <c r="C23" s="1081"/>
      <c r="D23" s="575"/>
      <c r="E23" s="575"/>
      <c r="F23" s="575"/>
      <c r="G23" s="655"/>
      <c r="H23" s="655"/>
      <c r="I23" s="655"/>
      <c r="J23" s="80" t="s">
        <v>181</v>
      </c>
      <c r="K23" s="78" t="s">
        <v>104</v>
      </c>
      <c r="L23" s="80">
        <v>63799692.299999997</v>
      </c>
      <c r="M23" s="1055"/>
      <c r="N23" s="1079"/>
      <c r="O23" s="1055"/>
      <c r="P23" s="1055"/>
      <c r="Q23" s="575"/>
      <c r="R23" s="575"/>
      <c r="S23" s="575"/>
      <c r="T23" s="651"/>
      <c r="U23" s="575"/>
      <c r="V23" s="575"/>
      <c r="W23" s="1071"/>
      <c r="X23" s="660"/>
      <c r="Y23" s="608"/>
    </row>
    <row r="24" spans="2:25" ht="89.25">
      <c r="B24" s="223">
        <v>8</v>
      </c>
      <c r="C24" s="123" t="s">
        <v>29</v>
      </c>
      <c r="D24" s="78" t="s">
        <v>226</v>
      </c>
      <c r="E24" s="78" t="s">
        <v>200</v>
      </c>
      <c r="F24" s="78" t="s">
        <v>105</v>
      </c>
      <c r="G24" s="80">
        <v>2094847090</v>
      </c>
      <c r="H24" s="20">
        <f>+G24-I24</f>
        <v>888286888</v>
      </c>
      <c r="I24" s="80">
        <v>1206560202</v>
      </c>
      <c r="J24" s="80" t="s">
        <v>181</v>
      </c>
      <c r="K24" s="78" t="s">
        <v>108</v>
      </c>
      <c r="L24" s="78" t="s">
        <v>108</v>
      </c>
      <c r="M24" s="78" t="s">
        <v>109</v>
      </c>
      <c r="N24" s="78">
        <v>2413</v>
      </c>
      <c r="O24" s="78" t="s">
        <v>1</v>
      </c>
      <c r="P24" s="78" t="s">
        <v>70</v>
      </c>
      <c r="Q24" s="78" t="s">
        <v>102</v>
      </c>
      <c r="R24" s="78" t="s">
        <v>72</v>
      </c>
      <c r="S24" s="78" t="s">
        <v>15</v>
      </c>
      <c r="T24" s="78" t="s">
        <v>107</v>
      </c>
      <c r="U24" s="78" t="s">
        <v>272</v>
      </c>
      <c r="V24" s="78" t="s">
        <v>274</v>
      </c>
      <c r="W24" s="110"/>
      <c r="X24" s="21" t="s">
        <v>110</v>
      </c>
      <c r="Y24" s="77" t="s">
        <v>96</v>
      </c>
    </row>
    <row r="25" spans="2:25" ht="22.5" customHeight="1">
      <c r="B25" s="993">
        <v>9</v>
      </c>
      <c r="C25" s="1049" t="s">
        <v>29</v>
      </c>
      <c r="D25" s="1046" t="s">
        <v>226</v>
      </c>
      <c r="E25" s="1046" t="s">
        <v>160</v>
      </c>
      <c r="F25" s="1046" t="s">
        <v>218</v>
      </c>
      <c r="G25" s="1051">
        <v>5641134287.3999996</v>
      </c>
      <c r="H25" s="1053">
        <f>G25-I25</f>
        <v>5484105029</v>
      </c>
      <c r="I25" s="1051">
        <v>157029258.40000001</v>
      </c>
      <c r="J25" s="116" t="s">
        <v>181</v>
      </c>
      <c r="K25" s="78" t="s">
        <v>277</v>
      </c>
      <c r="L25" s="116">
        <v>4884454682.25</v>
      </c>
      <c r="M25" s="1046" t="s">
        <v>161</v>
      </c>
      <c r="N25" s="1046">
        <v>654</v>
      </c>
      <c r="O25" s="1046" t="s">
        <v>1</v>
      </c>
      <c r="P25" s="1046" t="s">
        <v>70</v>
      </c>
      <c r="Q25" s="1046" t="s">
        <v>102</v>
      </c>
      <c r="R25" s="1046" t="s">
        <v>72</v>
      </c>
      <c r="S25" s="1046" t="s">
        <v>15</v>
      </c>
      <c r="T25" s="1066" t="s">
        <v>275</v>
      </c>
      <c r="U25" s="947" t="s">
        <v>205</v>
      </c>
      <c r="V25" s="1046" t="s">
        <v>387</v>
      </c>
      <c r="W25" s="1068" t="s">
        <v>156</v>
      </c>
      <c r="X25" s="1059" t="s">
        <v>162</v>
      </c>
      <c r="Y25" s="1047" t="s">
        <v>96</v>
      </c>
    </row>
    <row r="26" spans="2:25" ht="23.25" hidden="1" customHeight="1">
      <c r="B26" s="975"/>
      <c r="C26" s="1061"/>
      <c r="D26" s="1055"/>
      <c r="E26" s="1055"/>
      <c r="F26" s="1055"/>
      <c r="G26" s="1065"/>
      <c r="H26" s="1064"/>
      <c r="I26" s="1065"/>
      <c r="J26" s="116" t="s">
        <v>181</v>
      </c>
      <c r="K26" s="78" t="s">
        <v>276</v>
      </c>
      <c r="L26" s="116">
        <v>756679605.14999998</v>
      </c>
      <c r="M26" s="1055"/>
      <c r="N26" s="1055"/>
      <c r="O26" s="1055"/>
      <c r="P26" s="1055"/>
      <c r="Q26" s="1055"/>
      <c r="R26" s="1055"/>
      <c r="S26" s="1055"/>
      <c r="T26" s="1067"/>
      <c r="U26" s="949"/>
      <c r="V26" s="1055"/>
      <c r="W26" s="1069"/>
      <c r="X26" s="1060"/>
      <c r="Y26" s="1048"/>
    </row>
    <row r="27" spans="2:25" ht="18.75" customHeight="1">
      <c r="B27" s="907">
        <v>10</v>
      </c>
      <c r="C27" s="1049" t="s">
        <v>29</v>
      </c>
      <c r="D27" s="1046" t="s">
        <v>226</v>
      </c>
      <c r="E27" s="1046" t="s">
        <v>130</v>
      </c>
      <c r="F27" s="1046" t="s">
        <v>131</v>
      </c>
      <c r="G27" s="1062">
        <v>1913221655</v>
      </c>
      <c r="H27" s="1053">
        <f>G27-I27</f>
        <v>1828318227</v>
      </c>
      <c r="I27" s="1051">
        <v>84903428</v>
      </c>
      <c r="J27" s="80" t="s">
        <v>181</v>
      </c>
      <c r="K27" s="78" t="s">
        <v>279</v>
      </c>
      <c r="L27" s="80">
        <v>12918095421</v>
      </c>
      <c r="M27" s="1046" t="s">
        <v>148</v>
      </c>
      <c r="N27" s="1046">
        <v>419</v>
      </c>
      <c r="O27" s="1046" t="s">
        <v>1</v>
      </c>
      <c r="P27" s="1046" t="s">
        <v>70</v>
      </c>
      <c r="Q27" s="1046" t="s">
        <v>102</v>
      </c>
      <c r="R27" s="1046" t="s">
        <v>72</v>
      </c>
      <c r="S27" s="1046" t="s">
        <v>15</v>
      </c>
      <c r="T27" s="1035">
        <v>44326</v>
      </c>
      <c r="U27" s="1046" t="s">
        <v>272</v>
      </c>
      <c r="V27" s="1046" t="s">
        <v>278</v>
      </c>
      <c r="W27" s="1057"/>
      <c r="X27" s="1059" t="s">
        <v>149</v>
      </c>
      <c r="Y27" s="1047" t="s">
        <v>96</v>
      </c>
    </row>
    <row r="28" spans="2:25" ht="17.25" hidden="1" customHeight="1">
      <c r="B28" s="908"/>
      <c r="C28" s="1061"/>
      <c r="D28" s="1055"/>
      <c r="E28" s="1055"/>
      <c r="F28" s="1055"/>
      <c r="G28" s="1063"/>
      <c r="H28" s="1064"/>
      <c r="I28" s="1065"/>
      <c r="J28" s="118" t="s">
        <v>181</v>
      </c>
      <c r="K28" s="119" t="s">
        <v>280</v>
      </c>
      <c r="L28" s="118">
        <v>615412113</v>
      </c>
      <c r="M28" s="1055"/>
      <c r="N28" s="1055"/>
      <c r="O28" s="1055"/>
      <c r="P28" s="1055"/>
      <c r="Q28" s="1055"/>
      <c r="R28" s="1055"/>
      <c r="S28" s="1055"/>
      <c r="T28" s="1056"/>
      <c r="U28" s="1055"/>
      <c r="V28" s="1055"/>
      <c r="W28" s="1058"/>
      <c r="X28" s="1060"/>
      <c r="Y28" s="1048"/>
    </row>
    <row r="29" spans="2:25" ht="20.25" customHeight="1">
      <c r="B29" s="975">
        <v>11</v>
      </c>
      <c r="C29" s="1049" t="s">
        <v>29</v>
      </c>
      <c r="D29" s="1046" t="s">
        <v>226</v>
      </c>
      <c r="E29" s="1046" t="s">
        <v>163</v>
      </c>
      <c r="F29" s="1046" t="s">
        <v>164</v>
      </c>
      <c r="G29" s="1051">
        <v>2687637237</v>
      </c>
      <c r="H29" s="1053">
        <f>G29-I29</f>
        <v>2574107667</v>
      </c>
      <c r="I29" s="1051">
        <v>113529570</v>
      </c>
      <c r="J29" s="80" t="s">
        <v>181</v>
      </c>
      <c r="K29" s="80" t="s">
        <v>281</v>
      </c>
      <c r="L29" s="115">
        <v>2345176060.3499999</v>
      </c>
      <c r="M29" s="1046" t="s">
        <v>148</v>
      </c>
      <c r="N29" s="1046">
        <v>433</v>
      </c>
      <c r="O29" s="1046" t="s">
        <v>1</v>
      </c>
      <c r="P29" s="1046" t="s">
        <v>70</v>
      </c>
      <c r="Q29" s="1046" t="s">
        <v>102</v>
      </c>
      <c r="R29" s="1046" t="s">
        <v>72</v>
      </c>
      <c r="S29" s="1046" t="s">
        <v>15</v>
      </c>
      <c r="T29" s="1035" t="s">
        <v>165</v>
      </c>
      <c r="U29" s="1037" t="s">
        <v>62</v>
      </c>
      <c r="V29" s="1038" t="s">
        <v>391</v>
      </c>
      <c r="W29" s="1040" t="s">
        <v>245</v>
      </c>
      <c r="X29" s="1042" t="s">
        <v>166</v>
      </c>
      <c r="Y29" s="1044" t="s">
        <v>96</v>
      </c>
    </row>
    <row r="30" spans="2:25" ht="27.75" customHeight="1" thickBot="1">
      <c r="B30" s="975"/>
      <c r="C30" s="1050"/>
      <c r="D30" s="1039"/>
      <c r="E30" s="1039"/>
      <c r="F30" s="1039"/>
      <c r="G30" s="1052"/>
      <c r="H30" s="1054"/>
      <c r="I30" s="1052"/>
      <c r="J30" s="120" t="s">
        <v>181</v>
      </c>
      <c r="K30" s="120" t="s">
        <v>282</v>
      </c>
      <c r="L30" s="120">
        <v>342461176.64999998</v>
      </c>
      <c r="M30" s="1039"/>
      <c r="N30" s="1039"/>
      <c r="O30" s="1039"/>
      <c r="P30" s="1039"/>
      <c r="Q30" s="1039"/>
      <c r="R30" s="1039"/>
      <c r="S30" s="1039"/>
      <c r="T30" s="1036"/>
      <c r="U30" s="892"/>
      <c r="V30" s="1039"/>
      <c r="W30" s="1041"/>
      <c r="X30" s="1043"/>
      <c r="Y30" s="1045"/>
    </row>
    <row r="31" spans="2:25" ht="26.25" customHeight="1" thickBot="1">
      <c r="B31" s="975">
        <v>12</v>
      </c>
      <c r="C31" s="1033" t="s">
        <v>29</v>
      </c>
      <c r="D31" s="1019" t="s">
        <v>226</v>
      </c>
      <c r="E31" s="1019" t="s">
        <v>283</v>
      </c>
      <c r="F31" s="1019" t="s">
        <v>284</v>
      </c>
      <c r="G31" s="1031">
        <v>5187390763</v>
      </c>
      <c r="H31" s="1031">
        <f>+G31-I31</f>
        <v>4953200057</v>
      </c>
      <c r="I31" s="1031">
        <v>234190706</v>
      </c>
      <c r="J31" s="121" t="s">
        <v>181</v>
      </c>
      <c r="K31" s="121" t="s">
        <v>47</v>
      </c>
      <c r="L31" s="121">
        <v>3579772216</v>
      </c>
      <c r="M31" s="1019" t="s">
        <v>286</v>
      </c>
      <c r="N31" s="1027">
        <v>1471</v>
      </c>
      <c r="O31" s="1019" t="s">
        <v>1</v>
      </c>
      <c r="P31" s="1019" t="s">
        <v>70</v>
      </c>
      <c r="Q31" s="1019" t="s">
        <v>102</v>
      </c>
      <c r="R31" s="1019" t="s">
        <v>72</v>
      </c>
      <c r="S31" s="1019" t="s">
        <v>15</v>
      </c>
      <c r="T31" s="1019" t="s">
        <v>287</v>
      </c>
      <c r="U31" s="1023" t="s">
        <v>288</v>
      </c>
      <c r="V31" s="1019" t="s">
        <v>366</v>
      </c>
      <c r="W31" s="1025"/>
      <c r="X31" s="1027" t="s">
        <v>289</v>
      </c>
      <c r="Y31" s="1014"/>
    </row>
    <row r="32" spans="2:25" ht="27" hidden="1" customHeight="1" thickBot="1">
      <c r="B32" s="975"/>
      <c r="C32" s="1034"/>
      <c r="D32" s="1020"/>
      <c r="E32" s="1020"/>
      <c r="F32" s="1020"/>
      <c r="G32" s="1032"/>
      <c r="H32" s="1032"/>
      <c r="I32" s="1032"/>
      <c r="J32" s="122" t="s">
        <v>181</v>
      </c>
      <c r="K32" s="122" t="s">
        <v>285</v>
      </c>
      <c r="L32" s="122">
        <v>1607618547</v>
      </c>
      <c r="M32" s="1020"/>
      <c r="N32" s="1028"/>
      <c r="O32" s="1020"/>
      <c r="P32" s="1020"/>
      <c r="Q32" s="1020"/>
      <c r="R32" s="1020"/>
      <c r="S32" s="1020"/>
      <c r="T32" s="1020"/>
      <c r="U32" s="1024"/>
      <c r="V32" s="1020"/>
      <c r="W32" s="1026"/>
      <c r="X32" s="1028"/>
      <c r="Y32" s="1015"/>
    </row>
    <row r="33" spans="2:25" ht="26.25" customHeight="1" thickBot="1">
      <c r="B33" s="975">
        <v>13</v>
      </c>
      <c r="C33" s="1033" t="s">
        <v>29</v>
      </c>
      <c r="D33" s="1019" t="s">
        <v>226</v>
      </c>
      <c r="E33" s="1019" t="s">
        <v>290</v>
      </c>
      <c r="F33" s="1019" t="s">
        <v>291</v>
      </c>
      <c r="G33" s="1031">
        <v>5665965828</v>
      </c>
      <c r="H33" s="1031">
        <f>+G33-I33</f>
        <v>5414592585</v>
      </c>
      <c r="I33" s="1031">
        <v>251373243</v>
      </c>
      <c r="J33" s="121" t="s">
        <v>181</v>
      </c>
      <c r="K33" s="121" t="s">
        <v>47</v>
      </c>
      <c r="L33" s="121">
        <v>3842419568</v>
      </c>
      <c r="M33" s="1019" t="s">
        <v>286</v>
      </c>
      <c r="N33" s="1027">
        <v>1496</v>
      </c>
      <c r="O33" s="1019" t="s">
        <v>1</v>
      </c>
      <c r="P33" s="1019" t="s">
        <v>70</v>
      </c>
      <c r="Q33" s="1019" t="s">
        <v>102</v>
      </c>
      <c r="R33" s="1019" t="s">
        <v>72</v>
      </c>
      <c r="S33" s="1019" t="s">
        <v>15</v>
      </c>
      <c r="T33" s="1021" t="s">
        <v>292</v>
      </c>
      <c r="U33" s="1023" t="s">
        <v>288</v>
      </c>
      <c r="V33" s="1019" t="s">
        <v>366</v>
      </c>
      <c r="W33" s="1025"/>
      <c r="X33" s="1027" t="s">
        <v>293</v>
      </c>
      <c r="Y33" s="1014"/>
    </row>
    <row r="34" spans="2:25" ht="30.75" hidden="1" customHeight="1" thickBot="1">
      <c r="B34" s="975"/>
      <c r="C34" s="1034"/>
      <c r="D34" s="1020"/>
      <c r="E34" s="1020"/>
      <c r="F34" s="1020"/>
      <c r="G34" s="1032"/>
      <c r="H34" s="1032"/>
      <c r="I34" s="1032"/>
      <c r="J34" s="122" t="s">
        <v>181</v>
      </c>
      <c r="K34" s="122" t="s">
        <v>285</v>
      </c>
      <c r="L34" s="122">
        <v>1823546261</v>
      </c>
      <c r="M34" s="1020"/>
      <c r="N34" s="1028"/>
      <c r="O34" s="1020"/>
      <c r="P34" s="1020"/>
      <c r="Q34" s="1020"/>
      <c r="R34" s="1020"/>
      <c r="S34" s="1020"/>
      <c r="T34" s="1022"/>
      <c r="U34" s="1024"/>
      <c r="V34" s="1020"/>
      <c r="W34" s="1026"/>
      <c r="X34" s="1028"/>
      <c r="Y34" s="1015"/>
    </row>
    <row r="35" spans="2:25" ht="30.75" customHeight="1" thickBot="1">
      <c r="B35" s="975">
        <v>14</v>
      </c>
      <c r="C35" s="1033" t="s">
        <v>29</v>
      </c>
      <c r="D35" s="1019" t="s">
        <v>226</v>
      </c>
      <c r="E35" s="1019" t="s">
        <v>294</v>
      </c>
      <c r="F35" s="1019" t="s">
        <v>295</v>
      </c>
      <c r="G35" s="1031">
        <v>5511181980</v>
      </c>
      <c r="H35" s="1031">
        <f>+G35-I35</f>
        <v>5256772586</v>
      </c>
      <c r="I35" s="1031">
        <v>254409394</v>
      </c>
      <c r="J35" s="121" t="s">
        <v>181</v>
      </c>
      <c r="K35" s="121" t="s">
        <v>47</v>
      </c>
      <c r="L35" s="121">
        <v>388829313</v>
      </c>
      <c r="M35" s="1019" t="s">
        <v>286</v>
      </c>
      <c r="N35" s="1027">
        <v>1703</v>
      </c>
      <c r="O35" s="1019" t="s">
        <v>1</v>
      </c>
      <c r="P35" s="1019" t="s">
        <v>70</v>
      </c>
      <c r="Q35" s="1019" t="s">
        <v>102</v>
      </c>
      <c r="R35" s="1019" t="s">
        <v>72</v>
      </c>
      <c r="S35" s="1019" t="s">
        <v>15</v>
      </c>
      <c r="T35" s="1021" t="s">
        <v>297</v>
      </c>
      <c r="U35" s="1023" t="s">
        <v>288</v>
      </c>
      <c r="V35" s="1019" t="s">
        <v>366</v>
      </c>
      <c r="W35" s="1025"/>
      <c r="X35" s="1027" t="s">
        <v>296</v>
      </c>
      <c r="Y35" s="1014"/>
    </row>
    <row r="36" spans="2:25" ht="33.75" hidden="1" customHeight="1" thickBot="1">
      <c r="B36" s="975"/>
      <c r="C36" s="1034"/>
      <c r="D36" s="1020"/>
      <c r="E36" s="1020"/>
      <c r="F36" s="1020"/>
      <c r="G36" s="1032"/>
      <c r="H36" s="1032"/>
      <c r="I36" s="1032"/>
      <c r="J36" s="122" t="s">
        <v>181</v>
      </c>
      <c r="K36" s="122" t="s">
        <v>285</v>
      </c>
      <c r="L36" s="122">
        <v>1622352667</v>
      </c>
      <c r="M36" s="1020"/>
      <c r="N36" s="1028"/>
      <c r="O36" s="1020"/>
      <c r="P36" s="1020"/>
      <c r="Q36" s="1020"/>
      <c r="R36" s="1020"/>
      <c r="S36" s="1020"/>
      <c r="T36" s="1022"/>
      <c r="U36" s="1024"/>
      <c r="V36" s="1020"/>
      <c r="W36" s="1026"/>
      <c r="X36" s="1028"/>
      <c r="Y36" s="1015"/>
    </row>
    <row r="37" spans="2:25">
      <c r="B37" s="993">
        <v>15</v>
      </c>
      <c r="C37" s="1016" t="s">
        <v>29</v>
      </c>
      <c r="D37" s="1007" t="s">
        <v>228</v>
      </c>
      <c r="E37" s="1007" t="s">
        <v>45</v>
      </c>
      <c r="F37" s="1007" t="s">
        <v>46</v>
      </c>
      <c r="G37" s="1010">
        <f>L37</f>
        <v>1012786345.08</v>
      </c>
      <c r="H37" s="1010">
        <v>946529294.08000004</v>
      </c>
      <c r="I37" s="1010">
        <v>66257051</v>
      </c>
      <c r="J37" s="1017" t="s">
        <v>181</v>
      </c>
      <c r="K37" s="1010" t="s">
        <v>47</v>
      </c>
      <c r="L37" s="1010">
        <f>H37+I37</f>
        <v>1012786345.08</v>
      </c>
      <c r="M37" s="1011" t="s">
        <v>101</v>
      </c>
      <c r="N37" s="1012">
        <v>1</v>
      </c>
      <c r="O37" s="1011" t="s">
        <v>2</v>
      </c>
      <c r="P37" s="1011" t="s">
        <v>26</v>
      </c>
      <c r="Q37" s="1007" t="s">
        <v>41</v>
      </c>
      <c r="R37" s="1007" t="s">
        <v>42</v>
      </c>
      <c r="S37" s="1007" t="s">
        <v>15</v>
      </c>
      <c r="T37" s="1008" t="s">
        <v>60</v>
      </c>
      <c r="U37" s="1009" t="s">
        <v>62</v>
      </c>
      <c r="V37" s="1007" t="s">
        <v>384</v>
      </c>
      <c r="W37" s="1029">
        <v>44427</v>
      </c>
      <c r="X37" s="1030" t="s">
        <v>49</v>
      </c>
      <c r="Y37" s="1005" t="s">
        <v>50</v>
      </c>
    </row>
    <row r="38" spans="2:25" hidden="1">
      <c r="B38" s="975"/>
      <c r="C38" s="994"/>
      <c r="D38" s="983"/>
      <c r="E38" s="983"/>
      <c r="F38" s="983"/>
      <c r="G38" s="999"/>
      <c r="H38" s="999"/>
      <c r="I38" s="999"/>
      <c r="J38" s="1018"/>
      <c r="K38" s="999"/>
      <c r="L38" s="999"/>
      <c r="M38" s="991"/>
      <c r="N38" s="1013"/>
      <c r="O38" s="991"/>
      <c r="P38" s="991"/>
      <c r="Q38" s="983"/>
      <c r="R38" s="983"/>
      <c r="S38" s="983"/>
      <c r="T38" s="983"/>
      <c r="U38" s="574"/>
      <c r="V38" s="983"/>
      <c r="W38" s="984"/>
      <c r="X38" s="985"/>
      <c r="Y38" s="986"/>
    </row>
    <row r="39" spans="2:25" hidden="1">
      <c r="B39" s="975"/>
      <c r="C39" s="994"/>
      <c r="D39" s="983"/>
      <c r="E39" s="983"/>
      <c r="F39" s="983"/>
      <c r="G39" s="999"/>
      <c r="H39" s="999"/>
      <c r="I39" s="999"/>
      <c r="J39" s="1001"/>
      <c r="K39" s="999"/>
      <c r="L39" s="999"/>
      <c r="M39" s="992"/>
      <c r="N39" s="1003"/>
      <c r="O39" s="992"/>
      <c r="P39" s="992"/>
      <c r="Q39" s="983"/>
      <c r="R39" s="983"/>
      <c r="S39" s="983"/>
      <c r="T39" s="983"/>
      <c r="U39" s="574"/>
      <c r="V39" s="983"/>
      <c r="W39" s="984"/>
      <c r="X39" s="985"/>
      <c r="Y39" s="986"/>
    </row>
    <row r="40" spans="2:25" ht="66.75" customHeight="1">
      <c r="B40" s="975">
        <v>16</v>
      </c>
      <c r="C40" s="994" t="s">
        <v>29</v>
      </c>
      <c r="D40" s="983" t="s">
        <v>228</v>
      </c>
      <c r="E40" s="983" t="s">
        <v>25</v>
      </c>
      <c r="F40" s="983" t="s">
        <v>22</v>
      </c>
      <c r="G40" s="999">
        <v>6779029951</v>
      </c>
      <c r="H40" s="1006">
        <f>+G40-I40</f>
        <v>6335542010</v>
      </c>
      <c r="I40" s="999">
        <v>443487941</v>
      </c>
      <c r="J40" s="1000" t="s">
        <v>173</v>
      </c>
      <c r="K40" s="19" t="s">
        <v>138</v>
      </c>
      <c r="L40" s="76">
        <v>6101126955.8999996</v>
      </c>
      <c r="M40" s="990" t="s">
        <v>35</v>
      </c>
      <c r="N40" s="1002">
        <v>1</v>
      </c>
      <c r="O40" s="990" t="s">
        <v>2</v>
      </c>
      <c r="P40" s="990" t="s">
        <v>26</v>
      </c>
      <c r="Q40" s="983" t="s">
        <v>41</v>
      </c>
      <c r="R40" s="983" t="s">
        <v>42</v>
      </c>
      <c r="S40" s="983" t="s">
        <v>15</v>
      </c>
      <c r="T40" s="998" t="s">
        <v>37</v>
      </c>
      <c r="U40" s="574" t="s">
        <v>62</v>
      </c>
      <c r="V40" s="983" t="s">
        <v>388</v>
      </c>
      <c r="W40" s="984">
        <v>44456</v>
      </c>
      <c r="X40" s="985" t="s">
        <v>302</v>
      </c>
      <c r="Y40" s="986" t="s">
        <v>50</v>
      </c>
    </row>
    <row r="41" spans="2:25" ht="22.5" hidden="1" customHeight="1">
      <c r="B41" s="975"/>
      <c r="C41" s="994"/>
      <c r="D41" s="983"/>
      <c r="E41" s="983"/>
      <c r="F41" s="983"/>
      <c r="G41" s="999"/>
      <c r="H41" s="1006"/>
      <c r="I41" s="999"/>
      <c r="J41" s="1001"/>
      <c r="K41" s="76" t="s">
        <v>139</v>
      </c>
      <c r="L41" s="76">
        <v>677902995.10000002</v>
      </c>
      <c r="M41" s="992"/>
      <c r="N41" s="1003"/>
      <c r="O41" s="992"/>
      <c r="P41" s="992"/>
      <c r="Q41" s="983"/>
      <c r="R41" s="983"/>
      <c r="S41" s="983"/>
      <c r="T41" s="998"/>
      <c r="U41" s="574"/>
      <c r="V41" s="983"/>
      <c r="W41" s="984"/>
      <c r="X41" s="985"/>
      <c r="Y41" s="986"/>
    </row>
    <row r="42" spans="2:25">
      <c r="B42" s="993">
        <v>17</v>
      </c>
      <c r="C42" s="994" t="s">
        <v>29</v>
      </c>
      <c r="D42" s="983" t="s">
        <v>228</v>
      </c>
      <c r="E42" s="983" t="s">
        <v>51</v>
      </c>
      <c r="F42" s="983" t="s">
        <v>24</v>
      </c>
      <c r="G42" s="973">
        <f>L42+L44</f>
        <v>1847773920</v>
      </c>
      <c r="H42" s="973">
        <v>1726891514</v>
      </c>
      <c r="I42" s="973">
        <v>120882406</v>
      </c>
      <c r="J42" s="995" t="s">
        <v>181</v>
      </c>
      <c r="K42" s="990" t="s">
        <v>182</v>
      </c>
      <c r="L42" s="995">
        <v>1570607832</v>
      </c>
      <c r="M42" s="990" t="s">
        <v>35</v>
      </c>
      <c r="N42" s="990">
        <v>1</v>
      </c>
      <c r="O42" s="990" t="s">
        <v>2</v>
      </c>
      <c r="P42" s="990" t="s">
        <v>26</v>
      </c>
      <c r="Q42" s="983" t="s">
        <v>41</v>
      </c>
      <c r="R42" s="983" t="s">
        <v>42</v>
      </c>
      <c r="S42" s="983" t="s">
        <v>15</v>
      </c>
      <c r="T42" s="983" t="s">
        <v>183</v>
      </c>
      <c r="U42" s="574" t="s">
        <v>62</v>
      </c>
      <c r="V42" s="983" t="s">
        <v>384</v>
      </c>
      <c r="W42" s="984">
        <v>44405</v>
      </c>
      <c r="X42" s="985" t="s">
        <v>53</v>
      </c>
      <c r="Y42" s="986" t="s">
        <v>50</v>
      </c>
    </row>
    <row r="43" spans="2:25" hidden="1">
      <c r="B43" s="1004"/>
      <c r="C43" s="994"/>
      <c r="D43" s="983"/>
      <c r="E43" s="983"/>
      <c r="F43" s="983"/>
      <c r="G43" s="973"/>
      <c r="H43" s="973"/>
      <c r="I43" s="973"/>
      <c r="J43" s="996"/>
      <c r="K43" s="992"/>
      <c r="L43" s="997"/>
      <c r="M43" s="991"/>
      <c r="N43" s="991"/>
      <c r="O43" s="991"/>
      <c r="P43" s="991"/>
      <c r="Q43" s="983"/>
      <c r="R43" s="983"/>
      <c r="S43" s="983"/>
      <c r="T43" s="983"/>
      <c r="U43" s="574"/>
      <c r="V43" s="983"/>
      <c r="W43" s="984"/>
      <c r="X43" s="985"/>
      <c r="Y43" s="986"/>
    </row>
    <row r="44" spans="2:25" hidden="1">
      <c r="B44" s="1004"/>
      <c r="C44" s="994"/>
      <c r="D44" s="983"/>
      <c r="E44" s="983"/>
      <c r="F44" s="983"/>
      <c r="G44" s="973"/>
      <c r="H44" s="973"/>
      <c r="I44" s="973"/>
      <c r="J44" s="997"/>
      <c r="K44" s="75" t="s">
        <v>184</v>
      </c>
      <c r="L44" s="22">
        <v>277166088</v>
      </c>
      <c r="M44" s="992"/>
      <c r="N44" s="992"/>
      <c r="O44" s="992"/>
      <c r="P44" s="992"/>
      <c r="Q44" s="983"/>
      <c r="R44" s="983"/>
      <c r="S44" s="983"/>
      <c r="T44" s="983"/>
      <c r="U44" s="574"/>
      <c r="V44" s="983"/>
      <c r="W44" s="984"/>
      <c r="X44" s="985"/>
      <c r="Y44" s="986"/>
    </row>
    <row r="45" spans="2:25">
      <c r="B45" s="993">
        <v>18</v>
      </c>
      <c r="C45" s="994" t="s">
        <v>29</v>
      </c>
      <c r="D45" s="983" t="s">
        <v>228</v>
      </c>
      <c r="E45" s="983" t="s">
        <v>129</v>
      </c>
      <c r="F45" s="983" t="s">
        <v>219</v>
      </c>
      <c r="G45" s="973">
        <f>L45</f>
        <v>2247620507</v>
      </c>
      <c r="H45" s="973">
        <v>2091768587</v>
      </c>
      <c r="I45" s="973">
        <v>155851920</v>
      </c>
      <c r="J45" s="995" t="s">
        <v>181</v>
      </c>
      <c r="K45" s="983" t="s">
        <v>52</v>
      </c>
      <c r="L45" s="973">
        <f>H45+I45</f>
        <v>2247620507</v>
      </c>
      <c r="M45" s="990" t="s">
        <v>23</v>
      </c>
      <c r="N45" s="990" t="s">
        <v>185</v>
      </c>
      <c r="O45" s="990" t="s">
        <v>2</v>
      </c>
      <c r="P45" s="990" t="s">
        <v>26</v>
      </c>
      <c r="Q45" s="983" t="s">
        <v>41</v>
      </c>
      <c r="R45" s="983" t="s">
        <v>42</v>
      </c>
      <c r="S45" s="983" t="s">
        <v>15</v>
      </c>
      <c r="T45" s="983" t="s">
        <v>304</v>
      </c>
      <c r="U45" s="574" t="s">
        <v>62</v>
      </c>
      <c r="V45" s="983" t="s">
        <v>385</v>
      </c>
      <c r="W45" s="984">
        <v>44411</v>
      </c>
      <c r="X45" s="985" t="s">
        <v>303</v>
      </c>
      <c r="Y45" s="986" t="s">
        <v>50</v>
      </c>
    </row>
    <row r="46" spans="2:25" hidden="1">
      <c r="B46" s="975"/>
      <c r="C46" s="994"/>
      <c r="D46" s="983"/>
      <c r="E46" s="983"/>
      <c r="F46" s="983"/>
      <c r="G46" s="973"/>
      <c r="H46" s="973"/>
      <c r="I46" s="973"/>
      <c r="J46" s="996"/>
      <c r="K46" s="983"/>
      <c r="L46" s="973"/>
      <c r="M46" s="991"/>
      <c r="N46" s="991"/>
      <c r="O46" s="991"/>
      <c r="P46" s="991"/>
      <c r="Q46" s="983"/>
      <c r="R46" s="983"/>
      <c r="S46" s="983"/>
      <c r="T46" s="983"/>
      <c r="U46" s="574"/>
      <c r="V46" s="983"/>
      <c r="W46" s="984"/>
      <c r="X46" s="985"/>
      <c r="Y46" s="986"/>
    </row>
    <row r="47" spans="2:25" hidden="1">
      <c r="B47" s="975"/>
      <c r="C47" s="994"/>
      <c r="D47" s="983"/>
      <c r="E47" s="983"/>
      <c r="F47" s="983"/>
      <c r="G47" s="973"/>
      <c r="H47" s="973"/>
      <c r="I47" s="973"/>
      <c r="J47" s="997"/>
      <c r="K47" s="983"/>
      <c r="L47" s="973"/>
      <c r="M47" s="992"/>
      <c r="N47" s="992"/>
      <c r="O47" s="992"/>
      <c r="P47" s="992"/>
      <c r="Q47" s="983"/>
      <c r="R47" s="983"/>
      <c r="S47" s="983"/>
      <c r="T47" s="983"/>
      <c r="U47" s="574"/>
      <c r="V47" s="983"/>
      <c r="W47" s="984"/>
      <c r="X47" s="985"/>
      <c r="Y47" s="986"/>
    </row>
    <row r="48" spans="2:25" ht="50.25" customHeight="1" thickBot="1">
      <c r="B48" s="73">
        <v>19</v>
      </c>
      <c r="C48" s="124" t="s">
        <v>29</v>
      </c>
      <c r="D48" s="75" t="s">
        <v>228</v>
      </c>
      <c r="E48" s="95" t="s">
        <v>367</v>
      </c>
      <c r="F48" s="95" t="s">
        <v>27</v>
      </c>
      <c r="G48" s="98">
        <v>492549764</v>
      </c>
      <c r="H48" s="98">
        <v>460326882</v>
      </c>
      <c r="I48" s="98">
        <v>32222882</v>
      </c>
      <c r="J48" s="99" t="s">
        <v>181</v>
      </c>
      <c r="K48" s="96" t="s">
        <v>52</v>
      </c>
      <c r="L48" s="100">
        <f>+G48</f>
        <v>492549764</v>
      </c>
      <c r="M48" s="172" t="s">
        <v>375</v>
      </c>
      <c r="N48" s="172">
        <v>1</v>
      </c>
      <c r="O48" s="172" t="s">
        <v>2</v>
      </c>
      <c r="P48" s="172" t="s">
        <v>26</v>
      </c>
      <c r="Q48" s="96" t="s">
        <v>41</v>
      </c>
      <c r="R48" s="96" t="s">
        <v>42</v>
      </c>
      <c r="S48" s="96" t="s">
        <v>15</v>
      </c>
      <c r="T48" s="96"/>
      <c r="U48" s="96" t="s">
        <v>341</v>
      </c>
      <c r="V48" s="96" t="s">
        <v>368</v>
      </c>
      <c r="W48" s="252"/>
      <c r="X48" s="175" t="s">
        <v>376</v>
      </c>
      <c r="Y48" s="101" t="s">
        <v>50</v>
      </c>
    </row>
    <row r="49" spans="2:25">
      <c r="B49" s="975">
        <v>20</v>
      </c>
      <c r="C49" s="987" t="s">
        <v>29</v>
      </c>
      <c r="D49" s="978" t="s">
        <v>228</v>
      </c>
      <c r="E49" s="978" t="s">
        <v>31</v>
      </c>
      <c r="F49" s="978" t="s">
        <v>30</v>
      </c>
      <c r="G49" s="988">
        <v>4664564203.4300003</v>
      </c>
      <c r="H49" s="988">
        <v>4359405797.6000004</v>
      </c>
      <c r="I49" s="988">
        <v>305158405.82999998</v>
      </c>
      <c r="J49" s="989" t="s">
        <v>173</v>
      </c>
      <c r="K49" s="85" t="s">
        <v>47</v>
      </c>
      <c r="L49" s="85">
        <v>2614564203</v>
      </c>
      <c r="M49" s="981" t="s">
        <v>32</v>
      </c>
      <c r="N49" s="982">
        <v>1</v>
      </c>
      <c r="O49" s="981" t="s">
        <v>2</v>
      </c>
      <c r="P49" s="981" t="s">
        <v>26</v>
      </c>
      <c r="Q49" s="978" t="s">
        <v>41</v>
      </c>
      <c r="R49" s="978" t="s">
        <v>42</v>
      </c>
      <c r="S49" s="978" t="s">
        <v>15</v>
      </c>
      <c r="T49" s="978" t="s">
        <v>38</v>
      </c>
      <c r="U49" s="978" t="s">
        <v>206</v>
      </c>
      <c r="V49" s="978" t="s">
        <v>306</v>
      </c>
      <c r="W49" s="979"/>
      <c r="X49" s="980" t="s">
        <v>39</v>
      </c>
      <c r="Y49" s="974" t="s">
        <v>34</v>
      </c>
    </row>
    <row r="50" spans="2:25" hidden="1">
      <c r="B50" s="975"/>
      <c r="C50" s="976"/>
      <c r="D50" s="970"/>
      <c r="E50" s="970"/>
      <c r="F50" s="970"/>
      <c r="G50" s="972"/>
      <c r="H50" s="972"/>
      <c r="I50" s="972"/>
      <c r="J50" s="977"/>
      <c r="K50" s="86" t="s">
        <v>58</v>
      </c>
      <c r="L50" s="83">
        <v>2000000000</v>
      </c>
      <c r="M50" s="649"/>
      <c r="N50" s="772"/>
      <c r="O50" s="649"/>
      <c r="P50" s="649"/>
      <c r="Q50" s="970"/>
      <c r="R50" s="970"/>
      <c r="S50" s="970"/>
      <c r="T50" s="970"/>
      <c r="U50" s="970"/>
      <c r="V50" s="970"/>
      <c r="W50" s="966"/>
      <c r="X50" s="967"/>
      <c r="Y50" s="968"/>
    </row>
    <row r="51" spans="2:25" ht="21" hidden="1" customHeight="1">
      <c r="B51" s="975"/>
      <c r="C51" s="976"/>
      <c r="D51" s="970"/>
      <c r="E51" s="970"/>
      <c r="F51" s="970"/>
      <c r="G51" s="972"/>
      <c r="H51" s="972"/>
      <c r="I51" s="972"/>
      <c r="J51" s="698"/>
      <c r="K51" s="86" t="s">
        <v>64</v>
      </c>
      <c r="L51" s="83">
        <v>50000000</v>
      </c>
      <c r="M51" s="595"/>
      <c r="N51" s="601"/>
      <c r="O51" s="595"/>
      <c r="P51" s="595"/>
      <c r="Q51" s="970"/>
      <c r="R51" s="970"/>
      <c r="S51" s="970"/>
      <c r="T51" s="970"/>
      <c r="U51" s="970"/>
      <c r="V51" s="970"/>
      <c r="W51" s="966"/>
      <c r="X51" s="967"/>
      <c r="Y51" s="968"/>
    </row>
    <row r="52" spans="2:25">
      <c r="B52" s="975">
        <v>21</v>
      </c>
      <c r="C52" s="976" t="s">
        <v>29</v>
      </c>
      <c r="D52" s="970" t="s">
        <v>228</v>
      </c>
      <c r="E52" s="970" t="s">
        <v>65</v>
      </c>
      <c r="F52" s="970" t="s">
        <v>27</v>
      </c>
      <c r="G52" s="972">
        <v>13008894090.75</v>
      </c>
      <c r="H52" s="972">
        <v>12200998021.35</v>
      </c>
      <c r="I52" s="972">
        <v>807986069.39999998</v>
      </c>
      <c r="J52" s="699" t="s">
        <v>173</v>
      </c>
      <c r="K52" s="970" t="s">
        <v>115</v>
      </c>
      <c r="L52" s="972">
        <v>13008894090.75</v>
      </c>
      <c r="M52" s="596" t="s">
        <v>67</v>
      </c>
      <c r="N52" s="602">
        <v>1</v>
      </c>
      <c r="O52" s="596" t="s">
        <v>2</v>
      </c>
      <c r="P52" s="596" t="s">
        <v>26</v>
      </c>
      <c r="Q52" s="970" t="s">
        <v>41</v>
      </c>
      <c r="R52" s="970" t="s">
        <v>42</v>
      </c>
      <c r="S52" s="970" t="s">
        <v>15</v>
      </c>
      <c r="T52" s="971">
        <v>44166</v>
      </c>
      <c r="U52" s="574" t="s">
        <v>62</v>
      </c>
      <c r="V52" s="970" t="s">
        <v>392</v>
      </c>
      <c r="W52" s="966" t="s">
        <v>157</v>
      </c>
      <c r="X52" s="967" t="s">
        <v>66</v>
      </c>
      <c r="Y52" s="968" t="s">
        <v>34</v>
      </c>
    </row>
    <row r="53" spans="2:25" hidden="1">
      <c r="B53" s="975"/>
      <c r="C53" s="976"/>
      <c r="D53" s="970"/>
      <c r="E53" s="970"/>
      <c r="F53" s="970"/>
      <c r="G53" s="972"/>
      <c r="H53" s="972"/>
      <c r="I53" s="972"/>
      <c r="J53" s="977"/>
      <c r="K53" s="970"/>
      <c r="L53" s="972"/>
      <c r="M53" s="649"/>
      <c r="N53" s="772"/>
      <c r="O53" s="649"/>
      <c r="P53" s="649"/>
      <c r="Q53" s="970"/>
      <c r="R53" s="970"/>
      <c r="S53" s="970"/>
      <c r="T53" s="970"/>
      <c r="U53" s="574"/>
      <c r="V53" s="970"/>
      <c r="W53" s="966"/>
      <c r="X53" s="967"/>
      <c r="Y53" s="968"/>
    </row>
    <row r="54" spans="2:25" hidden="1">
      <c r="B54" s="975"/>
      <c r="C54" s="976"/>
      <c r="D54" s="970"/>
      <c r="E54" s="970"/>
      <c r="F54" s="970"/>
      <c r="G54" s="972"/>
      <c r="H54" s="972"/>
      <c r="I54" s="972"/>
      <c r="J54" s="698"/>
      <c r="K54" s="970"/>
      <c r="L54" s="972"/>
      <c r="M54" s="595"/>
      <c r="N54" s="601"/>
      <c r="O54" s="595"/>
      <c r="P54" s="595"/>
      <c r="Q54" s="970"/>
      <c r="R54" s="970"/>
      <c r="S54" s="970"/>
      <c r="T54" s="970"/>
      <c r="U54" s="574"/>
      <c r="V54" s="970"/>
      <c r="W54" s="966"/>
      <c r="X54" s="967"/>
      <c r="Y54" s="968"/>
    </row>
    <row r="55" spans="2:25" ht="51">
      <c r="B55" s="223">
        <v>22</v>
      </c>
      <c r="C55" s="125" t="s">
        <v>29</v>
      </c>
      <c r="D55" s="173" t="s">
        <v>228</v>
      </c>
      <c r="E55" s="173" t="s">
        <v>214</v>
      </c>
      <c r="F55" s="173" t="s">
        <v>208</v>
      </c>
      <c r="G55" s="84">
        <v>2737423086</v>
      </c>
      <c r="H55" s="84">
        <v>2558339332</v>
      </c>
      <c r="I55" s="84">
        <v>179083753</v>
      </c>
      <c r="J55" s="84" t="s">
        <v>181</v>
      </c>
      <c r="K55" s="173" t="s">
        <v>47</v>
      </c>
      <c r="L55" s="84">
        <f>+G55</f>
        <v>2737423086</v>
      </c>
      <c r="M55" s="173" t="s">
        <v>148</v>
      </c>
      <c r="N55" s="174">
        <v>1</v>
      </c>
      <c r="O55" s="173" t="s">
        <v>2</v>
      </c>
      <c r="P55" s="173" t="s">
        <v>26</v>
      </c>
      <c r="Q55" s="173" t="s">
        <v>41</v>
      </c>
      <c r="R55" s="173" t="s">
        <v>42</v>
      </c>
      <c r="S55" s="173" t="s">
        <v>15</v>
      </c>
      <c r="T55" s="24">
        <v>44399</v>
      </c>
      <c r="U55" s="173" t="s">
        <v>206</v>
      </c>
      <c r="V55" s="173" t="s">
        <v>307</v>
      </c>
      <c r="W55" s="107"/>
      <c r="X55" s="174" t="s">
        <v>215</v>
      </c>
      <c r="Y55" s="23" t="s">
        <v>34</v>
      </c>
    </row>
    <row r="56" spans="2:25" ht="78.75" customHeight="1" thickBot="1">
      <c r="B56" s="223">
        <v>23</v>
      </c>
      <c r="C56" s="253" t="s">
        <v>29</v>
      </c>
      <c r="D56" s="254" t="s">
        <v>228</v>
      </c>
      <c r="E56" s="254" t="s">
        <v>112</v>
      </c>
      <c r="F56" s="254" t="s">
        <v>27</v>
      </c>
      <c r="G56" s="255">
        <v>27758286927.869999</v>
      </c>
      <c r="H56" s="255">
        <v>26032357094.869999</v>
      </c>
      <c r="I56" s="255">
        <v>1725929833</v>
      </c>
      <c r="J56" s="255" t="s">
        <v>371</v>
      </c>
      <c r="K56" s="255" t="s">
        <v>47</v>
      </c>
      <c r="L56" s="255">
        <f>G56</f>
        <v>27758286927.869999</v>
      </c>
      <c r="M56" s="254" t="s">
        <v>48</v>
      </c>
      <c r="N56" s="256">
        <v>1</v>
      </c>
      <c r="O56" s="254" t="s">
        <v>2</v>
      </c>
      <c r="P56" s="254" t="s">
        <v>26</v>
      </c>
      <c r="Q56" s="254" t="s">
        <v>41</v>
      </c>
      <c r="R56" s="254" t="s">
        <v>42</v>
      </c>
      <c r="S56" s="254" t="s">
        <v>15</v>
      </c>
      <c r="T56" s="254" t="s">
        <v>60</v>
      </c>
      <c r="U56" s="254" t="s">
        <v>270</v>
      </c>
      <c r="V56" s="254" t="s">
        <v>369</v>
      </c>
      <c r="W56" s="257" t="s">
        <v>113</v>
      </c>
      <c r="X56" s="256" t="s">
        <v>63</v>
      </c>
      <c r="Y56" s="258" t="s">
        <v>370</v>
      </c>
    </row>
    <row r="57" spans="2:25" ht="51">
      <c r="B57" s="259">
        <v>24</v>
      </c>
      <c r="C57" s="260" t="s">
        <v>29</v>
      </c>
      <c r="D57" s="14" t="s">
        <v>228</v>
      </c>
      <c r="E57" s="14" t="s">
        <v>140</v>
      </c>
      <c r="F57" s="14" t="s">
        <v>99</v>
      </c>
      <c r="G57" s="15">
        <v>1474960108.3699999</v>
      </c>
      <c r="H57" s="15">
        <f>+G57-I57</f>
        <v>1371712900.7840998</v>
      </c>
      <c r="I57" s="15">
        <f>+G57*7%</f>
        <v>103247207.58590001</v>
      </c>
      <c r="J57" s="15" t="s">
        <v>181</v>
      </c>
      <c r="K57" s="14" t="s">
        <v>141</v>
      </c>
      <c r="L57" s="15">
        <v>1474960108.3699999</v>
      </c>
      <c r="M57" s="14" t="s">
        <v>142</v>
      </c>
      <c r="N57" s="14">
        <v>1</v>
      </c>
      <c r="O57" s="14" t="s">
        <v>2</v>
      </c>
      <c r="P57" s="14" t="s">
        <v>26</v>
      </c>
      <c r="Q57" s="14" t="s">
        <v>41</v>
      </c>
      <c r="R57" s="14" t="s">
        <v>42</v>
      </c>
      <c r="S57" s="14" t="s">
        <v>15</v>
      </c>
      <c r="T57" s="14" t="s">
        <v>143</v>
      </c>
      <c r="U57" s="14" t="s">
        <v>272</v>
      </c>
      <c r="V57" s="14" t="s">
        <v>308</v>
      </c>
      <c r="W57" s="108"/>
      <c r="X57" s="16" t="s">
        <v>144</v>
      </c>
      <c r="Y57" s="17" t="s">
        <v>57</v>
      </c>
    </row>
    <row r="58" spans="2:25">
      <c r="B58" s="969">
        <v>25</v>
      </c>
      <c r="C58" s="965" t="s">
        <v>29</v>
      </c>
      <c r="D58" s="692" t="s">
        <v>228</v>
      </c>
      <c r="E58" s="692" t="s">
        <v>54</v>
      </c>
      <c r="F58" s="692" t="s">
        <v>43</v>
      </c>
      <c r="G58" s="678">
        <v>6744583627.5799999</v>
      </c>
      <c r="H58" s="678">
        <v>6303469057.5799999</v>
      </c>
      <c r="I58" s="678">
        <v>441114570</v>
      </c>
      <c r="J58" s="82"/>
      <c r="K58" s="82" t="s">
        <v>47</v>
      </c>
      <c r="L58" s="82">
        <v>3388998083.79</v>
      </c>
      <c r="M58" s="693" t="s">
        <v>48</v>
      </c>
      <c r="N58" s="962">
        <v>1</v>
      </c>
      <c r="O58" s="693" t="s">
        <v>2</v>
      </c>
      <c r="P58" s="693" t="s">
        <v>26</v>
      </c>
      <c r="Q58" s="692" t="s">
        <v>41</v>
      </c>
      <c r="R58" s="692" t="s">
        <v>42</v>
      </c>
      <c r="S58" s="692" t="s">
        <v>15</v>
      </c>
      <c r="T58" s="692" t="s">
        <v>55</v>
      </c>
      <c r="U58" s="574" t="s">
        <v>62</v>
      </c>
      <c r="V58" s="692" t="s">
        <v>391</v>
      </c>
      <c r="W58" s="959">
        <v>44347</v>
      </c>
      <c r="X58" s="961" t="s">
        <v>56</v>
      </c>
      <c r="Y58" s="958" t="s">
        <v>57</v>
      </c>
    </row>
    <row r="59" spans="2:25" hidden="1">
      <c r="B59" s="969"/>
      <c r="C59" s="965"/>
      <c r="D59" s="692"/>
      <c r="E59" s="692"/>
      <c r="F59" s="692"/>
      <c r="G59" s="678"/>
      <c r="H59" s="678"/>
      <c r="I59" s="678"/>
      <c r="J59" s="82"/>
      <c r="K59" s="81" t="s">
        <v>58</v>
      </c>
      <c r="L59" s="82">
        <f>G58-L58</f>
        <v>3355585543.79</v>
      </c>
      <c r="M59" s="766"/>
      <c r="N59" s="963"/>
      <c r="O59" s="766"/>
      <c r="P59" s="766"/>
      <c r="Q59" s="692"/>
      <c r="R59" s="692"/>
      <c r="S59" s="692"/>
      <c r="T59" s="692"/>
      <c r="U59" s="574"/>
      <c r="V59" s="692"/>
      <c r="W59" s="960"/>
      <c r="X59" s="961"/>
      <c r="Y59" s="958"/>
    </row>
    <row r="60" spans="2:25">
      <c r="B60" s="964">
        <v>26</v>
      </c>
      <c r="C60" s="965" t="s">
        <v>29</v>
      </c>
      <c r="D60" s="692" t="s">
        <v>228</v>
      </c>
      <c r="E60" s="692" t="s">
        <v>111</v>
      </c>
      <c r="F60" s="692" t="s">
        <v>59</v>
      </c>
      <c r="G60" s="678">
        <v>2783107856</v>
      </c>
      <c r="H60" s="678">
        <v>2625573449</v>
      </c>
      <c r="I60" s="678">
        <v>157534407</v>
      </c>
      <c r="J60" s="82"/>
      <c r="K60" s="82" t="s">
        <v>47</v>
      </c>
      <c r="L60" s="82">
        <v>2504797070</v>
      </c>
      <c r="M60" s="693" t="s">
        <v>23</v>
      </c>
      <c r="N60" s="962">
        <v>1</v>
      </c>
      <c r="O60" s="693" t="s">
        <v>2</v>
      </c>
      <c r="P60" s="693" t="s">
        <v>26</v>
      </c>
      <c r="Q60" s="692" t="s">
        <v>41</v>
      </c>
      <c r="R60" s="692" t="s">
        <v>42</v>
      </c>
      <c r="S60" s="692" t="s">
        <v>15</v>
      </c>
      <c r="T60" s="692" t="s">
        <v>60</v>
      </c>
      <c r="U60" s="574" t="s">
        <v>62</v>
      </c>
      <c r="V60" s="692" t="s">
        <v>391</v>
      </c>
      <c r="W60" s="959">
        <v>44347</v>
      </c>
      <c r="X60" s="961" t="s">
        <v>61</v>
      </c>
      <c r="Y60" s="958" t="s">
        <v>57</v>
      </c>
    </row>
    <row r="61" spans="2:25" ht="18.75" customHeight="1">
      <c r="B61" s="964"/>
      <c r="C61" s="965"/>
      <c r="D61" s="692"/>
      <c r="E61" s="692"/>
      <c r="F61" s="692"/>
      <c r="G61" s="678"/>
      <c r="H61" s="678"/>
      <c r="I61" s="678"/>
      <c r="J61" s="82"/>
      <c r="K61" s="81" t="s">
        <v>58</v>
      </c>
      <c r="L61" s="82">
        <v>278310786</v>
      </c>
      <c r="M61" s="766"/>
      <c r="N61" s="963"/>
      <c r="O61" s="766"/>
      <c r="P61" s="766"/>
      <c r="Q61" s="692"/>
      <c r="R61" s="692"/>
      <c r="S61" s="692"/>
      <c r="T61" s="692"/>
      <c r="U61" s="574"/>
      <c r="V61" s="692"/>
      <c r="W61" s="960"/>
      <c r="X61" s="961"/>
      <c r="Y61" s="958"/>
    </row>
    <row r="62" spans="2:25" ht="51">
      <c r="B62" s="309">
        <v>27</v>
      </c>
      <c r="C62" s="261" t="s">
        <v>29</v>
      </c>
      <c r="D62" s="81" t="s">
        <v>228</v>
      </c>
      <c r="E62" s="81" t="s">
        <v>203</v>
      </c>
      <c r="F62" s="27" t="s">
        <v>152</v>
      </c>
      <c r="G62" s="28">
        <v>2480813856</v>
      </c>
      <c r="H62" s="28">
        <v>2310933857</v>
      </c>
      <c r="I62" s="28">
        <v>169879999</v>
      </c>
      <c r="J62" s="27" t="s">
        <v>174</v>
      </c>
      <c r="K62" s="27" t="s">
        <v>47</v>
      </c>
      <c r="L62" s="29">
        <f>+G62</f>
        <v>2480813856</v>
      </c>
      <c r="M62" s="27" t="s">
        <v>32</v>
      </c>
      <c r="N62" s="27">
        <v>2</v>
      </c>
      <c r="O62" s="81" t="s">
        <v>2</v>
      </c>
      <c r="P62" s="27" t="s">
        <v>26</v>
      </c>
      <c r="Q62" s="27" t="s">
        <v>41</v>
      </c>
      <c r="R62" s="27" t="s">
        <v>42</v>
      </c>
      <c r="S62" s="81" t="s">
        <v>15</v>
      </c>
      <c r="T62" s="30">
        <v>44396</v>
      </c>
      <c r="U62" s="127" t="s">
        <v>62</v>
      </c>
      <c r="V62" s="81" t="s">
        <v>384</v>
      </c>
      <c r="W62" s="109">
        <v>44438</v>
      </c>
      <c r="X62" s="27" t="s">
        <v>204</v>
      </c>
      <c r="Y62" s="31" t="s">
        <v>57</v>
      </c>
    </row>
    <row r="63" spans="2:25" ht="50.25" customHeight="1">
      <c r="B63" s="259">
        <v>28</v>
      </c>
      <c r="C63" s="262" t="s">
        <v>29</v>
      </c>
      <c r="D63" s="72" t="s">
        <v>228</v>
      </c>
      <c r="E63" s="128" t="s">
        <v>221</v>
      </c>
      <c r="F63" s="129" t="s">
        <v>22</v>
      </c>
      <c r="G63" s="130">
        <v>861397016</v>
      </c>
      <c r="H63" s="130">
        <f>+G63-I63</f>
        <v>817384031</v>
      </c>
      <c r="I63" s="130">
        <v>44012985</v>
      </c>
      <c r="J63" s="129"/>
      <c r="K63" s="129"/>
      <c r="L63" s="131"/>
      <c r="M63" s="129"/>
      <c r="N63" s="129">
        <v>1</v>
      </c>
      <c r="O63" s="72" t="s">
        <v>2</v>
      </c>
      <c r="P63" s="129" t="s">
        <v>26</v>
      </c>
      <c r="Q63" s="129" t="s">
        <v>41</v>
      </c>
      <c r="R63" s="129" t="s">
        <v>42</v>
      </c>
      <c r="S63" s="72" t="s">
        <v>15</v>
      </c>
      <c r="T63" s="132">
        <v>44412</v>
      </c>
      <c r="U63" s="72" t="s">
        <v>341</v>
      </c>
      <c r="V63" s="72" t="s">
        <v>309</v>
      </c>
      <c r="W63" s="133"/>
      <c r="X63" s="129" t="s">
        <v>36</v>
      </c>
      <c r="Y63" s="134" t="s">
        <v>57</v>
      </c>
    </row>
    <row r="64" spans="2:25" ht="31.5" customHeight="1">
      <c r="B64" s="954">
        <v>29</v>
      </c>
      <c r="C64" s="945" t="s">
        <v>29</v>
      </c>
      <c r="D64" s="692" t="s">
        <v>237</v>
      </c>
      <c r="E64" s="673" t="s">
        <v>116</v>
      </c>
      <c r="F64" s="632" t="s">
        <v>114</v>
      </c>
      <c r="G64" s="676">
        <v>8903554800</v>
      </c>
      <c r="H64" s="676">
        <v>8903554800</v>
      </c>
      <c r="I64" s="678" t="s">
        <v>117</v>
      </c>
      <c r="J64" s="27"/>
      <c r="K64" s="27" t="s">
        <v>118</v>
      </c>
      <c r="L64" s="29">
        <v>3915809200</v>
      </c>
      <c r="M64" s="632" t="s">
        <v>35</v>
      </c>
      <c r="N64" s="632">
        <v>140</v>
      </c>
      <c r="O64" s="692" t="s">
        <v>119</v>
      </c>
      <c r="P64" s="632" t="s">
        <v>120</v>
      </c>
      <c r="Q64" s="632">
        <v>50</v>
      </c>
      <c r="R64" s="632"/>
      <c r="S64" s="692" t="s">
        <v>15</v>
      </c>
      <c r="T64" s="745" t="s">
        <v>60</v>
      </c>
      <c r="U64" s="692" t="s">
        <v>272</v>
      </c>
      <c r="V64" s="692" t="s">
        <v>261</v>
      </c>
      <c r="W64" s="770"/>
      <c r="X64" s="632" t="s">
        <v>121</v>
      </c>
      <c r="Y64" s="950" t="s">
        <v>372</v>
      </c>
    </row>
    <row r="65" spans="2:25" ht="21" hidden="1" customHeight="1">
      <c r="B65" s="955"/>
      <c r="C65" s="945"/>
      <c r="D65" s="692"/>
      <c r="E65" s="673"/>
      <c r="F65" s="632"/>
      <c r="G65" s="676"/>
      <c r="H65" s="676"/>
      <c r="I65" s="678"/>
      <c r="J65" s="27"/>
      <c r="K65" s="27" t="s">
        <v>47</v>
      </c>
      <c r="L65" s="29">
        <v>3989916002</v>
      </c>
      <c r="M65" s="632"/>
      <c r="N65" s="632"/>
      <c r="O65" s="692"/>
      <c r="P65" s="632"/>
      <c r="Q65" s="632"/>
      <c r="R65" s="632"/>
      <c r="S65" s="692"/>
      <c r="T65" s="745"/>
      <c r="U65" s="692"/>
      <c r="V65" s="692"/>
      <c r="W65" s="770"/>
      <c r="X65" s="632"/>
      <c r="Y65" s="950"/>
    </row>
    <row r="66" spans="2:25" ht="24" hidden="1" customHeight="1">
      <c r="B66" s="955"/>
      <c r="C66" s="945"/>
      <c r="D66" s="692"/>
      <c r="E66" s="673"/>
      <c r="F66" s="632"/>
      <c r="G66" s="676"/>
      <c r="H66" s="676"/>
      <c r="I66" s="678"/>
      <c r="J66" s="27"/>
      <c r="K66" s="27" t="s">
        <v>58</v>
      </c>
      <c r="L66" s="29">
        <v>480000000</v>
      </c>
      <c r="M66" s="632"/>
      <c r="N66" s="632"/>
      <c r="O66" s="692"/>
      <c r="P66" s="632"/>
      <c r="Q66" s="632"/>
      <c r="R66" s="632"/>
      <c r="S66" s="692"/>
      <c r="T66" s="745"/>
      <c r="U66" s="692"/>
      <c r="V66" s="692"/>
      <c r="W66" s="770"/>
      <c r="X66" s="632"/>
      <c r="Y66" s="950"/>
    </row>
    <row r="67" spans="2:25" ht="21" hidden="1" customHeight="1">
      <c r="B67" s="956"/>
      <c r="C67" s="945"/>
      <c r="D67" s="692"/>
      <c r="E67" s="673"/>
      <c r="F67" s="632"/>
      <c r="G67" s="676"/>
      <c r="H67" s="676"/>
      <c r="I67" s="678"/>
      <c r="J67" s="27"/>
      <c r="K67" s="27" t="s">
        <v>122</v>
      </c>
      <c r="L67" s="29">
        <v>649829598</v>
      </c>
      <c r="M67" s="632"/>
      <c r="N67" s="632"/>
      <c r="O67" s="692"/>
      <c r="P67" s="632"/>
      <c r="Q67" s="632"/>
      <c r="R67" s="632"/>
      <c r="S67" s="692"/>
      <c r="T67" s="745"/>
      <c r="U67" s="692"/>
      <c r="V67" s="692"/>
      <c r="W67" s="770"/>
      <c r="X67" s="632"/>
      <c r="Y67" s="950"/>
    </row>
    <row r="68" spans="2:25" ht="21" customHeight="1">
      <c r="B68" s="954">
        <v>30</v>
      </c>
      <c r="C68" s="945" t="s">
        <v>29</v>
      </c>
      <c r="D68" s="632" t="s">
        <v>237</v>
      </c>
      <c r="E68" s="632" t="s">
        <v>314</v>
      </c>
      <c r="F68" s="632" t="s">
        <v>68</v>
      </c>
      <c r="G68" s="676">
        <v>4600000000</v>
      </c>
      <c r="H68" s="676">
        <f>+G68-I68</f>
        <v>4278000000</v>
      </c>
      <c r="I68" s="676">
        <f>+G68*7%</f>
        <v>322000000.00000006</v>
      </c>
      <c r="J68" s="632" t="s">
        <v>181</v>
      </c>
      <c r="K68" s="632" t="s">
        <v>47</v>
      </c>
      <c r="L68" s="676">
        <f>+G68</f>
        <v>4600000000</v>
      </c>
      <c r="M68" s="632" t="s">
        <v>32</v>
      </c>
      <c r="N68" s="632">
        <v>200</v>
      </c>
      <c r="O68" s="692" t="s">
        <v>119</v>
      </c>
      <c r="P68" s="632" t="s">
        <v>190</v>
      </c>
      <c r="Q68" s="632">
        <v>400</v>
      </c>
      <c r="R68" s="632" t="s">
        <v>255</v>
      </c>
      <c r="S68" s="692" t="s">
        <v>15</v>
      </c>
      <c r="T68" s="632" t="s">
        <v>373</v>
      </c>
      <c r="U68" s="692" t="s">
        <v>270</v>
      </c>
      <c r="V68" s="692" t="s">
        <v>374</v>
      </c>
      <c r="W68" s="632"/>
      <c r="X68" s="632" t="s">
        <v>195</v>
      </c>
      <c r="Y68" s="950" t="s">
        <v>372</v>
      </c>
    </row>
    <row r="69" spans="2:25" ht="21" hidden="1" customHeight="1">
      <c r="B69" s="955"/>
      <c r="C69" s="945"/>
      <c r="D69" s="632"/>
      <c r="E69" s="632"/>
      <c r="F69" s="632"/>
      <c r="G69" s="676"/>
      <c r="H69" s="676"/>
      <c r="I69" s="676"/>
      <c r="J69" s="632"/>
      <c r="K69" s="632"/>
      <c r="L69" s="676"/>
      <c r="M69" s="632"/>
      <c r="N69" s="632"/>
      <c r="O69" s="692"/>
      <c r="P69" s="632" t="s">
        <v>120</v>
      </c>
      <c r="Q69" s="632">
        <v>50</v>
      </c>
      <c r="R69" s="632" t="s">
        <v>255</v>
      </c>
      <c r="S69" s="692"/>
      <c r="T69" s="632"/>
      <c r="U69" s="692"/>
      <c r="V69" s="692"/>
      <c r="W69" s="632"/>
      <c r="X69" s="632"/>
      <c r="Y69" s="950"/>
    </row>
    <row r="70" spans="2:25" ht="37.5" hidden="1" customHeight="1">
      <c r="B70" s="956"/>
      <c r="C70" s="957"/>
      <c r="D70" s="590"/>
      <c r="E70" s="590"/>
      <c r="F70" s="590"/>
      <c r="G70" s="592"/>
      <c r="H70" s="592"/>
      <c r="I70" s="592"/>
      <c r="J70" s="590"/>
      <c r="K70" s="590"/>
      <c r="L70" s="592"/>
      <c r="M70" s="590"/>
      <c r="N70" s="590"/>
      <c r="O70" s="693"/>
      <c r="P70" s="590" t="s">
        <v>254</v>
      </c>
      <c r="Q70" s="590">
        <v>50</v>
      </c>
      <c r="R70" s="590" t="s">
        <v>255</v>
      </c>
      <c r="S70" s="693"/>
      <c r="T70" s="590"/>
      <c r="U70" s="693"/>
      <c r="V70" s="693"/>
      <c r="W70" s="590"/>
      <c r="X70" s="590"/>
      <c r="Y70" s="953"/>
    </row>
    <row r="71" spans="2:25" ht="27" customHeight="1">
      <c r="B71" s="907">
        <v>31</v>
      </c>
      <c r="C71" s="945" t="s">
        <v>29</v>
      </c>
      <c r="D71" s="632" t="s">
        <v>237</v>
      </c>
      <c r="E71" s="692" t="s">
        <v>193</v>
      </c>
      <c r="F71" s="632" t="s">
        <v>22</v>
      </c>
      <c r="G71" s="676">
        <v>4244983800</v>
      </c>
      <c r="H71" s="676">
        <v>3967274600</v>
      </c>
      <c r="I71" s="676">
        <v>277709200</v>
      </c>
      <c r="J71" s="632" t="s">
        <v>181</v>
      </c>
      <c r="K71" s="632" t="s">
        <v>52</v>
      </c>
      <c r="L71" s="676">
        <v>4244983800</v>
      </c>
      <c r="M71" s="632" t="s">
        <v>161</v>
      </c>
      <c r="N71" s="632">
        <v>200</v>
      </c>
      <c r="O71" s="678" t="s">
        <v>119</v>
      </c>
      <c r="P71" s="632" t="s">
        <v>194</v>
      </c>
      <c r="Q71" s="632">
        <v>850</v>
      </c>
      <c r="R71" s="632">
        <v>68</v>
      </c>
      <c r="S71" s="692" t="s">
        <v>15</v>
      </c>
      <c r="T71" s="632" t="s">
        <v>188</v>
      </c>
      <c r="U71" s="632" t="s">
        <v>313</v>
      </c>
      <c r="V71" s="692" t="s">
        <v>378</v>
      </c>
      <c r="W71" s="632"/>
      <c r="X71" s="632" t="s">
        <v>195</v>
      </c>
      <c r="Y71" s="950" t="s">
        <v>372</v>
      </c>
    </row>
    <row r="72" spans="2:25" ht="25.5" hidden="1" customHeight="1">
      <c r="B72" s="928"/>
      <c r="C72" s="945"/>
      <c r="D72" s="632"/>
      <c r="E72" s="692"/>
      <c r="F72" s="632"/>
      <c r="G72" s="676"/>
      <c r="H72" s="676"/>
      <c r="I72" s="676"/>
      <c r="J72" s="632"/>
      <c r="K72" s="632"/>
      <c r="L72" s="676"/>
      <c r="M72" s="632"/>
      <c r="N72" s="632"/>
      <c r="O72" s="678"/>
      <c r="P72" s="632" t="s">
        <v>256</v>
      </c>
      <c r="Q72" s="632">
        <v>100</v>
      </c>
      <c r="R72" s="632">
        <v>32</v>
      </c>
      <c r="S72" s="692"/>
      <c r="T72" s="632"/>
      <c r="U72" s="632"/>
      <c r="V72" s="692"/>
      <c r="W72" s="632"/>
      <c r="X72" s="632"/>
      <c r="Y72" s="950"/>
    </row>
    <row r="73" spans="2:25" ht="24" hidden="1" customHeight="1" thickBot="1">
      <c r="B73" s="908"/>
      <c r="C73" s="946"/>
      <c r="D73" s="942"/>
      <c r="E73" s="943"/>
      <c r="F73" s="942"/>
      <c r="G73" s="944"/>
      <c r="H73" s="944"/>
      <c r="I73" s="944"/>
      <c r="J73" s="942"/>
      <c r="K73" s="942"/>
      <c r="L73" s="944"/>
      <c r="M73" s="942"/>
      <c r="N73" s="942"/>
      <c r="O73" s="952"/>
      <c r="P73" s="942" t="s">
        <v>257</v>
      </c>
      <c r="Q73" s="942">
        <v>50</v>
      </c>
      <c r="R73" s="942" t="s">
        <v>255</v>
      </c>
      <c r="S73" s="943"/>
      <c r="T73" s="942"/>
      <c r="U73" s="942"/>
      <c r="V73" s="943"/>
      <c r="W73" s="942"/>
      <c r="X73" s="942"/>
      <c r="Y73" s="951"/>
    </row>
    <row r="74" spans="2:25" ht="58.5" customHeight="1">
      <c r="B74" s="223">
        <v>32</v>
      </c>
      <c r="C74" s="268" t="s">
        <v>29</v>
      </c>
      <c r="D74" s="171" t="s">
        <v>228</v>
      </c>
      <c r="E74" s="171" t="s">
        <v>145</v>
      </c>
      <c r="F74" s="171" t="s">
        <v>99</v>
      </c>
      <c r="G74" s="209">
        <v>1999274039.52</v>
      </c>
      <c r="H74" s="209">
        <v>1879462326</v>
      </c>
      <c r="I74" s="209">
        <v>86744415</v>
      </c>
      <c r="J74" s="209" t="s">
        <v>173</v>
      </c>
      <c r="K74" s="171" t="s">
        <v>141</v>
      </c>
      <c r="L74" s="209">
        <v>1999274039.52</v>
      </c>
      <c r="M74" s="171" t="s">
        <v>146</v>
      </c>
      <c r="N74" s="171">
        <v>1</v>
      </c>
      <c r="O74" s="171" t="s">
        <v>2</v>
      </c>
      <c r="P74" s="171" t="s">
        <v>26</v>
      </c>
      <c r="Q74" s="171" t="s">
        <v>41</v>
      </c>
      <c r="R74" s="171" t="s">
        <v>42</v>
      </c>
      <c r="S74" s="171" t="s">
        <v>15</v>
      </c>
      <c r="T74" s="171" t="s">
        <v>147</v>
      </c>
      <c r="U74" s="117" t="s">
        <v>62</v>
      </c>
      <c r="V74" s="171" t="s">
        <v>388</v>
      </c>
      <c r="W74" s="210">
        <v>44469</v>
      </c>
      <c r="X74" s="211" t="s">
        <v>144</v>
      </c>
      <c r="Y74" s="212" t="s">
        <v>150</v>
      </c>
    </row>
    <row r="75" spans="2:25">
      <c r="B75" s="927">
        <v>33</v>
      </c>
      <c r="C75" s="939" t="s">
        <v>29</v>
      </c>
      <c r="D75" s="919" t="s">
        <v>237</v>
      </c>
      <c r="E75" s="919" t="s">
        <v>362</v>
      </c>
      <c r="F75" s="919" t="s">
        <v>361</v>
      </c>
      <c r="G75" s="935">
        <v>1603231200</v>
      </c>
      <c r="H75" s="935">
        <f>+G75</f>
        <v>1603231200</v>
      </c>
      <c r="I75" s="937" t="s">
        <v>188</v>
      </c>
      <c r="J75" s="209" t="s">
        <v>181</v>
      </c>
      <c r="K75" s="209" t="s">
        <v>47</v>
      </c>
      <c r="L75" s="209">
        <v>1090231200</v>
      </c>
      <c r="M75" s="919" t="s">
        <v>35</v>
      </c>
      <c r="N75" s="919">
        <v>120</v>
      </c>
      <c r="O75" s="919" t="s">
        <v>119</v>
      </c>
      <c r="P75" s="135" t="s">
        <v>190</v>
      </c>
      <c r="Q75" s="135">
        <v>400</v>
      </c>
      <c r="R75" s="135" t="s">
        <v>255</v>
      </c>
      <c r="S75" s="919" t="s">
        <v>15</v>
      </c>
      <c r="T75" s="921" t="s">
        <v>363</v>
      </c>
      <c r="U75" s="947" t="s">
        <v>62</v>
      </c>
      <c r="V75" s="919" t="s">
        <v>389</v>
      </c>
      <c r="W75" s="929">
        <v>44467</v>
      </c>
      <c r="X75" s="931" t="s">
        <v>377</v>
      </c>
      <c r="Y75" s="933" t="s">
        <v>150</v>
      </c>
    </row>
    <row r="76" spans="2:25" hidden="1">
      <c r="B76" s="928"/>
      <c r="C76" s="940"/>
      <c r="D76" s="638"/>
      <c r="E76" s="638"/>
      <c r="F76" s="638"/>
      <c r="G76" s="640"/>
      <c r="H76" s="640"/>
      <c r="I76" s="642"/>
      <c r="J76" s="209" t="s">
        <v>181</v>
      </c>
      <c r="K76" s="209" t="s">
        <v>7</v>
      </c>
      <c r="L76" s="209">
        <v>513000000</v>
      </c>
      <c r="M76" s="638"/>
      <c r="N76" s="638"/>
      <c r="O76" s="638"/>
      <c r="P76" s="135" t="s">
        <v>120</v>
      </c>
      <c r="Q76" s="135">
        <v>50</v>
      </c>
      <c r="R76" s="135" t="s">
        <v>255</v>
      </c>
      <c r="S76" s="638"/>
      <c r="T76" s="921"/>
      <c r="U76" s="948"/>
      <c r="V76" s="638"/>
      <c r="W76" s="726"/>
      <c r="X76" s="718"/>
      <c r="Y76" s="719"/>
    </row>
    <row r="77" spans="2:25" hidden="1">
      <c r="B77" s="908"/>
      <c r="C77" s="941"/>
      <c r="D77" s="799"/>
      <c r="E77" s="799"/>
      <c r="F77" s="799"/>
      <c r="G77" s="936"/>
      <c r="H77" s="936"/>
      <c r="I77" s="938"/>
      <c r="J77" s="209"/>
      <c r="K77" s="171"/>
      <c r="L77" s="209"/>
      <c r="M77" s="799"/>
      <c r="N77" s="799"/>
      <c r="O77" s="799"/>
      <c r="P77" s="135" t="s">
        <v>254</v>
      </c>
      <c r="Q77" s="135">
        <v>50</v>
      </c>
      <c r="R77" s="135" t="s">
        <v>255</v>
      </c>
      <c r="S77" s="799"/>
      <c r="T77" s="921"/>
      <c r="U77" s="949"/>
      <c r="V77" s="799"/>
      <c r="W77" s="930"/>
      <c r="X77" s="932"/>
      <c r="Y77" s="934"/>
    </row>
    <row r="78" spans="2:25">
      <c r="B78" s="927">
        <v>34</v>
      </c>
      <c r="C78" s="926" t="s">
        <v>29</v>
      </c>
      <c r="D78" s="921" t="s">
        <v>237</v>
      </c>
      <c r="E78" s="921" t="s">
        <v>186</v>
      </c>
      <c r="F78" s="921" t="s">
        <v>187</v>
      </c>
      <c r="G78" s="925">
        <v>3193792400</v>
      </c>
      <c r="H78" s="925">
        <v>3193792400</v>
      </c>
      <c r="I78" s="924" t="s">
        <v>188</v>
      </c>
      <c r="J78" s="925" t="s">
        <v>181</v>
      </c>
      <c r="K78" s="921" t="s">
        <v>189</v>
      </c>
      <c r="L78" s="925">
        <v>3193792400</v>
      </c>
      <c r="M78" s="919" t="s">
        <v>35</v>
      </c>
      <c r="N78" s="919">
        <v>240</v>
      </c>
      <c r="O78" s="919" t="s">
        <v>119</v>
      </c>
      <c r="P78" s="135" t="s">
        <v>190</v>
      </c>
      <c r="Q78" s="135">
        <v>400</v>
      </c>
      <c r="R78" s="135" t="s">
        <v>255</v>
      </c>
      <c r="S78" s="921" t="s">
        <v>15</v>
      </c>
      <c r="T78" s="921" t="s">
        <v>191</v>
      </c>
      <c r="U78" s="574" t="s">
        <v>62</v>
      </c>
      <c r="V78" s="921" t="s">
        <v>389</v>
      </c>
      <c r="W78" s="923">
        <v>44460</v>
      </c>
      <c r="X78" s="922" t="s">
        <v>192</v>
      </c>
      <c r="Y78" s="920" t="s">
        <v>150</v>
      </c>
    </row>
    <row r="79" spans="2:25" hidden="1">
      <c r="B79" s="928"/>
      <c r="C79" s="926"/>
      <c r="D79" s="921"/>
      <c r="E79" s="921"/>
      <c r="F79" s="921"/>
      <c r="G79" s="925"/>
      <c r="H79" s="925"/>
      <c r="I79" s="924"/>
      <c r="J79" s="925"/>
      <c r="K79" s="921"/>
      <c r="L79" s="925"/>
      <c r="M79" s="638"/>
      <c r="N79" s="638"/>
      <c r="O79" s="638"/>
      <c r="P79" s="135" t="s">
        <v>120</v>
      </c>
      <c r="Q79" s="135">
        <v>50</v>
      </c>
      <c r="R79" s="135" t="s">
        <v>255</v>
      </c>
      <c r="S79" s="921"/>
      <c r="T79" s="921"/>
      <c r="U79" s="574"/>
      <c r="V79" s="921"/>
      <c r="W79" s="923"/>
      <c r="X79" s="922"/>
      <c r="Y79" s="920"/>
    </row>
    <row r="80" spans="2:25" hidden="1">
      <c r="B80" s="908"/>
      <c r="C80" s="926"/>
      <c r="D80" s="921"/>
      <c r="E80" s="921"/>
      <c r="F80" s="921"/>
      <c r="G80" s="925"/>
      <c r="H80" s="925"/>
      <c r="I80" s="924"/>
      <c r="J80" s="925"/>
      <c r="K80" s="921"/>
      <c r="L80" s="925"/>
      <c r="M80" s="799"/>
      <c r="N80" s="799"/>
      <c r="O80" s="799"/>
      <c r="P80" s="135" t="s">
        <v>254</v>
      </c>
      <c r="Q80" s="135">
        <v>50</v>
      </c>
      <c r="R80" s="135" t="s">
        <v>255</v>
      </c>
      <c r="S80" s="921"/>
      <c r="T80" s="921"/>
      <c r="U80" s="574"/>
      <c r="V80" s="921"/>
      <c r="W80" s="923"/>
      <c r="X80" s="922"/>
      <c r="Y80" s="920"/>
    </row>
    <row r="81" spans="2:25" ht="13.5" thickBot="1">
      <c r="B81" s="907">
        <v>35</v>
      </c>
      <c r="C81" s="926" t="s">
        <v>29</v>
      </c>
      <c r="D81" s="921" t="s">
        <v>237</v>
      </c>
      <c r="E81" s="921" t="s">
        <v>196</v>
      </c>
      <c r="F81" s="921" t="s">
        <v>24</v>
      </c>
      <c r="G81" s="924">
        <f>20000000*276</f>
        <v>5520000000</v>
      </c>
      <c r="H81" s="924">
        <f>+G81-I81</f>
        <v>5133600000</v>
      </c>
      <c r="I81" s="924">
        <f>+G81*7%</f>
        <v>386400000.00000006</v>
      </c>
      <c r="J81" s="925" t="s">
        <v>181</v>
      </c>
      <c r="K81" s="921" t="s">
        <v>52</v>
      </c>
      <c r="L81" s="924">
        <f>+G81</f>
        <v>5520000000</v>
      </c>
      <c r="M81" s="919" t="s">
        <v>23</v>
      </c>
      <c r="N81" s="919">
        <v>276</v>
      </c>
      <c r="O81" s="919" t="s">
        <v>119</v>
      </c>
      <c r="P81" s="135"/>
      <c r="Q81" s="135"/>
      <c r="R81" s="135"/>
      <c r="S81" s="921" t="s">
        <v>15</v>
      </c>
      <c r="T81" s="921"/>
      <c r="U81" s="921" t="s">
        <v>313</v>
      </c>
      <c r="V81" s="921" t="s">
        <v>258</v>
      </c>
      <c r="W81" s="923"/>
      <c r="X81" s="922" t="s">
        <v>197</v>
      </c>
      <c r="Y81" s="920" t="s">
        <v>150</v>
      </c>
    </row>
    <row r="82" spans="2:25" ht="31.5" hidden="1" customHeight="1" thickBot="1">
      <c r="B82" s="908"/>
      <c r="C82" s="926"/>
      <c r="D82" s="921"/>
      <c r="E82" s="921"/>
      <c r="F82" s="921"/>
      <c r="G82" s="924"/>
      <c r="H82" s="924"/>
      <c r="I82" s="924"/>
      <c r="J82" s="925"/>
      <c r="K82" s="921"/>
      <c r="L82" s="924"/>
      <c r="M82" s="799"/>
      <c r="N82" s="799"/>
      <c r="O82" s="799"/>
      <c r="P82" s="135"/>
      <c r="Q82" s="135"/>
      <c r="R82" s="135"/>
      <c r="S82" s="921"/>
      <c r="T82" s="921"/>
      <c r="U82" s="921"/>
      <c r="V82" s="921"/>
      <c r="W82" s="923"/>
      <c r="X82" s="922"/>
      <c r="Y82" s="920"/>
    </row>
    <row r="83" spans="2:25" ht="66" customHeight="1">
      <c r="B83" s="223">
        <v>36</v>
      </c>
      <c r="C83" s="214" t="s">
        <v>29</v>
      </c>
      <c r="D83" s="140" t="s">
        <v>228</v>
      </c>
      <c r="E83" s="140" t="s">
        <v>175</v>
      </c>
      <c r="F83" s="141" t="s">
        <v>68</v>
      </c>
      <c r="G83" s="142">
        <v>6892987127.1199999</v>
      </c>
      <c r="H83" s="143">
        <f>G83-I83</f>
        <v>6543212367.1199999</v>
      </c>
      <c r="I83" s="142">
        <v>349774760</v>
      </c>
      <c r="J83" s="141" t="s">
        <v>181</v>
      </c>
      <c r="K83" s="140" t="s">
        <v>176</v>
      </c>
      <c r="L83" s="142">
        <v>6892987127.1199999</v>
      </c>
      <c r="M83" s="141" t="s">
        <v>177</v>
      </c>
      <c r="N83" s="141">
        <v>1</v>
      </c>
      <c r="O83" s="140" t="s">
        <v>2</v>
      </c>
      <c r="P83" s="141" t="s">
        <v>26</v>
      </c>
      <c r="Q83" s="141" t="s">
        <v>41</v>
      </c>
      <c r="R83" s="141" t="s">
        <v>42</v>
      </c>
      <c r="S83" s="140" t="s">
        <v>15</v>
      </c>
      <c r="T83" s="141" t="s">
        <v>179</v>
      </c>
      <c r="U83" s="140" t="s">
        <v>272</v>
      </c>
      <c r="V83" s="140" t="s">
        <v>315</v>
      </c>
      <c r="W83" s="144"/>
      <c r="X83" s="141" t="s">
        <v>178</v>
      </c>
      <c r="Y83" s="145" t="s">
        <v>180</v>
      </c>
    </row>
    <row r="84" spans="2:25" ht="69" customHeight="1" thickBot="1">
      <c r="B84" s="223">
        <v>37</v>
      </c>
      <c r="C84" s="215" t="s">
        <v>29</v>
      </c>
      <c r="D84" s="137" t="s">
        <v>228</v>
      </c>
      <c r="E84" s="137" t="s">
        <v>316</v>
      </c>
      <c r="F84" s="136" t="s">
        <v>379</v>
      </c>
      <c r="G84" s="139">
        <v>1764405126</v>
      </c>
      <c r="H84" s="136"/>
      <c r="I84" s="136"/>
      <c r="J84" s="136" t="s">
        <v>317</v>
      </c>
      <c r="K84" s="139" t="s">
        <v>47</v>
      </c>
      <c r="L84" s="139">
        <v>1764405126</v>
      </c>
      <c r="M84" s="136" t="s">
        <v>161</v>
      </c>
      <c r="N84" s="136">
        <v>1</v>
      </c>
      <c r="O84" s="137" t="s">
        <v>2</v>
      </c>
      <c r="P84" s="136" t="s">
        <v>26</v>
      </c>
      <c r="Q84" s="136" t="s">
        <v>41</v>
      </c>
      <c r="R84" s="136" t="s">
        <v>42</v>
      </c>
      <c r="S84" s="137" t="s">
        <v>15</v>
      </c>
      <c r="T84" s="138">
        <v>44455</v>
      </c>
      <c r="U84" s="137" t="s">
        <v>272</v>
      </c>
      <c r="V84" s="137" t="s">
        <v>320</v>
      </c>
      <c r="W84" s="136"/>
      <c r="X84" s="136" t="s">
        <v>321</v>
      </c>
      <c r="Y84" s="146" t="s">
        <v>180</v>
      </c>
    </row>
    <row r="85" spans="2:25" ht="24" customHeight="1">
      <c r="B85" s="907">
        <v>38</v>
      </c>
      <c r="C85" s="917" t="s">
        <v>29</v>
      </c>
      <c r="D85" s="912" t="s">
        <v>237</v>
      </c>
      <c r="E85" s="904" t="s">
        <v>211</v>
      </c>
      <c r="F85" s="904" t="s">
        <v>322</v>
      </c>
      <c r="G85" s="918">
        <v>4404255388</v>
      </c>
      <c r="H85" s="918">
        <v>4249292112</v>
      </c>
      <c r="I85" s="918">
        <v>154963276</v>
      </c>
      <c r="J85" s="155" t="s">
        <v>323</v>
      </c>
      <c r="K85" s="156" t="s">
        <v>324</v>
      </c>
      <c r="L85" s="157">
        <v>4368512388</v>
      </c>
      <c r="M85" s="912" t="s">
        <v>35</v>
      </c>
      <c r="N85" s="913">
        <v>71</v>
      </c>
      <c r="O85" s="914" t="s">
        <v>119</v>
      </c>
      <c r="P85" s="157" t="s">
        <v>190</v>
      </c>
      <c r="Q85" s="156">
        <v>400</v>
      </c>
      <c r="R85" s="155" t="s">
        <v>255</v>
      </c>
      <c r="S85" s="904" t="s">
        <v>15</v>
      </c>
      <c r="T85" s="904" t="s">
        <v>336</v>
      </c>
      <c r="U85" s="904" t="s">
        <v>206</v>
      </c>
      <c r="V85" s="904" t="s">
        <v>419</v>
      </c>
      <c r="W85" s="904"/>
      <c r="X85" s="905" t="s">
        <v>213</v>
      </c>
      <c r="Y85" s="906" t="s">
        <v>209</v>
      </c>
    </row>
    <row r="86" spans="2:25" ht="20.25" hidden="1" customHeight="1">
      <c r="B86" s="908"/>
      <c r="C86" s="628"/>
      <c r="D86" s="685"/>
      <c r="E86" s="683"/>
      <c r="F86" s="683"/>
      <c r="G86" s="630"/>
      <c r="H86" s="630"/>
      <c r="I86" s="630"/>
      <c r="J86" s="147"/>
      <c r="K86" s="148" t="s">
        <v>212</v>
      </c>
      <c r="L86" s="149">
        <v>35743000</v>
      </c>
      <c r="M86" s="685"/>
      <c r="N86" s="716"/>
      <c r="O86" s="709"/>
      <c r="P86" s="149" t="s">
        <v>194</v>
      </c>
      <c r="Q86" s="148">
        <v>850</v>
      </c>
      <c r="R86" s="147" t="s">
        <v>255</v>
      </c>
      <c r="S86" s="683"/>
      <c r="T86" s="683"/>
      <c r="U86" s="683"/>
      <c r="V86" s="683"/>
      <c r="W86" s="683"/>
      <c r="X86" s="723"/>
      <c r="Y86" s="721"/>
    </row>
    <row r="87" spans="2:25" ht="38.25">
      <c r="B87" s="74">
        <v>39</v>
      </c>
      <c r="C87" s="216" t="s">
        <v>29</v>
      </c>
      <c r="D87" s="147" t="s">
        <v>237</v>
      </c>
      <c r="E87" s="148" t="s">
        <v>325</v>
      </c>
      <c r="F87" s="148" t="s">
        <v>326</v>
      </c>
      <c r="G87" s="152">
        <v>34738118431.169998</v>
      </c>
      <c r="H87" s="152"/>
      <c r="I87" s="149"/>
      <c r="J87" s="147" t="s">
        <v>173</v>
      </c>
      <c r="K87" s="148" t="s">
        <v>327</v>
      </c>
      <c r="L87" s="149">
        <f>G87</f>
        <v>34738118431.169998</v>
      </c>
      <c r="M87" s="147" t="s">
        <v>338</v>
      </c>
      <c r="N87" s="164">
        <v>1748</v>
      </c>
      <c r="O87" s="153" t="s">
        <v>119</v>
      </c>
      <c r="P87" s="149" t="s">
        <v>329</v>
      </c>
      <c r="Q87" s="148" t="s">
        <v>339</v>
      </c>
      <c r="R87" s="151" t="s">
        <v>255</v>
      </c>
      <c r="S87" s="148" t="s">
        <v>15</v>
      </c>
      <c r="T87" s="154">
        <v>44425</v>
      </c>
      <c r="U87" s="148" t="s">
        <v>265</v>
      </c>
      <c r="V87" s="148" t="s">
        <v>330</v>
      </c>
      <c r="W87" s="148"/>
      <c r="X87" s="150" t="s">
        <v>328</v>
      </c>
      <c r="Y87" s="158" t="s">
        <v>209</v>
      </c>
    </row>
    <row r="88" spans="2:25" ht="51" customHeight="1">
      <c r="B88" s="907">
        <v>40</v>
      </c>
      <c r="C88" s="909" t="s">
        <v>29</v>
      </c>
      <c r="D88" s="903" t="s">
        <v>228</v>
      </c>
      <c r="E88" s="903" t="s">
        <v>331</v>
      </c>
      <c r="F88" s="901" t="s">
        <v>332</v>
      </c>
      <c r="G88" s="911">
        <v>21724051080</v>
      </c>
      <c r="H88" s="902">
        <v>21724051080</v>
      </c>
      <c r="I88" s="902">
        <v>1421199603</v>
      </c>
      <c r="J88" s="147" t="s">
        <v>181</v>
      </c>
      <c r="K88" s="147" t="s">
        <v>47</v>
      </c>
      <c r="L88" s="152">
        <v>21000000000</v>
      </c>
      <c r="M88" s="901" t="s">
        <v>338</v>
      </c>
      <c r="N88" s="901">
        <v>1</v>
      </c>
      <c r="O88" s="903" t="s">
        <v>2</v>
      </c>
      <c r="P88" s="901" t="s">
        <v>26</v>
      </c>
      <c r="Q88" s="901" t="s">
        <v>41</v>
      </c>
      <c r="R88" s="901" t="s">
        <v>42</v>
      </c>
      <c r="S88" s="903" t="s">
        <v>15</v>
      </c>
      <c r="T88" s="916">
        <v>44525</v>
      </c>
      <c r="U88" s="903" t="s">
        <v>272</v>
      </c>
      <c r="V88" s="903" t="s">
        <v>337</v>
      </c>
      <c r="W88" s="901"/>
      <c r="X88" s="901" t="s">
        <v>335</v>
      </c>
      <c r="Y88" s="915" t="s">
        <v>209</v>
      </c>
    </row>
    <row r="89" spans="2:25" ht="28.5" hidden="1" customHeight="1">
      <c r="B89" s="908"/>
      <c r="C89" s="910"/>
      <c r="D89" s="683"/>
      <c r="E89" s="683"/>
      <c r="F89" s="685"/>
      <c r="G89" s="788"/>
      <c r="H89" s="630"/>
      <c r="I89" s="630"/>
      <c r="J89" s="271" t="s">
        <v>181</v>
      </c>
      <c r="K89" s="271" t="s">
        <v>381</v>
      </c>
      <c r="L89" s="272">
        <f>+G88-L88</f>
        <v>724051080</v>
      </c>
      <c r="M89" s="685"/>
      <c r="N89" s="685"/>
      <c r="O89" s="683"/>
      <c r="P89" s="685"/>
      <c r="Q89" s="685"/>
      <c r="R89" s="685"/>
      <c r="S89" s="683"/>
      <c r="T89" s="753"/>
      <c r="U89" s="683"/>
      <c r="V89" s="683"/>
      <c r="W89" s="685"/>
      <c r="X89" s="724"/>
      <c r="Y89" s="733"/>
    </row>
    <row r="90" spans="2:25" ht="39" thickBot="1">
      <c r="B90" s="74">
        <v>41</v>
      </c>
      <c r="C90" s="217" t="s">
        <v>29</v>
      </c>
      <c r="D90" s="159" t="s">
        <v>237</v>
      </c>
      <c r="E90" s="160" t="s">
        <v>333</v>
      </c>
      <c r="F90" s="159" t="s">
        <v>27</v>
      </c>
      <c r="G90" s="161">
        <v>4577741196</v>
      </c>
      <c r="H90" s="161">
        <f>+G90-I90</f>
        <v>4257299312.2799997</v>
      </c>
      <c r="I90" s="161">
        <f>+G90*7%</f>
        <v>320441883.72000003</v>
      </c>
      <c r="J90" s="159" t="s">
        <v>181</v>
      </c>
      <c r="K90" s="159" t="s">
        <v>47</v>
      </c>
      <c r="L90" s="270">
        <f>+G90</f>
        <v>4577741196</v>
      </c>
      <c r="M90" s="159" t="s">
        <v>380</v>
      </c>
      <c r="N90" s="159">
        <v>250</v>
      </c>
      <c r="O90" s="160" t="s">
        <v>119</v>
      </c>
      <c r="P90" s="159" t="s">
        <v>380</v>
      </c>
      <c r="Q90" s="159" t="s">
        <v>380</v>
      </c>
      <c r="R90" s="159" t="s">
        <v>380</v>
      </c>
      <c r="S90" s="160" t="s">
        <v>15</v>
      </c>
      <c r="T90" s="162">
        <v>44505</v>
      </c>
      <c r="U90" s="159" t="s">
        <v>270</v>
      </c>
      <c r="V90" s="160" t="s">
        <v>334</v>
      </c>
      <c r="W90" s="159"/>
      <c r="X90" s="269" t="s">
        <v>335</v>
      </c>
      <c r="Y90" s="163" t="s">
        <v>209</v>
      </c>
    </row>
    <row r="91" spans="2:25" ht="83.25" thickBot="1">
      <c r="B91" s="308">
        <v>42</v>
      </c>
      <c r="C91" s="218" t="s">
        <v>29</v>
      </c>
      <c r="D91" s="165" t="s">
        <v>310</v>
      </c>
      <c r="E91" s="165" t="s">
        <v>94</v>
      </c>
      <c r="F91" s="166" t="s">
        <v>43</v>
      </c>
      <c r="G91" s="167">
        <f>+H91+I91</f>
        <v>659336108</v>
      </c>
      <c r="H91" s="167">
        <v>613186730</v>
      </c>
      <c r="I91" s="167">
        <v>46149378</v>
      </c>
      <c r="J91" s="167" t="s">
        <v>181</v>
      </c>
      <c r="K91" s="166" t="s">
        <v>47</v>
      </c>
      <c r="L91" s="167">
        <v>659936108</v>
      </c>
      <c r="M91" s="166" t="s">
        <v>95</v>
      </c>
      <c r="N91" s="166">
        <v>288</v>
      </c>
      <c r="O91" s="168" t="s">
        <v>89</v>
      </c>
      <c r="P91" s="168" t="s">
        <v>90</v>
      </c>
      <c r="Q91" s="168" t="s">
        <v>91</v>
      </c>
      <c r="R91" s="165" t="s">
        <v>93</v>
      </c>
      <c r="S91" s="165" t="s">
        <v>15</v>
      </c>
      <c r="T91" s="165"/>
      <c r="U91" s="165" t="s">
        <v>62</v>
      </c>
      <c r="V91" s="165" t="s">
        <v>384</v>
      </c>
      <c r="W91" s="169">
        <v>44343</v>
      </c>
      <c r="X91" s="166" t="s">
        <v>92</v>
      </c>
      <c r="Y91" s="170" t="s">
        <v>88</v>
      </c>
    </row>
    <row r="92" spans="2:25" ht="115.5" thickBot="1">
      <c r="B92" s="73">
        <v>43</v>
      </c>
      <c r="C92" s="219" t="s">
        <v>29</v>
      </c>
      <c r="D92" s="191" t="s">
        <v>311</v>
      </c>
      <c r="E92" s="191" t="s">
        <v>123</v>
      </c>
      <c r="F92" s="192" t="s">
        <v>124</v>
      </c>
      <c r="G92" s="193">
        <v>1376308914.7125001</v>
      </c>
      <c r="H92" s="193">
        <v>1286270013.75</v>
      </c>
      <c r="I92" s="193">
        <v>90038900.962500006</v>
      </c>
      <c r="J92" s="193" t="s">
        <v>181</v>
      </c>
      <c r="K92" s="191" t="s">
        <v>125</v>
      </c>
      <c r="L92" s="193">
        <f>+G92</f>
        <v>1376308914.7125001</v>
      </c>
      <c r="M92" s="192" t="s">
        <v>126</v>
      </c>
      <c r="N92" s="192">
        <v>100</v>
      </c>
      <c r="O92" s="191" t="s">
        <v>127</v>
      </c>
      <c r="P92" s="192" t="s">
        <v>128</v>
      </c>
      <c r="Q92" s="192">
        <v>850</v>
      </c>
      <c r="R92" s="192"/>
      <c r="S92" s="191" t="s">
        <v>15</v>
      </c>
      <c r="T92" s="192"/>
      <c r="U92" s="191" t="s">
        <v>341</v>
      </c>
      <c r="V92" s="191" t="s">
        <v>106</v>
      </c>
      <c r="W92" s="194"/>
      <c r="X92" s="192">
        <v>100</v>
      </c>
      <c r="Y92" s="195" t="s">
        <v>342</v>
      </c>
    </row>
    <row r="93" spans="2:25" ht="51">
      <c r="B93" s="310">
        <v>44</v>
      </c>
      <c r="C93" s="220" t="s">
        <v>29</v>
      </c>
      <c r="D93" s="176" t="s">
        <v>228</v>
      </c>
      <c r="E93" s="176" t="s">
        <v>343</v>
      </c>
      <c r="F93" s="176" t="s">
        <v>27</v>
      </c>
      <c r="G93" s="177">
        <v>71537063.620000005</v>
      </c>
      <c r="H93" s="177">
        <f>G93</f>
        <v>71537063.620000005</v>
      </c>
      <c r="I93" s="178" t="s">
        <v>188</v>
      </c>
      <c r="J93" s="179" t="s">
        <v>317</v>
      </c>
      <c r="K93" s="176" t="s">
        <v>344</v>
      </c>
      <c r="L93" s="177">
        <f>G93</f>
        <v>71537063.620000005</v>
      </c>
      <c r="M93" s="176" t="s">
        <v>345</v>
      </c>
      <c r="N93" s="179">
        <v>1</v>
      </c>
      <c r="O93" s="176" t="s">
        <v>346</v>
      </c>
      <c r="P93" s="179" t="s">
        <v>26</v>
      </c>
      <c r="Q93" s="176" t="s">
        <v>41</v>
      </c>
      <c r="R93" s="176" t="s">
        <v>318</v>
      </c>
      <c r="S93" s="176" t="s">
        <v>319</v>
      </c>
      <c r="T93" s="180">
        <v>44431</v>
      </c>
      <c r="U93" s="181" t="s">
        <v>347</v>
      </c>
      <c r="V93" s="176" t="s">
        <v>393</v>
      </c>
      <c r="W93" s="273">
        <v>44488</v>
      </c>
      <c r="X93" s="179" t="s">
        <v>349</v>
      </c>
      <c r="Y93" s="182" t="s">
        <v>350</v>
      </c>
    </row>
    <row r="94" spans="2:25" ht="64.5" thickBot="1">
      <c r="B94" s="73">
        <v>45</v>
      </c>
      <c r="C94" s="221" t="s">
        <v>29</v>
      </c>
      <c r="D94" s="183" t="s">
        <v>228</v>
      </c>
      <c r="E94" s="183" t="s">
        <v>351</v>
      </c>
      <c r="F94" s="184" t="s">
        <v>352</v>
      </c>
      <c r="G94" s="185">
        <v>1250481407.3199999</v>
      </c>
      <c r="H94" s="186">
        <v>1168723407.3199999</v>
      </c>
      <c r="I94" s="187">
        <v>69258000</v>
      </c>
      <c r="J94" s="188" t="s">
        <v>317</v>
      </c>
      <c r="K94" s="183" t="s">
        <v>353</v>
      </c>
      <c r="L94" s="187">
        <f>G94</f>
        <v>1250481407.3199999</v>
      </c>
      <c r="M94" s="183" t="s">
        <v>345</v>
      </c>
      <c r="N94" s="188">
        <v>1</v>
      </c>
      <c r="O94" s="183" t="s">
        <v>346</v>
      </c>
      <c r="P94" s="188" t="s">
        <v>26</v>
      </c>
      <c r="Q94" s="183" t="s">
        <v>41</v>
      </c>
      <c r="R94" s="183" t="s">
        <v>318</v>
      </c>
      <c r="S94" s="183" t="s">
        <v>319</v>
      </c>
      <c r="T94" s="189">
        <v>44467</v>
      </c>
      <c r="U94" s="183" t="s">
        <v>272</v>
      </c>
      <c r="V94" s="183" t="s">
        <v>354</v>
      </c>
      <c r="W94" s="188"/>
      <c r="X94" s="188" t="s">
        <v>382</v>
      </c>
      <c r="Y94" s="190" t="s">
        <v>350</v>
      </c>
    </row>
    <row r="95" spans="2:25" ht="51.75" thickBot="1">
      <c r="B95" s="18">
        <v>46</v>
      </c>
      <c r="C95" s="222" t="s">
        <v>29</v>
      </c>
      <c r="D95" s="206" t="s">
        <v>228</v>
      </c>
      <c r="E95" s="196" t="s">
        <v>355</v>
      </c>
      <c r="F95" s="197" t="s">
        <v>352</v>
      </c>
      <c r="G95" s="198">
        <v>2787287133.8499999</v>
      </c>
      <c r="H95" s="199">
        <v>2787287133.8499999</v>
      </c>
      <c r="I95" s="200" t="s">
        <v>188</v>
      </c>
      <c r="J95" s="200" t="s">
        <v>317</v>
      </c>
      <c r="K95" s="200" t="s">
        <v>47</v>
      </c>
      <c r="L95" s="201">
        <v>2787287133.8499999</v>
      </c>
      <c r="M95" s="202" t="s">
        <v>32</v>
      </c>
      <c r="N95" s="203">
        <v>1</v>
      </c>
      <c r="O95" s="202" t="s">
        <v>356</v>
      </c>
      <c r="P95" s="203" t="s">
        <v>26</v>
      </c>
      <c r="Q95" s="202" t="s">
        <v>357</v>
      </c>
      <c r="R95" s="202" t="s">
        <v>318</v>
      </c>
      <c r="S95" s="202" t="s">
        <v>319</v>
      </c>
      <c r="T95" s="204">
        <v>44525</v>
      </c>
      <c r="U95" s="202" t="s">
        <v>272</v>
      </c>
      <c r="V95" s="202" t="s">
        <v>358</v>
      </c>
      <c r="W95" s="203"/>
      <c r="X95" s="203" t="s">
        <v>359</v>
      </c>
      <c r="Y95" s="205" t="s">
        <v>360</v>
      </c>
    </row>
    <row r="96" spans="2:25" s="2" customFormat="1" ht="33" customHeight="1">
      <c r="B96" s="897">
        <v>47</v>
      </c>
      <c r="C96" s="899" t="s">
        <v>29</v>
      </c>
      <c r="D96" s="885" t="s">
        <v>237</v>
      </c>
      <c r="E96" s="889" t="s">
        <v>248</v>
      </c>
      <c r="F96" s="885" t="s">
        <v>249</v>
      </c>
      <c r="G96" s="895">
        <v>908526000</v>
      </c>
      <c r="H96" s="895">
        <v>908526000</v>
      </c>
      <c r="I96" s="895" t="s">
        <v>188</v>
      </c>
      <c r="J96" s="885" t="s">
        <v>181</v>
      </c>
      <c r="K96" s="885" t="s">
        <v>52</v>
      </c>
      <c r="L96" s="895">
        <v>908526000</v>
      </c>
      <c r="M96" s="885" t="s">
        <v>35</v>
      </c>
      <c r="N96" s="885" t="s">
        <v>250</v>
      </c>
      <c r="O96" s="889" t="s">
        <v>119</v>
      </c>
      <c r="P96" s="70" t="s">
        <v>190</v>
      </c>
      <c r="Q96" s="70">
        <v>400</v>
      </c>
      <c r="R96" s="71" t="s">
        <v>255</v>
      </c>
      <c r="S96" s="889" t="s">
        <v>15</v>
      </c>
      <c r="T96" s="885" t="s">
        <v>251</v>
      </c>
      <c r="U96" s="891" t="s">
        <v>62</v>
      </c>
      <c r="V96" s="889" t="s">
        <v>390</v>
      </c>
      <c r="W96" s="893">
        <v>44468</v>
      </c>
      <c r="X96" s="885" t="s">
        <v>252</v>
      </c>
      <c r="Y96" s="887" t="s">
        <v>253</v>
      </c>
    </row>
    <row r="97" spans="2:25" ht="46.5" hidden="1" customHeight="1" thickBot="1">
      <c r="B97" s="898"/>
      <c r="C97" s="900"/>
      <c r="D97" s="886"/>
      <c r="E97" s="890"/>
      <c r="F97" s="886"/>
      <c r="G97" s="896"/>
      <c r="H97" s="896"/>
      <c r="I97" s="896"/>
      <c r="J97" s="886"/>
      <c r="K97" s="886"/>
      <c r="L97" s="896"/>
      <c r="M97" s="886"/>
      <c r="N97" s="886"/>
      <c r="O97" s="890"/>
      <c r="P97" s="207" t="s">
        <v>254</v>
      </c>
      <c r="Q97" s="207">
        <v>50</v>
      </c>
      <c r="R97" s="208" t="s">
        <v>255</v>
      </c>
      <c r="S97" s="890"/>
      <c r="T97" s="886"/>
      <c r="U97" s="892"/>
      <c r="V97" s="890"/>
      <c r="W97" s="894"/>
      <c r="X97" s="886"/>
      <c r="Y97" s="888"/>
    </row>
    <row r="98" spans="2:25" ht="15">
      <c r="G98" s="25"/>
    </row>
    <row r="99" spans="2:25" ht="15">
      <c r="G99" s="25"/>
    </row>
    <row r="100" spans="2:25" ht="15">
      <c r="G100" s="26"/>
    </row>
    <row r="101" spans="2:25" ht="15">
      <c r="G101" s="25"/>
    </row>
    <row r="102" spans="2:25" ht="19.5" customHeight="1">
      <c r="G102" s="3"/>
    </row>
    <row r="103" spans="2:25" ht="35.25" customHeight="1"/>
    <row r="104" spans="2:25" ht="31.5" customHeight="1"/>
    <row r="106" spans="2:25" ht="69.75" customHeight="1">
      <c r="C106" s="6"/>
      <c r="D106" s="6"/>
      <c r="E106" s="6"/>
      <c r="F106" s="7"/>
      <c r="G106" s="8"/>
      <c r="H106" s="8"/>
      <c r="I106" s="8"/>
      <c r="J106" s="8"/>
      <c r="K106" s="7"/>
      <c r="L106" s="8"/>
      <c r="M106" s="7"/>
      <c r="N106" s="7"/>
      <c r="O106" s="9"/>
      <c r="P106" s="9"/>
      <c r="Q106" s="9"/>
      <c r="R106" s="6"/>
      <c r="S106" s="6"/>
      <c r="T106" s="6"/>
      <c r="U106" s="6"/>
      <c r="V106" s="6"/>
      <c r="W106" s="111"/>
      <c r="X106" s="7"/>
      <c r="Y106" s="6"/>
    </row>
    <row r="107" spans="2:25" ht="58.5" customHeight="1">
      <c r="C107" s="6"/>
      <c r="D107" s="6"/>
      <c r="E107" s="10"/>
      <c r="F107" s="7"/>
      <c r="G107" s="11"/>
      <c r="H107" s="11"/>
      <c r="I107" s="11"/>
      <c r="J107" s="11"/>
      <c r="K107" s="11"/>
      <c r="L107" s="11"/>
      <c r="M107" s="11"/>
      <c r="N107" s="11"/>
      <c r="O107" s="11"/>
      <c r="P107" s="11"/>
      <c r="Q107" s="11"/>
      <c r="R107" s="11"/>
      <c r="S107" s="11"/>
      <c r="T107" s="11"/>
      <c r="U107" s="11"/>
      <c r="V107" s="11"/>
      <c r="W107" s="112"/>
      <c r="X107" s="11"/>
      <c r="Y107" s="7"/>
    </row>
  </sheetData>
  <autoFilter ref="C7:Y97">
    <filterColumn colId="0">
      <filters>
        <filter val="HABITAT"/>
      </filters>
    </filterColumn>
  </autoFilter>
  <mergeCells count="628">
    <mergeCell ref="W8:W10"/>
    <mergeCell ref="X8:X10"/>
    <mergeCell ref="Y8:Y10"/>
    <mergeCell ref="N8:N10"/>
    <mergeCell ref="O8:O10"/>
    <mergeCell ref="P8:P10"/>
    <mergeCell ref="Q8:Q10"/>
    <mergeCell ref="R8:R10"/>
    <mergeCell ref="S8:S10"/>
    <mergeCell ref="B11:B13"/>
    <mergeCell ref="C11:C13"/>
    <mergeCell ref="D11:D13"/>
    <mergeCell ref="E11:E13"/>
    <mergeCell ref="F11:F13"/>
    <mergeCell ref="G11:G13"/>
    <mergeCell ref="T8:T10"/>
    <mergeCell ref="U8:U10"/>
    <mergeCell ref="V8:V10"/>
    <mergeCell ref="H8:H10"/>
    <mergeCell ref="I8:I10"/>
    <mergeCell ref="J8:J10"/>
    <mergeCell ref="K8:K9"/>
    <mergeCell ref="L8:L9"/>
    <mergeCell ref="M8:M10"/>
    <mergeCell ref="B8:B10"/>
    <mergeCell ref="C8:C10"/>
    <mergeCell ref="D8:D10"/>
    <mergeCell ref="E8:E10"/>
    <mergeCell ref="F8:F10"/>
    <mergeCell ref="G8:G10"/>
    <mergeCell ref="Y11:Y13"/>
    <mergeCell ref="N11:N13"/>
    <mergeCell ref="O11:O13"/>
    <mergeCell ref="P11:P13"/>
    <mergeCell ref="Q11:Q13"/>
    <mergeCell ref="R11:R13"/>
    <mergeCell ref="S11:S13"/>
    <mergeCell ref="H11:H13"/>
    <mergeCell ref="I11:I13"/>
    <mergeCell ref="J11:J13"/>
    <mergeCell ref="K11:K12"/>
    <mergeCell ref="L11:L12"/>
    <mergeCell ref="M11:M13"/>
    <mergeCell ref="D14:D15"/>
    <mergeCell ref="E14:E15"/>
    <mergeCell ref="F14:F15"/>
    <mergeCell ref="G14:G15"/>
    <mergeCell ref="T11:T13"/>
    <mergeCell ref="U11:U13"/>
    <mergeCell ref="V11:V13"/>
    <mergeCell ref="W11:W13"/>
    <mergeCell ref="X11:X13"/>
    <mergeCell ref="V14:V15"/>
    <mergeCell ref="W14:W15"/>
    <mergeCell ref="X14:X15"/>
    <mergeCell ref="Y14:Y15"/>
    <mergeCell ref="B18:B21"/>
    <mergeCell ref="C18:C19"/>
    <mergeCell ref="D18:D19"/>
    <mergeCell ref="E18:E19"/>
    <mergeCell ref="F18:F19"/>
    <mergeCell ref="G18:G19"/>
    <mergeCell ref="P14:P15"/>
    <mergeCell ref="Q14:Q15"/>
    <mergeCell ref="R14:R15"/>
    <mergeCell ref="S14:S15"/>
    <mergeCell ref="T14:T15"/>
    <mergeCell ref="U14:U15"/>
    <mergeCell ref="H14:H15"/>
    <mergeCell ref="I14:I15"/>
    <mergeCell ref="J14:J15"/>
    <mergeCell ref="M14:M15"/>
    <mergeCell ref="N14:N15"/>
    <mergeCell ref="O14:O15"/>
    <mergeCell ref="B14:B15"/>
    <mergeCell ref="C14:C15"/>
    <mergeCell ref="W18:W19"/>
    <mergeCell ref="X18:X19"/>
    <mergeCell ref="Y18:Y19"/>
    <mergeCell ref="S18:S19"/>
    <mergeCell ref="T18:T19"/>
    <mergeCell ref="U18:U19"/>
    <mergeCell ref="V18:V19"/>
    <mergeCell ref="H18:H19"/>
    <mergeCell ref="I18:I19"/>
    <mergeCell ref="M18:M19"/>
    <mergeCell ref="N18:N19"/>
    <mergeCell ref="O18:O19"/>
    <mergeCell ref="P18:P19"/>
    <mergeCell ref="Q18:Q19"/>
    <mergeCell ref="R18:R19"/>
    <mergeCell ref="U20:U21"/>
    <mergeCell ref="V20:V21"/>
    <mergeCell ref="X20:X21"/>
    <mergeCell ref="Y20:Y21"/>
    <mergeCell ref="M20:M21"/>
    <mergeCell ref="N20:N21"/>
    <mergeCell ref="O20:O21"/>
    <mergeCell ref="P20:P21"/>
    <mergeCell ref="Q20:Q21"/>
    <mergeCell ref="R20:R21"/>
    <mergeCell ref="P22:P23"/>
    <mergeCell ref="B22:B23"/>
    <mergeCell ref="C22:C23"/>
    <mergeCell ref="D22:D23"/>
    <mergeCell ref="E22:E23"/>
    <mergeCell ref="F22:F23"/>
    <mergeCell ref="G22:G23"/>
    <mergeCell ref="S20:S21"/>
    <mergeCell ref="T20:T21"/>
    <mergeCell ref="C20:C21"/>
    <mergeCell ref="D20:D21"/>
    <mergeCell ref="E20:E21"/>
    <mergeCell ref="F20:F21"/>
    <mergeCell ref="G20:G21"/>
    <mergeCell ref="H20:H21"/>
    <mergeCell ref="I20:I21"/>
    <mergeCell ref="O25:O26"/>
    <mergeCell ref="P25:P26"/>
    <mergeCell ref="Q25:Q26"/>
    <mergeCell ref="W22:W23"/>
    <mergeCell ref="X22:X23"/>
    <mergeCell ref="Y22:Y23"/>
    <mergeCell ref="B25:B26"/>
    <mergeCell ref="C25:C26"/>
    <mergeCell ref="D25:D26"/>
    <mergeCell ref="E25:E26"/>
    <mergeCell ref="F25:F26"/>
    <mergeCell ref="G25:G26"/>
    <mergeCell ref="H25:H26"/>
    <mergeCell ref="Q22:Q23"/>
    <mergeCell ref="R22:R23"/>
    <mergeCell ref="S22:S23"/>
    <mergeCell ref="T22:T23"/>
    <mergeCell ref="U22:U23"/>
    <mergeCell ref="V22:V23"/>
    <mergeCell ref="H22:H23"/>
    <mergeCell ref="I22:I23"/>
    <mergeCell ref="M22:M23"/>
    <mergeCell ref="N22:N23"/>
    <mergeCell ref="O22:O23"/>
    <mergeCell ref="N27:N28"/>
    <mergeCell ref="O27:O28"/>
    <mergeCell ref="P27:P28"/>
    <mergeCell ref="Q27:Q28"/>
    <mergeCell ref="R27:R28"/>
    <mergeCell ref="X25:X26"/>
    <mergeCell ref="Y25:Y26"/>
    <mergeCell ref="B27:B28"/>
    <mergeCell ref="C27:C28"/>
    <mergeCell ref="D27:D28"/>
    <mergeCell ref="E27:E28"/>
    <mergeCell ref="F27:F28"/>
    <mergeCell ref="G27:G28"/>
    <mergeCell ref="H27:H28"/>
    <mergeCell ref="I27:I28"/>
    <mergeCell ref="R25:R26"/>
    <mergeCell ref="S25:S26"/>
    <mergeCell ref="T25:T26"/>
    <mergeCell ref="U25:U26"/>
    <mergeCell ref="V25:V26"/>
    <mergeCell ref="W25:W26"/>
    <mergeCell ref="I25:I26"/>
    <mergeCell ref="M25:M26"/>
    <mergeCell ref="N25:N26"/>
    <mergeCell ref="Y29:Y30"/>
    <mergeCell ref="N29:N30"/>
    <mergeCell ref="O29:O30"/>
    <mergeCell ref="P29:P30"/>
    <mergeCell ref="Q29:Q30"/>
    <mergeCell ref="R29:R30"/>
    <mergeCell ref="S29:S30"/>
    <mergeCell ref="Y27:Y28"/>
    <mergeCell ref="B29:B30"/>
    <mergeCell ref="C29:C30"/>
    <mergeCell ref="D29:D30"/>
    <mergeCell ref="E29:E30"/>
    <mergeCell ref="F29:F30"/>
    <mergeCell ref="G29:G30"/>
    <mergeCell ref="H29:H30"/>
    <mergeCell ref="I29:I30"/>
    <mergeCell ref="M29:M30"/>
    <mergeCell ref="S27:S28"/>
    <mergeCell ref="T27:T28"/>
    <mergeCell ref="U27:U28"/>
    <mergeCell ref="V27:V28"/>
    <mergeCell ref="W27:W28"/>
    <mergeCell ref="X27:X28"/>
    <mergeCell ref="M27:M28"/>
    <mergeCell ref="D31:D32"/>
    <mergeCell ref="E31:E32"/>
    <mergeCell ref="F31:F32"/>
    <mergeCell ref="G31:G32"/>
    <mergeCell ref="T29:T30"/>
    <mergeCell ref="U29:U30"/>
    <mergeCell ref="V29:V30"/>
    <mergeCell ref="W29:W30"/>
    <mergeCell ref="X29:X30"/>
    <mergeCell ref="W31:W32"/>
    <mergeCell ref="X31:X32"/>
    <mergeCell ref="Y31:Y32"/>
    <mergeCell ref="B33:B34"/>
    <mergeCell ref="C33:C34"/>
    <mergeCell ref="D33:D34"/>
    <mergeCell ref="E33:E34"/>
    <mergeCell ref="F33:F34"/>
    <mergeCell ref="G33:G34"/>
    <mergeCell ref="H33:H34"/>
    <mergeCell ref="Q31:Q32"/>
    <mergeCell ref="R31:R32"/>
    <mergeCell ref="S31:S32"/>
    <mergeCell ref="T31:T32"/>
    <mergeCell ref="U31:U32"/>
    <mergeCell ref="V31:V32"/>
    <mergeCell ref="H31:H32"/>
    <mergeCell ref="I31:I32"/>
    <mergeCell ref="M31:M32"/>
    <mergeCell ref="N31:N32"/>
    <mergeCell ref="O31:O32"/>
    <mergeCell ref="P31:P32"/>
    <mergeCell ref="B31:B32"/>
    <mergeCell ref="C31:C32"/>
    <mergeCell ref="X33:X34"/>
    <mergeCell ref="Y33:Y34"/>
    <mergeCell ref="B35:B36"/>
    <mergeCell ref="C35:C36"/>
    <mergeCell ref="D35:D36"/>
    <mergeCell ref="E35:E36"/>
    <mergeCell ref="F35:F36"/>
    <mergeCell ref="G35:G36"/>
    <mergeCell ref="H35:H36"/>
    <mergeCell ref="I35:I36"/>
    <mergeCell ref="R33:R34"/>
    <mergeCell ref="S33:S34"/>
    <mergeCell ref="T33:T34"/>
    <mergeCell ref="U33:U34"/>
    <mergeCell ref="V33:V34"/>
    <mergeCell ref="W33:W34"/>
    <mergeCell ref="I33:I34"/>
    <mergeCell ref="M33:M34"/>
    <mergeCell ref="N33:N34"/>
    <mergeCell ref="O33:O34"/>
    <mergeCell ref="P33:P34"/>
    <mergeCell ref="Q33:Q34"/>
    <mergeCell ref="Y35:Y36"/>
    <mergeCell ref="B37:B39"/>
    <mergeCell ref="C37:C39"/>
    <mergeCell ref="D37:D39"/>
    <mergeCell ref="E37:E39"/>
    <mergeCell ref="F37:F39"/>
    <mergeCell ref="G37:G39"/>
    <mergeCell ref="H37:H39"/>
    <mergeCell ref="I37:I39"/>
    <mergeCell ref="J37:J39"/>
    <mergeCell ref="S35:S36"/>
    <mergeCell ref="T35:T36"/>
    <mergeCell ref="U35:U36"/>
    <mergeCell ref="V35:V36"/>
    <mergeCell ref="W35:W36"/>
    <mergeCell ref="X35:X36"/>
    <mergeCell ref="M35:M36"/>
    <mergeCell ref="N35:N36"/>
    <mergeCell ref="O35:O36"/>
    <mergeCell ref="P35:P36"/>
    <mergeCell ref="Q35:Q36"/>
    <mergeCell ref="R35:R36"/>
    <mergeCell ref="W37:W39"/>
    <mergeCell ref="X37:X39"/>
    <mergeCell ref="Y37:Y39"/>
    <mergeCell ref="B40:B41"/>
    <mergeCell ref="C40:C41"/>
    <mergeCell ref="D40:D41"/>
    <mergeCell ref="E40:E41"/>
    <mergeCell ref="F40:F41"/>
    <mergeCell ref="G40:G41"/>
    <mergeCell ref="H40:H41"/>
    <mergeCell ref="Q37:Q39"/>
    <mergeCell ref="R37:R39"/>
    <mergeCell ref="S37:S39"/>
    <mergeCell ref="T37:T39"/>
    <mergeCell ref="U37:U39"/>
    <mergeCell ref="V37:V39"/>
    <mergeCell ref="K37:K39"/>
    <mergeCell ref="L37:L39"/>
    <mergeCell ref="M37:M39"/>
    <mergeCell ref="N37:N39"/>
    <mergeCell ref="O37:O39"/>
    <mergeCell ref="P37:P39"/>
    <mergeCell ref="W40:W41"/>
    <mergeCell ref="X40:X41"/>
    <mergeCell ref="Y40:Y41"/>
    <mergeCell ref="S40:S41"/>
    <mergeCell ref="B42:B44"/>
    <mergeCell ref="C42:C44"/>
    <mergeCell ref="D42:D44"/>
    <mergeCell ref="E42:E44"/>
    <mergeCell ref="F42:F44"/>
    <mergeCell ref="G42:G44"/>
    <mergeCell ref="H42:H44"/>
    <mergeCell ref="Q40:Q41"/>
    <mergeCell ref="R40:R41"/>
    <mergeCell ref="T40:T41"/>
    <mergeCell ref="U40:U41"/>
    <mergeCell ref="V40:V41"/>
    <mergeCell ref="I40:I41"/>
    <mergeCell ref="J40:J41"/>
    <mergeCell ref="M40:M41"/>
    <mergeCell ref="N40:N41"/>
    <mergeCell ref="O40:O41"/>
    <mergeCell ref="P40:P41"/>
    <mergeCell ref="B45:B47"/>
    <mergeCell ref="C45:C47"/>
    <mergeCell ref="D45:D47"/>
    <mergeCell ref="E45:E47"/>
    <mergeCell ref="F45:F47"/>
    <mergeCell ref="O42:O44"/>
    <mergeCell ref="P42:P44"/>
    <mergeCell ref="Q42:Q44"/>
    <mergeCell ref="R42:R44"/>
    <mergeCell ref="I42:I44"/>
    <mergeCell ref="J42:J44"/>
    <mergeCell ref="K42:K43"/>
    <mergeCell ref="L42:L43"/>
    <mergeCell ref="M42:M44"/>
    <mergeCell ref="N42:N44"/>
    <mergeCell ref="I45:I47"/>
    <mergeCell ref="J45:J47"/>
    <mergeCell ref="K45:K47"/>
    <mergeCell ref="L45:L47"/>
    <mergeCell ref="N45:N47"/>
    <mergeCell ref="O45:O47"/>
    <mergeCell ref="P45:P47"/>
    <mergeCell ref="Q45:Q47"/>
    <mergeCell ref="R45:R47"/>
    <mergeCell ref="U42:U44"/>
    <mergeCell ref="V42:V44"/>
    <mergeCell ref="W42:W44"/>
    <mergeCell ref="X42:X44"/>
    <mergeCell ref="Y42:Y44"/>
    <mergeCell ref="S42:S44"/>
    <mergeCell ref="T42:T44"/>
    <mergeCell ref="Y45:Y47"/>
    <mergeCell ref="B49:B51"/>
    <mergeCell ref="C49:C51"/>
    <mergeCell ref="D49:D51"/>
    <mergeCell ref="E49:E51"/>
    <mergeCell ref="F49:F51"/>
    <mergeCell ref="G49:G51"/>
    <mergeCell ref="H49:H51"/>
    <mergeCell ref="I49:I51"/>
    <mergeCell ref="J49:J51"/>
    <mergeCell ref="S45:S47"/>
    <mergeCell ref="T45:T47"/>
    <mergeCell ref="U45:U47"/>
    <mergeCell ref="V45:V47"/>
    <mergeCell ref="W45:W47"/>
    <mergeCell ref="X45:X47"/>
    <mergeCell ref="M45:M47"/>
    <mergeCell ref="G45:G47"/>
    <mergeCell ref="H45:H47"/>
    <mergeCell ref="Y49:Y51"/>
    <mergeCell ref="B52:B54"/>
    <mergeCell ref="C52:C54"/>
    <mergeCell ref="D52:D54"/>
    <mergeCell ref="E52:E54"/>
    <mergeCell ref="F52:F54"/>
    <mergeCell ref="G52:G54"/>
    <mergeCell ref="H52:H54"/>
    <mergeCell ref="I52:I54"/>
    <mergeCell ref="J52:J54"/>
    <mergeCell ref="S49:S51"/>
    <mergeCell ref="T49:T51"/>
    <mergeCell ref="U49:U51"/>
    <mergeCell ref="V49:V51"/>
    <mergeCell ref="W49:W51"/>
    <mergeCell ref="X49:X51"/>
    <mergeCell ref="M49:M51"/>
    <mergeCell ref="N49:N51"/>
    <mergeCell ref="O49:O51"/>
    <mergeCell ref="P49:P51"/>
    <mergeCell ref="Q49:Q51"/>
    <mergeCell ref="R49:R51"/>
    <mergeCell ref="W52:W54"/>
    <mergeCell ref="X52:X54"/>
    <mergeCell ref="Y52:Y54"/>
    <mergeCell ref="B58:B59"/>
    <mergeCell ref="C58:C59"/>
    <mergeCell ref="D58:D59"/>
    <mergeCell ref="E58:E59"/>
    <mergeCell ref="F58:F59"/>
    <mergeCell ref="G58:G59"/>
    <mergeCell ref="H58:H59"/>
    <mergeCell ref="Q52:Q54"/>
    <mergeCell ref="R52:R54"/>
    <mergeCell ref="S52:S54"/>
    <mergeCell ref="T52:T54"/>
    <mergeCell ref="U52:U54"/>
    <mergeCell ref="V52:V54"/>
    <mergeCell ref="K52:K54"/>
    <mergeCell ref="L52:L54"/>
    <mergeCell ref="M52:M54"/>
    <mergeCell ref="N52:N54"/>
    <mergeCell ref="O52:O54"/>
    <mergeCell ref="P52:P54"/>
    <mergeCell ref="X58:X59"/>
    <mergeCell ref="Y58:Y59"/>
    <mergeCell ref="B60:B61"/>
    <mergeCell ref="C60:C61"/>
    <mergeCell ref="D60:D61"/>
    <mergeCell ref="E60:E61"/>
    <mergeCell ref="F60:F61"/>
    <mergeCell ref="G60:G61"/>
    <mergeCell ref="H60:H61"/>
    <mergeCell ref="I60:I61"/>
    <mergeCell ref="R58:R59"/>
    <mergeCell ref="S58:S59"/>
    <mergeCell ref="T58:T59"/>
    <mergeCell ref="U58:U59"/>
    <mergeCell ref="V58:V59"/>
    <mergeCell ref="W58:W59"/>
    <mergeCell ref="I58:I59"/>
    <mergeCell ref="M58:M59"/>
    <mergeCell ref="N58:N59"/>
    <mergeCell ref="O58:O59"/>
    <mergeCell ref="P58:P59"/>
    <mergeCell ref="Q58:Q59"/>
    <mergeCell ref="Y60:Y61"/>
    <mergeCell ref="B64:B67"/>
    <mergeCell ref="C64:C67"/>
    <mergeCell ref="D64:D67"/>
    <mergeCell ref="E64:E67"/>
    <mergeCell ref="F64:F67"/>
    <mergeCell ref="G64:G67"/>
    <mergeCell ref="H64:H67"/>
    <mergeCell ref="I64:I67"/>
    <mergeCell ref="M64:M67"/>
    <mergeCell ref="S60:S61"/>
    <mergeCell ref="T60:T61"/>
    <mergeCell ref="U60:U61"/>
    <mergeCell ref="V60:V61"/>
    <mergeCell ref="W60:W61"/>
    <mergeCell ref="X60:X61"/>
    <mergeCell ref="M60:M61"/>
    <mergeCell ref="N60:N61"/>
    <mergeCell ref="O60:O61"/>
    <mergeCell ref="P60:P61"/>
    <mergeCell ref="Q60:Q61"/>
    <mergeCell ref="R60:R61"/>
    <mergeCell ref="T64:T67"/>
    <mergeCell ref="U64:U67"/>
    <mergeCell ref="V64:V67"/>
    <mergeCell ref="W64:W67"/>
    <mergeCell ref="X64:X67"/>
    <mergeCell ref="Y64:Y67"/>
    <mergeCell ref="N64:N67"/>
    <mergeCell ref="O64:O67"/>
    <mergeCell ref="P64:P67"/>
    <mergeCell ref="Q64:Q67"/>
    <mergeCell ref="R64:R67"/>
    <mergeCell ref="S64:S67"/>
    <mergeCell ref="H68:H70"/>
    <mergeCell ref="I68:I70"/>
    <mergeCell ref="J68:J70"/>
    <mergeCell ref="K68:K70"/>
    <mergeCell ref="L68:L70"/>
    <mergeCell ref="M68:M70"/>
    <mergeCell ref="B68:B70"/>
    <mergeCell ref="C68:C70"/>
    <mergeCell ref="D68:D70"/>
    <mergeCell ref="E68:E70"/>
    <mergeCell ref="F68:F70"/>
    <mergeCell ref="G68:G70"/>
    <mergeCell ref="T68:T70"/>
    <mergeCell ref="U68:U70"/>
    <mergeCell ref="V68:V70"/>
    <mergeCell ref="W68:W70"/>
    <mergeCell ref="X68:X70"/>
    <mergeCell ref="Y68:Y70"/>
    <mergeCell ref="N68:N70"/>
    <mergeCell ref="O68:O70"/>
    <mergeCell ref="P68:P70"/>
    <mergeCell ref="Q68:Q70"/>
    <mergeCell ref="R68:R70"/>
    <mergeCell ref="S68:S70"/>
    <mergeCell ref="W71:W73"/>
    <mergeCell ref="X71:X73"/>
    <mergeCell ref="Y71:Y73"/>
    <mergeCell ref="N71:N73"/>
    <mergeCell ref="O71:O73"/>
    <mergeCell ref="P71:P73"/>
    <mergeCell ref="Q71:Q73"/>
    <mergeCell ref="R71:R73"/>
    <mergeCell ref="S71:S73"/>
    <mergeCell ref="B75:B77"/>
    <mergeCell ref="C75:C77"/>
    <mergeCell ref="D75:D77"/>
    <mergeCell ref="E75:E77"/>
    <mergeCell ref="F75:F77"/>
    <mergeCell ref="G75:G77"/>
    <mergeCell ref="T71:T73"/>
    <mergeCell ref="U71:U73"/>
    <mergeCell ref="V71:V73"/>
    <mergeCell ref="H71:H73"/>
    <mergeCell ref="I71:I73"/>
    <mergeCell ref="J71:J73"/>
    <mergeCell ref="K71:K73"/>
    <mergeCell ref="L71:L73"/>
    <mergeCell ref="M71:M73"/>
    <mergeCell ref="B71:B73"/>
    <mergeCell ref="C71:C73"/>
    <mergeCell ref="D71:D73"/>
    <mergeCell ref="E71:E73"/>
    <mergeCell ref="F71:F73"/>
    <mergeCell ref="G71:G73"/>
    <mergeCell ref="T75:T77"/>
    <mergeCell ref="U75:U77"/>
    <mergeCell ref="V75:V77"/>
    <mergeCell ref="W75:W77"/>
    <mergeCell ref="X75:X77"/>
    <mergeCell ref="W78:W80"/>
    <mergeCell ref="X78:X80"/>
    <mergeCell ref="Y75:Y77"/>
    <mergeCell ref="H75:H77"/>
    <mergeCell ref="I75:I77"/>
    <mergeCell ref="M75:M77"/>
    <mergeCell ref="N75:N77"/>
    <mergeCell ref="O75:O77"/>
    <mergeCell ref="S75:S77"/>
    <mergeCell ref="B81:B82"/>
    <mergeCell ref="C81:C82"/>
    <mergeCell ref="D81:D82"/>
    <mergeCell ref="E81:E82"/>
    <mergeCell ref="F81:F82"/>
    <mergeCell ref="G81:G82"/>
    <mergeCell ref="H81:H82"/>
    <mergeCell ref="N78:N80"/>
    <mergeCell ref="O78:O80"/>
    <mergeCell ref="H78:H80"/>
    <mergeCell ref="I78:I80"/>
    <mergeCell ref="J78:J80"/>
    <mergeCell ref="K78:K80"/>
    <mergeCell ref="L78:L80"/>
    <mergeCell ref="M78:M80"/>
    <mergeCell ref="B78:B80"/>
    <mergeCell ref="C78:C80"/>
    <mergeCell ref="D78:D80"/>
    <mergeCell ref="E78:E80"/>
    <mergeCell ref="F78:F80"/>
    <mergeCell ref="G78:G80"/>
    <mergeCell ref="M81:M82"/>
    <mergeCell ref="N81:N82"/>
    <mergeCell ref="C85:C86"/>
    <mergeCell ref="D85:D86"/>
    <mergeCell ref="E85:E86"/>
    <mergeCell ref="F85:F86"/>
    <mergeCell ref="G85:G86"/>
    <mergeCell ref="H85:H86"/>
    <mergeCell ref="I85:I86"/>
    <mergeCell ref="O81:O82"/>
    <mergeCell ref="Y78:Y80"/>
    <mergeCell ref="S78:S80"/>
    <mergeCell ref="T78:T80"/>
    <mergeCell ref="U78:U80"/>
    <mergeCell ref="V78:V80"/>
    <mergeCell ref="X81:X82"/>
    <mergeCell ref="Y81:Y82"/>
    <mergeCell ref="S81:S82"/>
    <mergeCell ref="T81:T82"/>
    <mergeCell ref="U81:U82"/>
    <mergeCell ref="V81:V82"/>
    <mergeCell ref="W81:W82"/>
    <mergeCell ref="I81:I82"/>
    <mergeCell ref="J81:J82"/>
    <mergeCell ref="K81:K82"/>
    <mergeCell ref="L81:L82"/>
    <mergeCell ref="V85:V86"/>
    <mergeCell ref="W85:W86"/>
    <mergeCell ref="X85:X86"/>
    <mergeCell ref="Y85:Y86"/>
    <mergeCell ref="B88:B89"/>
    <mergeCell ref="C88:C89"/>
    <mergeCell ref="D88:D89"/>
    <mergeCell ref="E88:E89"/>
    <mergeCell ref="F88:F89"/>
    <mergeCell ref="G88:G89"/>
    <mergeCell ref="M85:M86"/>
    <mergeCell ref="N85:N86"/>
    <mergeCell ref="O85:O86"/>
    <mergeCell ref="S85:S86"/>
    <mergeCell ref="T85:T86"/>
    <mergeCell ref="U85:U86"/>
    <mergeCell ref="W88:W89"/>
    <mergeCell ref="X88:X89"/>
    <mergeCell ref="Y88:Y89"/>
    <mergeCell ref="S88:S89"/>
    <mergeCell ref="T88:T89"/>
    <mergeCell ref="U88:U89"/>
    <mergeCell ref="V88:V89"/>
    <mergeCell ref="B85:B86"/>
    <mergeCell ref="B96:B97"/>
    <mergeCell ref="C96:C97"/>
    <mergeCell ref="D96:D97"/>
    <mergeCell ref="E96:E97"/>
    <mergeCell ref="F96:F97"/>
    <mergeCell ref="G96:G97"/>
    <mergeCell ref="H96:H97"/>
    <mergeCell ref="Q88:Q89"/>
    <mergeCell ref="R88:R89"/>
    <mergeCell ref="H88:H89"/>
    <mergeCell ref="I88:I89"/>
    <mergeCell ref="M88:M89"/>
    <mergeCell ref="N88:N89"/>
    <mergeCell ref="O88:O89"/>
    <mergeCell ref="P88:P89"/>
    <mergeCell ref="X96:X97"/>
    <mergeCell ref="Y96:Y97"/>
    <mergeCell ref="O96:O97"/>
    <mergeCell ref="S96:S97"/>
    <mergeCell ref="T96:T97"/>
    <mergeCell ref="U96:U97"/>
    <mergeCell ref="V96:V97"/>
    <mergeCell ref="W96:W97"/>
    <mergeCell ref="I96:I97"/>
    <mergeCell ref="J96:J97"/>
    <mergeCell ref="K96:K97"/>
    <mergeCell ref="L96:L97"/>
    <mergeCell ref="M96:M97"/>
    <mergeCell ref="N96:N97"/>
  </mergeCells>
  <dataValidations count="1">
    <dataValidation allowBlank="1" showErrorMessage="1" sqref="Y85"/>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Z59"/>
  <sheetViews>
    <sheetView zoomScale="71" zoomScaleNormal="71" workbookViewId="0">
      <pane xSplit="2" ySplit="7" topLeftCell="C30" activePane="bottomRight" state="frozen"/>
      <selection pane="topRight" activeCell="B1" sqref="B1"/>
      <selection pane="bottomLeft" activeCell="A8" sqref="A8"/>
      <selection pane="bottomRight" activeCell="F30" sqref="F30:F32"/>
    </sheetView>
  </sheetViews>
  <sheetFormatPr baseColWidth="10" defaultRowHeight="12.75"/>
  <cols>
    <col min="1" max="1" width="11.42578125" style="1"/>
    <col min="2" max="2" width="10.5703125" style="2" customWidth="1"/>
    <col min="3" max="3" width="16.5703125" style="1" customWidth="1"/>
    <col min="4" max="4" width="21.28515625" style="1" customWidth="1"/>
    <col min="5" max="5" width="54.5703125" style="1" customWidth="1"/>
    <col min="6" max="6" width="30.140625" style="1" customWidth="1"/>
    <col min="7" max="7" width="41.28515625" style="1" bestFit="1" customWidth="1"/>
    <col min="8" max="8" width="34.28515625" style="1" bestFit="1" customWidth="1"/>
    <col min="9" max="9" width="34.5703125" style="1" customWidth="1"/>
    <col min="10" max="10" width="23.42578125" style="1" bestFit="1" customWidth="1"/>
    <col min="11" max="11" width="39.42578125" style="1" bestFit="1" customWidth="1"/>
    <col min="12" max="12" width="27.85546875" style="1" bestFit="1" customWidth="1"/>
    <col min="13" max="13" width="42.140625" style="1" bestFit="1" customWidth="1"/>
    <col min="14" max="14" width="15.85546875" style="1" customWidth="1"/>
    <col min="15" max="15" width="52.85546875" style="1" customWidth="1"/>
    <col min="16" max="16" width="21.5703125" style="1" customWidth="1"/>
    <col min="17" max="17" width="22.42578125" style="1" customWidth="1"/>
    <col min="18" max="18" width="22.28515625" style="1" customWidth="1"/>
    <col min="19" max="19" width="20.28515625" style="1" customWidth="1"/>
    <col min="20" max="20" width="25" style="1" customWidth="1"/>
    <col min="21" max="21" width="22.5703125" style="1" customWidth="1"/>
    <col min="22" max="22" width="54" style="1" customWidth="1"/>
    <col min="23" max="23" width="33" style="105" customWidth="1"/>
    <col min="24" max="24" width="21.85546875" style="1" customWidth="1"/>
    <col min="25" max="25" width="29.42578125" style="1" customWidth="1"/>
    <col min="26" max="26" width="43.7109375" style="1" customWidth="1"/>
    <col min="27" max="16384" width="11.42578125" style="1"/>
  </cols>
  <sheetData>
    <row r="2" spans="2:26" ht="30" customHeight="1">
      <c r="D2" s="12" t="s">
        <v>0</v>
      </c>
      <c r="E2" s="13"/>
      <c r="F2" s="13"/>
    </row>
    <row r="3" spans="2:26" ht="27" customHeight="1">
      <c r="D3" s="12" t="s">
        <v>3</v>
      </c>
      <c r="E3" s="13"/>
      <c r="F3" s="13"/>
    </row>
    <row r="4" spans="2:26">
      <c r="I4" s="3"/>
      <c r="J4" s="3"/>
      <c r="K4" s="3"/>
      <c r="L4" s="3"/>
    </row>
    <row r="5" spans="2:26" ht="29.25" customHeight="1">
      <c r="D5" s="12" t="s">
        <v>4</v>
      </c>
      <c r="E5" s="13" t="s">
        <v>29</v>
      </c>
      <c r="F5" s="12" t="s">
        <v>5</v>
      </c>
      <c r="G5" s="126" t="s">
        <v>298</v>
      </c>
    </row>
    <row r="6" spans="2:26" ht="13.5" thickBot="1"/>
    <row r="7" spans="2:26" s="2" customFormat="1" ht="36.75" customHeight="1" thickBot="1">
      <c r="C7" s="296" t="s">
        <v>28</v>
      </c>
      <c r="D7" s="297" t="s">
        <v>8</v>
      </c>
      <c r="E7" s="298" t="s">
        <v>6</v>
      </c>
      <c r="F7" s="298" t="s">
        <v>7</v>
      </c>
      <c r="G7" s="297" t="s">
        <v>18</v>
      </c>
      <c r="H7" s="297" t="s">
        <v>19</v>
      </c>
      <c r="I7" s="297" t="s">
        <v>20</v>
      </c>
      <c r="J7" s="297" t="s">
        <v>158</v>
      </c>
      <c r="K7" s="297" t="s">
        <v>159</v>
      </c>
      <c r="L7" s="297" t="s">
        <v>44</v>
      </c>
      <c r="M7" s="298" t="s">
        <v>17</v>
      </c>
      <c r="N7" s="298" t="s">
        <v>10</v>
      </c>
      <c r="O7" s="298" t="s">
        <v>9</v>
      </c>
      <c r="P7" s="298" t="s">
        <v>11</v>
      </c>
      <c r="Q7" s="297" t="s">
        <v>40</v>
      </c>
      <c r="R7" s="297" t="s">
        <v>21</v>
      </c>
      <c r="S7" s="298" t="s">
        <v>12</v>
      </c>
      <c r="T7" s="298" t="s">
        <v>14</v>
      </c>
      <c r="U7" s="298" t="s">
        <v>13</v>
      </c>
      <c r="V7" s="298" t="s">
        <v>98</v>
      </c>
      <c r="W7" s="299" t="s">
        <v>97</v>
      </c>
      <c r="X7" s="297" t="s">
        <v>16</v>
      </c>
      <c r="Y7" s="297" t="s">
        <v>364</v>
      </c>
      <c r="Z7" s="300" t="s">
        <v>383</v>
      </c>
    </row>
    <row r="8" spans="2:26">
      <c r="B8" s="1165">
        <v>1</v>
      </c>
      <c r="C8" s="1111" t="s">
        <v>29</v>
      </c>
      <c r="D8" s="1108" t="s">
        <v>226</v>
      </c>
      <c r="E8" s="1108" t="s">
        <v>74</v>
      </c>
      <c r="F8" s="1108" t="s">
        <v>75</v>
      </c>
      <c r="G8" s="1109">
        <v>6259738269</v>
      </c>
      <c r="H8" s="1109">
        <v>5284819790.3999996</v>
      </c>
      <c r="I8" s="1109">
        <v>175622580</v>
      </c>
      <c r="J8" s="1110" t="s">
        <v>181</v>
      </c>
      <c r="K8" s="1109" t="s">
        <v>134</v>
      </c>
      <c r="L8" s="1109">
        <f>H8+I8</f>
        <v>5460442370.3999996</v>
      </c>
      <c r="M8" s="1023" t="s">
        <v>76</v>
      </c>
      <c r="N8" s="1116">
        <v>1124</v>
      </c>
      <c r="O8" s="1023" t="s">
        <v>69</v>
      </c>
      <c r="P8" s="1023" t="s">
        <v>70</v>
      </c>
      <c r="Q8" s="1108" t="s">
        <v>71</v>
      </c>
      <c r="R8" s="1108" t="s">
        <v>72</v>
      </c>
      <c r="S8" s="1108" t="s">
        <v>15</v>
      </c>
      <c r="T8" s="1108" t="s">
        <v>77</v>
      </c>
      <c r="U8" s="1009" t="s">
        <v>62</v>
      </c>
      <c r="V8" s="1108" t="s">
        <v>198</v>
      </c>
      <c r="W8" s="1112">
        <v>44368</v>
      </c>
      <c r="X8" s="1114" t="s">
        <v>264</v>
      </c>
      <c r="Y8" s="1164" t="s">
        <v>266</v>
      </c>
      <c r="Z8" s="1115" t="s">
        <v>384</v>
      </c>
    </row>
    <row r="9" spans="2:26">
      <c r="B9" s="928"/>
      <c r="C9" s="1097"/>
      <c r="D9" s="573"/>
      <c r="E9" s="573"/>
      <c r="F9" s="573"/>
      <c r="G9" s="669"/>
      <c r="H9" s="669"/>
      <c r="I9" s="669"/>
      <c r="J9" s="1104"/>
      <c r="K9" s="669"/>
      <c r="L9" s="669"/>
      <c r="M9" s="1103"/>
      <c r="N9" s="1102"/>
      <c r="O9" s="1103"/>
      <c r="P9" s="1103"/>
      <c r="Q9" s="573"/>
      <c r="R9" s="573"/>
      <c r="S9" s="573"/>
      <c r="T9" s="573"/>
      <c r="U9" s="574"/>
      <c r="V9" s="573"/>
      <c r="W9" s="1113"/>
      <c r="X9" s="661"/>
      <c r="Y9" s="1163"/>
      <c r="Z9" s="663"/>
    </row>
    <row r="10" spans="2:26">
      <c r="B10" s="908"/>
      <c r="C10" s="1097"/>
      <c r="D10" s="573"/>
      <c r="E10" s="573"/>
      <c r="F10" s="573"/>
      <c r="G10" s="669"/>
      <c r="H10" s="669"/>
      <c r="I10" s="669"/>
      <c r="J10" s="1094"/>
      <c r="K10" s="241" t="s">
        <v>78</v>
      </c>
      <c r="L10" s="243">
        <v>799295898.60000002</v>
      </c>
      <c r="M10" s="1091"/>
      <c r="N10" s="1095"/>
      <c r="O10" s="1091"/>
      <c r="P10" s="1091"/>
      <c r="Q10" s="573"/>
      <c r="R10" s="573"/>
      <c r="S10" s="573"/>
      <c r="T10" s="573"/>
      <c r="U10" s="574"/>
      <c r="V10" s="573"/>
      <c r="W10" s="1099"/>
      <c r="X10" s="661"/>
      <c r="Y10" s="1163"/>
      <c r="Z10" s="663"/>
    </row>
    <row r="11" spans="2:26">
      <c r="B11" s="907">
        <v>2</v>
      </c>
      <c r="C11" s="1097" t="s">
        <v>29</v>
      </c>
      <c r="D11" s="573" t="s">
        <v>226</v>
      </c>
      <c r="E11" s="573" t="s">
        <v>135</v>
      </c>
      <c r="F11" s="573" t="s">
        <v>68</v>
      </c>
      <c r="G11" s="669">
        <v>2681279962</v>
      </c>
      <c r="H11" s="669">
        <v>1937348774</v>
      </c>
      <c r="I11" s="669">
        <v>135614414</v>
      </c>
      <c r="J11" s="1085" t="s">
        <v>181</v>
      </c>
      <c r="K11" s="243" t="s">
        <v>132</v>
      </c>
      <c r="L11" s="243">
        <f>H11+I11</f>
        <v>2072963188</v>
      </c>
      <c r="M11" s="1082" t="s">
        <v>136</v>
      </c>
      <c r="N11" s="1087">
        <v>932</v>
      </c>
      <c r="O11" s="1082" t="s">
        <v>69</v>
      </c>
      <c r="P11" s="1082" t="s">
        <v>70</v>
      </c>
      <c r="Q11" s="573" t="s">
        <v>71</v>
      </c>
      <c r="R11" s="573" t="s">
        <v>72</v>
      </c>
      <c r="S11" s="573" t="s">
        <v>15</v>
      </c>
      <c r="T11" s="573" t="s">
        <v>137</v>
      </c>
      <c r="U11" s="574" t="s">
        <v>62</v>
      </c>
      <c r="V11" s="573" t="s">
        <v>217</v>
      </c>
      <c r="W11" s="662">
        <v>44377</v>
      </c>
      <c r="X11" s="661" t="s">
        <v>73</v>
      </c>
      <c r="Y11" s="1163" t="s">
        <v>266</v>
      </c>
      <c r="Z11" s="663" t="s">
        <v>384</v>
      </c>
    </row>
    <row r="12" spans="2:26">
      <c r="B12" s="908"/>
      <c r="C12" s="1097"/>
      <c r="D12" s="573"/>
      <c r="E12" s="573"/>
      <c r="F12" s="573"/>
      <c r="G12" s="669"/>
      <c r="H12" s="669"/>
      <c r="I12" s="669"/>
      <c r="J12" s="1094"/>
      <c r="K12" s="241" t="s">
        <v>78</v>
      </c>
      <c r="L12" s="243">
        <v>662677062.75</v>
      </c>
      <c r="M12" s="1091"/>
      <c r="N12" s="1095"/>
      <c r="O12" s="1091"/>
      <c r="P12" s="1091"/>
      <c r="Q12" s="573"/>
      <c r="R12" s="573"/>
      <c r="S12" s="573"/>
      <c r="T12" s="573"/>
      <c r="U12" s="574"/>
      <c r="V12" s="573"/>
      <c r="W12" s="662"/>
      <c r="X12" s="661"/>
      <c r="Y12" s="1163"/>
      <c r="Z12" s="663"/>
    </row>
    <row r="13" spans="2:26" ht="76.5">
      <c r="B13" s="231">
        <v>3</v>
      </c>
      <c r="C13" s="242" t="s">
        <v>29</v>
      </c>
      <c r="D13" s="241" t="s">
        <v>226</v>
      </c>
      <c r="E13" s="241" t="s">
        <v>83</v>
      </c>
      <c r="F13" s="241" t="s">
        <v>84</v>
      </c>
      <c r="G13" s="243">
        <v>5167331587.3999996</v>
      </c>
      <c r="H13" s="243">
        <v>4313039582.25</v>
      </c>
      <c r="I13" s="243">
        <v>191614942.40000001</v>
      </c>
      <c r="J13" s="243" t="s">
        <v>181</v>
      </c>
      <c r="K13" s="243" t="s">
        <v>134</v>
      </c>
      <c r="L13" s="243">
        <f>H13+I13</f>
        <v>4504654524.6499996</v>
      </c>
      <c r="M13" s="241" t="s">
        <v>85</v>
      </c>
      <c r="N13" s="244">
        <v>830</v>
      </c>
      <c r="O13" s="241" t="s">
        <v>69</v>
      </c>
      <c r="P13" s="241" t="s">
        <v>70</v>
      </c>
      <c r="Q13" s="241" t="s">
        <v>71</v>
      </c>
      <c r="R13" s="241" t="s">
        <v>72</v>
      </c>
      <c r="S13" s="241" t="s">
        <v>15</v>
      </c>
      <c r="T13" s="241" t="s">
        <v>86</v>
      </c>
      <c r="U13" s="239" t="s">
        <v>62</v>
      </c>
      <c r="V13" s="241" t="s">
        <v>198</v>
      </c>
      <c r="W13" s="248">
        <v>44377</v>
      </c>
      <c r="X13" s="244" t="s">
        <v>87</v>
      </c>
      <c r="Y13" s="274" t="s">
        <v>266</v>
      </c>
      <c r="Z13" s="247" t="s">
        <v>384</v>
      </c>
    </row>
    <row r="14" spans="2:26" ht="63.75">
      <c r="B14" s="231">
        <v>4</v>
      </c>
      <c r="C14" s="242" t="s">
        <v>29</v>
      </c>
      <c r="D14" s="241" t="s">
        <v>226</v>
      </c>
      <c r="E14" s="234" t="s">
        <v>172</v>
      </c>
      <c r="F14" s="234" t="s">
        <v>43</v>
      </c>
      <c r="G14" s="235">
        <v>6447511224</v>
      </c>
      <c r="H14" s="235">
        <v>5420246387.5</v>
      </c>
      <c r="I14" s="235">
        <v>152948558</v>
      </c>
      <c r="J14" s="235" t="s">
        <v>181</v>
      </c>
      <c r="K14" s="243" t="s">
        <v>134</v>
      </c>
      <c r="L14" s="235">
        <f>H14+I14</f>
        <v>5573194945.5</v>
      </c>
      <c r="M14" s="241" t="s">
        <v>171</v>
      </c>
      <c r="N14" s="233">
        <v>693</v>
      </c>
      <c r="O14" s="241" t="s">
        <v>69</v>
      </c>
      <c r="P14" s="241" t="s">
        <v>70</v>
      </c>
      <c r="Q14" s="241" t="s">
        <v>71</v>
      </c>
      <c r="R14" s="241" t="s">
        <v>72</v>
      </c>
      <c r="S14" s="241" t="s">
        <v>15</v>
      </c>
      <c r="T14" s="234" t="s">
        <v>170</v>
      </c>
      <c r="U14" s="239" t="s">
        <v>62</v>
      </c>
      <c r="V14" s="241" t="s">
        <v>216</v>
      </c>
      <c r="W14" s="249">
        <v>44343</v>
      </c>
      <c r="X14" s="233" t="s">
        <v>169</v>
      </c>
      <c r="Y14" s="274" t="s">
        <v>266</v>
      </c>
      <c r="Z14" s="247" t="s">
        <v>384</v>
      </c>
    </row>
    <row r="15" spans="2:26">
      <c r="B15" s="975">
        <v>5</v>
      </c>
      <c r="C15" s="1049" t="s">
        <v>29</v>
      </c>
      <c r="D15" s="1046" t="s">
        <v>226</v>
      </c>
      <c r="E15" s="1046" t="s">
        <v>160</v>
      </c>
      <c r="F15" s="1046" t="s">
        <v>218</v>
      </c>
      <c r="G15" s="1051">
        <v>5641134287.3999996</v>
      </c>
      <c r="H15" s="1053">
        <f>G15-I15</f>
        <v>5484105029</v>
      </c>
      <c r="I15" s="1051">
        <v>157029258.40000001</v>
      </c>
      <c r="J15" s="232" t="s">
        <v>181</v>
      </c>
      <c r="K15" s="250" t="s">
        <v>277</v>
      </c>
      <c r="L15" s="232">
        <v>4884454682.25</v>
      </c>
      <c r="M15" s="1046" t="s">
        <v>161</v>
      </c>
      <c r="N15" s="1046">
        <v>654</v>
      </c>
      <c r="O15" s="1046" t="s">
        <v>1</v>
      </c>
      <c r="P15" s="1046" t="s">
        <v>70</v>
      </c>
      <c r="Q15" s="1046" t="s">
        <v>102</v>
      </c>
      <c r="R15" s="1046" t="s">
        <v>72</v>
      </c>
      <c r="S15" s="1046" t="s">
        <v>15</v>
      </c>
      <c r="T15" s="1066" t="s">
        <v>275</v>
      </c>
      <c r="U15" s="947" t="s">
        <v>205</v>
      </c>
      <c r="V15" s="1046" t="s">
        <v>201</v>
      </c>
      <c r="W15" s="1068" t="s">
        <v>156</v>
      </c>
      <c r="X15" s="1059" t="s">
        <v>162</v>
      </c>
      <c r="Y15" s="1161" t="s">
        <v>96</v>
      </c>
      <c r="Z15" s="1047" t="s">
        <v>387</v>
      </c>
    </row>
    <row r="16" spans="2:26">
      <c r="B16" s="975"/>
      <c r="C16" s="1061"/>
      <c r="D16" s="1055"/>
      <c r="E16" s="1055"/>
      <c r="F16" s="1055"/>
      <c r="G16" s="1065"/>
      <c r="H16" s="1064"/>
      <c r="I16" s="1065"/>
      <c r="J16" s="232" t="s">
        <v>181</v>
      </c>
      <c r="K16" s="250" t="s">
        <v>276</v>
      </c>
      <c r="L16" s="232">
        <v>756679605.14999998</v>
      </c>
      <c r="M16" s="1055"/>
      <c r="N16" s="1055"/>
      <c r="O16" s="1055"/>
      <c r="P16" s="1055"/>
      <c r="Q16" s="1055"/>
      <c r="R16" s="1055"/>
      <c r="S16" s="1055"/>
      <c r="T16" s="1067"/>
      <c r="U16" s="949"/>
      <c r="V16" s="1055"/>
      <c r="W16" s="1069"/>
      <c r="X16" s="1060"/>
      <c r="Y16" s="1162"/>
      <c r="Z16" s="1048"/>
    </row>
    <row r="17" spans="2:26" ht="20.25" customHeight="1">
      <c r="B17" s="975">
        <v>6</v>
      </c>
      <c r="C17" s="1049" t="s">
        <v>29</v>
      </c>
      <c r="D17" s="1046" t="s">
        <v>226</v>
      </c>
      <c r="E17" s="1046" t="s">
        <v>163</v>
      </c>
      <c r="F17" s="1046" t="s">
        <v>164</v>
      </c>
      <c r="G17" s="1051">
        <v>2687637237</v>
      </c>
      <c r="H17" s="1053">
        <f>G17-I17</f>
        <v>2574107667</v>
      </c>
      <c r="I17" s="1051">
        <v>113529570</v>
      </c>
      <c r="J17" s="251" t="s">
        <v>181</v>
      </c>
      <c r="K17" s="251" t="s">
        <v>281</v>
      </c>
      <c r="L17" s="115">
        <v>2345176060.3499999</v>
      </c>
      <c r="M17" s="1046" t="s">
        <v>148</v>
      </c>
      <c r="N17" s="1046">
        <v>433</v>
      </c>
      <c r="O17" s="1046" t="s">
        <v>1</v>
      </c>
      <c r="P17" s="1046" t="s">
        <v>70</v>
      </c>
      <c r="Q17" s="1046" t="s">
        <v>102</v>
      </c>
      <c r="R17" s="1046" t="s">
        <v>72</v>
      </c>
      <c r="S17" s="1046" t="s">
        <v>15</v>
      </c>
      <c r="T17" s="1035" t="s">
        <v>165</v>
      </c>
      <c r="U17" s="1037" t="s">
        <v>62</v>
      </c>
      <c r="V17" s="1038" t="s">
        <v>244</v>
      </c>
      <c r="W17" s="1040" t="s">
        <v>245</v>
      </c>
      <c r="X17" s="1042" t="s">
        <v>166</v>
      </c>
      <c r="Y17" s="1159" t="s">
        <v>96</v>
      </c>
      <c r="Z17" s="1044" t="s">
        <v>391</v>
      </c>
    </row>
    <row r="18" spans="2:26" ht="19.5" customHeight="1" thickBot="1">
      <c r="B18" s="1156"/>
      <c r="C18" s="1050"/>
      <c r="D18" s="1039"/>
      <c r="E18" s="1039"/>
      <c r="F18" s="1039"/>
      <c r="G18" s="1052"/>
      <c r="H18" s="1054"/>
      <c r="I18" s="1052"/>
      <c r="J18" s="246" t="s">
        <v>181</v>
      </c>
      <c r="K18" s="246" t="s">
        <v>282</v>
      </c>
      <c r="L18" s="246">
        <v>342461176.64999998</v>
      </c>
      <c r="M18" s="1039"/>
      <c r="N18" s="1039"/>
      <c r="O18" s="1039"/>
      <c r="P18" s="1039"/>
      <c r="Q18" s="1039"/>
      <c r="R18" s="1039"/>
      <c r="S18" s="1039"/>
      <c r="T18" s="1036"/>
      <c r="U18" s="892"/>
      <c r="V18" s="1039"/>
      <c r="W18" s="1041"/>
      <c r="X18" s="1043"/>
      <c r="Y18" s="1160"/>
      <c r="Z18" s="1045"/>
    </row>
    <row r="19" spans="2:26">
      <c r="B19" s="1147">
        <v>7</v>
      </c>
      <c r="C19" s="1016" t="s">
        <v>29</v>
      </c>
      <c r="D19" s="1007" t="s">
        <v>228</v>
      </c>
      <c r="E19" s="1007" t="s">
        <v>45</v>
      </c>
      <c r="F19" s="1007" t="s">
        <v>46</v>
      </c>
      <c r="G19" s="1010">
        <f>L19</f>
        <v>1012786345.08</v>
      </c>
      <c r="H19" s="1010">
        <v>946529294.08000004</v>
      </c>
      <c r="I19" s="1010">
        <v>66257051</v>
      </c>
      <c r="J19" s="1017" t="s">
        <v>181</v>
      </c>
      <c r="K19" s="1010" t="s">
        <v>47</v>
      </c>
      <c r="L19" s="1010">
        <f>H19+I19</f>
        <v>1012786345.08</v>
      </c>
      <c r="M19" s="1011" t="s">
        <v>101</v>
      </c>
      <c r="N19" s="1012">
        <v>1</v>
      </c>
      <c r="O19" s="1011" t="s">
        <v>2</v>
      </c>
      <c r="P19" s="1011" t="s">
        <v>26</v>
      </c>
      <c r="Q19" s="1007" t="s">
        <v>41</v>
      </c>
      <c r="R19" s="1007" t="s">
        <v>42</v>
      </c>
      <c r="S19" s="1007" t="s">
        <v>15</v>
      </c>
      <c r="T19" s="1008" t="s">
        <v>60</v>
      </c>
      <c r="U19" s="1009" t="s">
        <v>62</v>
      </c>
      <c r="V19" s="1007" t="s">
        <v>299</v>
      </c>
      <c r="W19" s="1029">
        <v>44427</v>
      </c>
      <c r="X19" s="1030" t="s">
        <v>49</v>
      </c>
      <c r="Y19" s="1158" t="s">
        <v>50</v>
      </c>
      <c r="Z19" s="1005" t="s">
        <v>384</v>
      </c>
    </row>
    <row r="20" spans="2:26">
      <c r="B20" s="975"/>
      <c r="C20" s="994"/>
      <c r="D20" s="983"/>
      <c r="E20" s="983"/>
      <c r="F20" s="983"/>
      <c r="G20" s="999"/>
      <c r="H20" s="999"/>
      <c r="I20" s="999"/>
      <c r="J20" s="1018"/>
      <c r="K20" s="999"/>
      <c r="L20" s="999"/>
      <c r="M20" s="991"/>
      <c r="N20" s="1013"/>
      <c r="O20" s="991"/>
      <c r="P20" s="991"/>
      <c r="Q20" s="983"/>
      <c r="R20" s="983"/>
      <c r="S20" s="983"/>
      <c r="T20" s="983"/>
      <c r="U20" s="574"/>
      <c r="V20" s="983"/>
      <c r="W20" s="984"/>
      <c r="X20" s="985"/>
      <c r="Y20" s="1148"/>
      <c r="Z20" s="986"/>
    </row>
    <row r="21" spans="2:26" ht="20.25" customHeight="1">
      <c r="B21" s="975"/>
      <c r="C21" s="994"/>
      <c r="D21" s="983"/>
      <c r="E21" s="983"/>
      <c r="F21" s="983"/>
      <c r="G21" s="999"/>
      <c r="H21" s="999"/>
      <c r="I21" s="999"/>
      <c r="J21" s="1001"/>
      <c r="K21" s="999"/>
      <c r="L21" s="999"/>
      <c r="M21" s="992"/>
      <c r="N21" s="1003"/>
      <c r="O21" s="992"/>
      <c r="P21" s="992"/>
      <c r="Q21" s="983"/>
      <c r="R21" s="983"/>
      <c r="S21" s="983"/>
      <c r="T21" s="983"/>
      <c r="U21" s="574"/>
      <c r="V21" s="983"/>
      <c r="W21" s="984"/>
      <c r="X21" s="985"/>
      <c r="Y21" s="1148"/>
      <c r="Z21" s="986"/>
    </row>
    <row r="22" spans="2:26" ht="15">
      <c r="B22" s="975">
        <v>8</v>
      </c>
      <c r="C22" s="994" t="s">
        <v>29</v>
      </c>
      <c r="D22" s="983" t="s">
        <v>228</v>
      </c>
      <c r="E22" s="983" t="s">
        <v>25</v>
      </c>
      <c r="F22" s="983" t="s">
        <v>22</v>
      </c>
      <c r="G22" s="999">
        <v>6779029951</v>
      </c>
      <c r="H22" s="1006">
        <f>+G22-I22</f>
        <v>6335542010</v>
      </c>
      <c r="I22" s="999">
        <v>443487941</v>
      </c>
      <c r="J22" s="1000" t="s">
        <v>173</v>
      </c>
      <c r="K22" s="19" t="s">
        <v>138</v>
      </c>
      <c r="L22" s="245">
        <v>6101126955.8999996</v>
      </c>
      <c r="M22" s="990" t="s">
        <v>35</v>
      </c>
      <c r="N22" s="1002">
        <v>1</v>
      </c>
      <c r="O22" s="990" t="s">
        <v>2</v>
      </c>
      <c r="P22" s="990" t="s">
        <v>26</v>
      </c>
      <c r="Q22" s="983" t="s">
        <v>41</v>
      </c>
      <c r="R22" s="983" t="s">
        <v>42</v>
      </c>
      <c r="S22" s="983" t="s">
        <v>15</v>
      </c>
      <c r="T22" s="998" t="s">
        <v>37</v>
      </c>
      <c r="U22" s="574" t="s">
        <v>62</v>
      </c>
      <c r="V22" s="983" t="s">
        <v>300</v>
      </c>
      <c r="W22" s="984">
        <v>44456</v>
      </c>
      <c r="X22" s="985" t="s">
        <v>302</v>
      </c>
      <c r="Y22" s="1148" t="s">
        <v>50</v>
      </c>
      <c r="Z22" s="986" t="s">
        <v>388</v>
      </c>
    </row>
    <row r="23" spans="2:26" ht="23.25" customHeight="1">
      <c r="B23" s="975"/>
      <c r="C23" s="994"/>
      <c r="D23" s="983"/>
      <c r="E23" s="983"/>
      <c r="F23" s="983"/>
      <c r="G23" s="999"/>
      <c r="H23" s="1006"/>
      <c r="I23" s="999"/>
      <c r="J23" s="1001"/>
      <c r="K23" s="245" t="s">
        <v>139</v>
      </c>
      <c r="L23" s="245">
        <v>677902995.10000002</v>
      </c>
      <c r="M23" s="992"/>
      <c r="N23" s="1003"/>
      <c r="O23" s="992"/>
      <c r="P23" s="992"/>
      <c r="Q23" s="983"/>
      <c r="R23" s="983"/>
      <c r="S23" s="983"/>
      <c r="T23" s="998"/>
      <c r="U23" s="574"/>
      <c r="V23" s="983"/>
      <c r="W23" s="984"/>
      <c r="X23" s="985"/>
      <c r="Y23" s="1148"/>
      <c r="Z23" s="986"/>
    </row>
    <row r="24" spans="2:26">
      <c r="B24" s="1004">
        <v>9</v>
      </c>
      <c r="C24" s="994" t="s">
        <v>29</v>
      </c>
      <c r="D24" s="983" t="s">
        <v>228</v>
      </c>
      <c r="E24" s="983" t="s">
        <v>51</v>
      </c>
      <c r="F24" s="983" t="s">
        <v>24</v>
      </c>
      <c r="G24" s="973">
        <f>L24+L26</f>
        <v>1847773920</v>
      </c>
      <c r="H24" s="973">
        <v>1726891514</v>
      </c>
      <c r="I24" s="973">
        <v>120882406</v>
      </c>
      <c r="J24" s="995" t="s">
        <v>181</v>
      </c>
      <c r="K24" s="990" t="s">
        <v>182</v>
      </c>
      <c r="L24" s="995">
        <v>1570607832</v>
      </c>
      <c r="M24" s="990" t="s">
        <v>35</v>
      </c>
      <c r="N24" s="990">
        <v>1</v>
      </c>
      <c r="O24" s="990" t="s">
        <v>2</v>
      </c>
      <c r="P24" s="990" t="s">
        <v>26</v>
      </c>
      <c r="Q24" s="983" t="s">
        <v>41</v>
      </c>
      <c r="R24" s="983" t="s">
        <v>42</v>
      </c>
      <c r="S24" s="983" t="s">
        <v>15</v>
      </c>
      <c r="T24" s="983" t="s">
        <v>183</v>
      </c>
      <c r="U24" s="574" t="s">
        <v>62</v>
      </c>
      <c r="V24" s="983" t="s">
        <v>301</v>
      </c>
      <c r="W24" s="984">
        <v>44405</v>
      </c>
      <c r="X24" s="985" t="s">
        <v>53</v>
      </c>
      <c r="Y24" s="1148" t="s">
        <v>50</v>
      </c>
      <c r="Z24" s="986" t="s">
        <v>384</v>
      </c>
    </row>
    <row r="25" spans="2:26">
      <c r="B25" s="1004"/>
      <c r="C25" s="994"/>
      <c r="D25" s="983"/>
      <c r="E25" s="983"/>
      <c r="F25" s="983"/>
      <c r="G25" s="973"/>
      <c r="H25" s="973"/>
      <c r="I25" s="973"/>
      <c r="J25" s="996"/>
      <c r="K25" s="992"/>
      <c r="L25" s="997"/>
      <c r="M25" s="991"/>
      <c r="N25" s="991"/>
      <c r="O25" s="991"/>
      <c r="P25" s="991"/>
      <c r="Q25" s="983"/>
      <c r="R25" s="983"/>
      <c r="S25" s="983"/>
      <c r="T25" s="983"/>
      <c r="U25" s="574"/>
      <c r="V25" s="983"/>
      <c r="W25" s="984"/>
      <c r="X25" s="985"/>
      <c r="Y25" s="1148"/>
      <c r="Z25" s="986"/>
    </row>
    <row r="26" spans="2:26">
      <c r="B26" s="1004"/>
      <c r="C26" s="994"/>
      <c r="D26" s="983"/>
      <c r="E26" s="983"/>
      <c r="F26" s="983"/>
      <c r="G26" s="973"/>
      <c r="H26" s="973"/>
      <c r="I26" s="973"/>
      <c r="J26" s="997"/>
      <c r="K26" s="236" t="s">
        <v>184</v>
      </c>
      <c r="L26" s="22">
        <v>277166088</v>
      </c>
      <c r="M26" s="992"/>
      <c r="N26" s="992"/>
      <c r="O26" s="992"/>
      <c r="P26" s="992"/>
      <c r="Q26" s="983"/>
      <c r="R26" s="983"/>
      <c r="S26" s="983"/>
      <c r="T26" s="983"/>
      <c r="U26" s="574"/>
      <c r="V26" s="983"/>
      <c r="W26" s="984"/>
      <c r="X26" s="985"/>
      <c r="Y26" s="1148"/>
      <c r="Z26" s="986"/>
    </row>
    <row r="27" spans="2:26">
      <c r="B27" s="975">
        <v>10</v>
      </c>
      <c r="C27" s="994" t="s">
        <v>29</v>
      </c>
      <c r="D27" s="983" t="s">
        <v>228</v>
      </c>
      <c r="E27" s="983" t="s">
        <v>129</v>
      </c>
      <c r="F27" s="983" t="s">
        <v>219</v>
      </c>
      <c r="G27" s="973">
        <f>L27</f>
        <v>2247620507</v>
      </c>
      <c r="H27" s="973">
        <v>2091768587</v>
      </c>
      <c r="I27" s="973">
        <v>155851920</v>
      </c>
      <c r="J27" s="995" t="s">
        <v>181</v>
      </c>
      <c r="K27" s="983" t="s">
        <v>52</v>
      </c>
      <c r="L27" s="973">
        <f>H27+I27</f>
        <v>2247620507</v>
      </c>
      <c r="M27" s="990" t="s">
        <v>23</v>
      </c>
      <c r="N27" s="990" t="s">
        <v>185</v>
      </c>
      <c r="O27" s="990" t="s">
        <v>2</v>
      </c>
      <c r="P27" s="990" t="s">
        <v>26</v>
      </c>
      <c r="Q27" s="983" t="s">
        <v>41</v>
      </c>
      <c r="R27" s="983" t="s">
        <v>42</v>
      </c>
      <c r="S27" s="983" t="s">
        <v>15</v>
      </c>
      <c r="T27" s="983" t="s">
        <v>304</v>
      </c>
      <c r="U27" s="574" t="s">
        <v>62</v>
      </c>
      <c r="V27" s="983" t="s">
        <v>305</v>
      </c>
      <c r="W27" s="984">
        <v>44411</v>
      </c>
      <c r="X27" s="985" t="s">
        <v>303</v>
      </c>
      <c r="Y27" s="1148" t="s">
        <v>50</v>
      </c>
      <c r="Z27" s="986" t="s">
        <v>385</v>
      </c>
    </row>
    <row r="28" spans="2:26">
      <c r="B28" s="975"/>
      <c r="C28" s="994"/>
      <c r="D28" s="983"/>
      <c r="E28" s="983"/>
      <c r="F28" s="983"/>
      <c r="G28" s="973"/>
      <c r="H28" s="973"/>
      <c r="I28" s="973"/>
      <c r="J28" s="996"/>
      <c r="K28" s="983"/>
      <c r="L28" s="973"/>
      <c r="M28" s="991"/>
      <c r="N28" s="991"/>
      <c r="O28" s="991"/>
      <c r="P28" s="991"/>
      <c r="Q28" s="983"/>
      <c r="R28" s="983"/>
      <c r="S28" s="983"/>
      <c r="T28" s="983"/>
      <c r="U28" s="574"/>
      <c r="V28" s="983"/>
      <c r="W28" s="984"/>
      <c r="X28" s="985"/>
      <c r="Y28" s="1148"/>
      <c r="Z28" s="986"/>
    </row>
    <row r="29" spans="2:26" ht="13.5" thickBot="1">
      <c r="B29" s="1156"/>
      <c r="C29" s="1157"/>
      <c r="D29" s="1150"/>
      <c r="E29" s="1150"/>
      <c r="F29" s="1150"/>
      <c r="G29" s="1154"/>
      <c r="H29" s="1154"/>
      <c r="I29" s="1154"/>
      <c r="J29" s="1155"/>
      <c r="K29" s="1150"/>
      <c r="L29" s="1154"/>
      <c r="M29" s="1153"/>
      <c r="N29" s="1153"/>
      <c r="O29" s="1153"/>
      <c r="P29" s="1153"/>
      <c r="Q29" s="1150"/>
      <c r="R29" s="1150"/>
      <c r="S29" s="1150"/>
      <c r="T29" s="1150"/>
      <c r="U29" s="1131"/>
      <c r="V29" s="1150"/>
      <c r="W29" s="1151"/>
      <c r="X29" s="1152"/>
      <c r="Y29" s="1149"/>
      <c r="Z29" s="1170"/>
    </row>
    <row r="30" spans="2:26">
      <c r="B30" s="1147">
        <v>11</v>
      </c>
      <c r="C30" s="987" t="s">
        <v>29</v>
      </c>
      <c r="D30" s="978" t="s">
        <v>228</v>
      </c>
      <c r="E30" s="978" t="s">
        <v>65</v>
      </c>
      <c r="F30" s="978" t="s">
        <v>27</v>
      </c>
      <c r="G30" s="988">
        <v>14514519200.4</v>
      </c>
      <c r="H30" s="988">
        <v>13706533131</v>
      </c>
      <c r="I30" s="988">
        <v>807986069.39999998</v>
      </c>
      <c r="J30" s="989" t="s">
        <v>173</v>
      </c>
      <c r="K30" s="978" t="s">
        <v>115</v>
      </c>
      <c r="L30" s="988">
        <v>14514519200.4</v>
      </c>
      <c r="M30" s="981" t="s">
        <v>67</v>
      </c>
      <c r="N30" s="982">
        <v>1</v>
      </c>
      <c r="O30" s="981" t="s">
        <v>2</v>
      </c>
      <c r="P30" s="981" t="s">
        <v>26</v>
      </c>
      <c r="Q30" s="978" t="s">
        <v>41</v>
      </c>
      <c r="R30" s="978" t="s">
        <v>42</v>
      </c>
      <c r="S30" s="978" t="s">
        <v>15</v>
      </c>
      <c r="T30" s="1146">
        <v>44166</v>
      </c>
      <c r="U30" s="1009" t="s">
        <v>62</v>
      </c>
      <c r="V30" s="978" t="s">
        <v>458</v>
      </c>
      <c r="W30" s="979" t="s">
        <v>157</v>
      </c>
      <c r="X30" s="980" t="s">
        <v>66</v>
      </c>
      <c r="Y30" s="1141" t="s">
        <v>34</v>
      </c>
      <c r="Z30" s="974" t="s">
        <v>386</v>
      </c>
    </row>
    <row r="31" spans="2:26">
      <c r="B31" s="975"/>
      <c r="C31" s="976"/>
      <c r="D31" s="970"/>
      <c r="E31" s="970"/>
      <c r="F31" s="970"/>
      <c r="G31" s="972"/>
      <c r="H31" s="972"/>
      <c r="I31" s="972"/>
      <c r="J31" s="977"/>
      <c r="K31" s="970"/>
      <c r="L31" s="972"/>
      <c r="M31" s="649"/>
      <c r="N31" s="772"/>
      <c r="O31" s="649"/>
      <c r="P31" s="649"/>
      <c r="Q31" s="970"/>
      <c r="R31" s="970"/>
      <c r="S31" s="970"/>
      <c r="T31" s="970"/>
      <c r="U31" s="574"/>
      <c r="V31" s="970"/>
      <c r="W31" s="966"/>
      <c r="X31" s="967"/>
      <c r="Y31" s="1142"/>
      <c r="Z31" s="968"/>
    </row>
    <row r="32" spans="2:26" ht="30.75" customHeight="1">
      <c r="B32" s="907"/>
      <c r="C32" s="761"/>
      <c r="D32" s="596"/>
      <c r="E32" s="596"/>
      <c r="F32" s="596"/>
      <c r="G32" s="699"/>
      <c r="H32" s="699"/>
      <c r="I32" s="699"/>
      <c r="J32" s="977"/>
      <c r="K32" s="596"/>
      <c r="L32" s="699"/>
      <c r="M32" s="649"/>
      <c r="N32" s="772"/>
      <c r="O32" s="649"/>
      <c r="P32" s="649"/>
      <c r="Q32" s="596"/>
      <c r="R32" s="596"/>
      <c r="S32" s="596"/>
      <c r="T32" s="596"/>
      <c r="U32" s="947"/>
      <c r="V32" s="596"/>
      <c r="W32" s="599"/>
      <c r="X32" s="602"/>
      <c r="Y32" s="1143"/>
      <c r="Z32" s="634"/>
    </row>
    <row r="33" spans="1:26" ht="110.25" customHeight="1" thickBot="1">
      <c r="A33" s="311"/>
      <c r="B33" s="301"/>
      <c r="C33" s="301" t="s">
        <v>29</v>
      </c>
      <c r="D33" s="317" t="s">
        <v>228</v>
      </c>
      <c r="E33" s="317" t="s">
        <v>411</v>
      </c>
      <c r="F33" s="317" t="s">
        <v>410</v>
      </c>
      <c r="G33" s="318">
        <f>H33+I33</f>
        <v>2247620507</v>
      </c>
      <c r="H33" s="318">
        <v>2091768587</v>
      </c>
      <c r="I33" s="318">
        <v>155851920</v>
      </c>
      <c r="J33" s="316" t="s">
        <v>412</v>
      </c>
      <c r="K33" s="312" t="s">
        <v>47</v>
      </c>
      <c r="L33" s="318">
        <v>2247620507</v>
      </c>
      <c r="M33" s="312" t="s">
        <v>95</v>
      </c>
      <c r="N33" s="312">
        <v>23</v>
      </c>
      <c r="O33" s="312" t="s">
        <v>2</v>
      </c>
      <c r="P33" s="312" t="s">
        <v>26</v>
      </c>
      <c r="Q33" s="312" t="s">
        <v>357</v>
      </c>
      <c r="R33" s="312" t="s">
        <v>413</v>
      </c>
      <c r="S33" s="312" t="s">
        <v>15</v>
      </c>
      <c r="T33" s="312" t="s">
        <v>396</v>
      </c>
      <c r="U33" s="312" t="s">
        <v>347</v>
      </c>
      <c r="V33" s="312" t="s">
        <v>430</v>
      </c>
      <c r="W33" s="313" t="s">
        <v>396</v>
      </c>
      <c r="X33" s="314" t="s">
        <v>414</v>
      </c>
      <c r="Y33" s="306" t="s">
        <v>50</v>
      </c>
    </row>
    <row r="34" spans="1:26" ht="12" customHeight="1">
      <c r="B34" s="1144">
        <v>12</v>
      </c>
      <c r="C34" s="1145" t="s">
        <v>29</v>
      </c>
      <c r="D34" s="1136" t="s">
        <v>228</v>
      </c>
      <c r="E34" s="1136" t="s">
        <v>54</v>
      </c>
      <c r="F34" s="1136" t="s">
        <v>43</v>
      </c>
      <c r="G34" s="1138">
        <v>6744583627.5799999</v>
      </c>
      <c r="H34" s="1138">
        <v>6303469057.5799999</v>
      </c>
      <c r="I34" s="1138">
        <v>441114570</v>
      </c>
      <c r="J34" s="278"/>
      <c r="K34" s="278" t="s">
        <v>47</v>
      </c>
      <c r="L34" s="278">
        <v>3388998083.79</v>
      </c>
      <c r="M34" s="1139" t="s">
        <v>48</v>
      </c>
      <c r="N34" s="1140">
        <v>1</v>
      </c>
      <c r="O34" s="1139" t="s">
        <v>2</v>
      </c>
      <c r="P34" s="1139" t="s">
        <v>26</v>
      </c>
      <c r="Q34" s="1136" t="s">
        <v>41</v>
      </c>
      <c r="R34" s="1136" t="s">
        <v>42</v>
      </c>
      <c r="S34" s="1136" t="s">
        <v>15</v>
      </c>
      <c r="T34" s="1136" t="s">
        <v>55</v>
      </c>
      <c r="U34" s="1009" t="s">
        <v>62</v>
      </c>
      <c r="V34" s="1136" t="s">
        <v>246</v>
      </c>
      <c r="W34" s="1137">
        <v>44347</v>
      </c>
      <c r="X34" s="1134" t="s">
        <v>56</v>
      </c>
      <c r="Y34" s="1135" t="s">
        <v>57</v>
      </c>
      <c r="Z34" s="1166" t="s">
        <v>391</v>
      </c>
    </row>
    <row r="35" spans="1:26">
      <c r="B35" s="969"/>
      <c r="C35" s="965"/>
      <c r="D35" s="692"/>
      <c r="E35" s="692"/>
      <c r="F35" s="692"/>
      <c r="G35" s="678"/>
      <c r="H35" s="678"/>
      <c r="I35" s="678"/>
      <c r="J35" s="240"/>
      <c r="K35" s="238" t="s">
        <v>58</v>
      </c>
      <c r="L35" s="240">
        <f>G34-L34</f>
        <v>3355585543.79</v>
      </c>
      <c r="M35" s="766"/>
      <c r="N35" s="963"/>
      <c r="O35" s="766"/>
      <c r="P35" s="766"/>
      <c r="Q35" s="692"/>
      <c r="R35" s="692"/>
      <c r="S35" s="692"/>
      <c r="T35" s="692"/>
      <c r="U35" s="574"/>
      <c r="V35" s="692"/>
      <c r="W35" s="960"/>
      <c r="X35" s="961"/>
      <c r="Y35" s="1133"/>
      <c r="Z35" s="958"/>
    </row>
    <row r="36" spans="1:26">
      <c r="B36" s="964">
        <v>13</v>
      </c>
      <c r="C36" s="965" t="s">
        <v>29</v>
      </c>
      <c r="D36" s="692" t="s">
        <v>228</v>
      </c>
      <c r="E36" s="692" t="s">
        <v>111</v>
      </c>
      <c r="F36" s="692" t="s">
        <v>59</v>
      </c>
      <c r="G36" s="678">
        <v>2783107856</v>
      </c>
      <c r="H36" s="678">
        <v>2625573449</v>
      </c>
      <c r="I36" s="678">
        <v>157534407</v>
      </c>
      <c r="J36" s="240"/>
      <c r="K36" s="240" t="s">
        <v>47</v>
      </c>
      <c r="L36" s="240">
        <v>2504797070</v>
      </c>
      <c r="M36" s="693" t="s">
        <v>23</v>
      </c>
      <c r="N36" s="962">
        <v>1</v>
      </c>
      <c r="O36" s="693" t="s">
        <v>2</v>
      </c>
      <c r="P36" s="693" t="s">
        <v>26</v>
      </c>
      <c r="Q36" s="692" t="s">
        <v>41</v>
      </c>
      <c r="R36" s="692" t="s">
        <v>42</v>
      </c>
      <c r="S36" s="692" t="s">
        <v>15</v>
      </c>
      <c r="T36" s="692" t="s">
        <v>60</v>
      </c>
      <c r="U36" s="574" t="s">
        <v>62</v>
      </c>
      <c r="V36" s="692" t="s">
        <v>207</v>
      </c>
      <c r="W36" s="959">
        <v>44347</v>
      </c>
      <c r="X36" s="961" t="s">
        <v>61</v>
      </c>
      <c r="Y36" s="1133" t="s">
        <v>57</v>
      </c>
      <c r="Z36" s="958" t="s">
        <v>391</v>
      </c>
    </row>
    <row r="37" spans="1:26" ht="38.25" customHeight="1">
      <c r="B37" s="964"/>
      <c r="C37" s="965"/>
      <c r="D37" s="692"/>
      <c r="E37" s="692"/>
      <c r="F37" s="692"/>
      <c r="G37" s="678"/>
      <c r="H37" s="678"/>
      <c r="I37" s="678"/>
      <c r="J37" s="240"/>
      <c r="K37" s="238" t="s">
        <v>58</v>
      </c>
      <c r="L37" s="240">
        <v>278310786</v>
      </c>
      <c r="M37" s="766"/>
      <c r="N37" s="963"/>
      <c r="O37" s="766"/>
      <c r="P37" s="766"/>
      <c r="Q37" s="692"/>
      <c r="R37" s="692"/>
      <c r="S37" s="692"/>
      <c r="T37" s="692"/>
      <c r="U37" s="574"/>
      <c r="V37" s="692"/>
      <c r="W37" s="960"/>
      <c r="X37" s="961"/>
      <c r="Y37" s="1133"/>
      <c r="Z37" s="958"/>
    </row>
    <row r="38" spans="1:26" ht="64.5" thickBot="1">
      <c r="B38" s="279">
        <v>14</v>
      </c>
      <c r="C38" s="263" t="s">
        <v>29</v>
      </c>
      <c r="D38" s="267" t="s">
        <v>228</v>
      </c>
      <c r="E38" s="267" t="s">
        <v>203</v>
      </c>
      <c r="F38" s="264" t="s">
        <v>152</v>
      </c>
      <c r="G38" s="266">
        <v>2480813856</v>
      </c>
      <c r="H38" s="266">
        <v>2310933857</v>
      </c>
      <c r="I38" s="266">
        <v>169879999</v>
      </c>
      <c r="J38" s="264" t="s">
        <v>174</v>
      </c>
      <c r="K38" s="264" t="s">
        <v>47</v>
      </c>
      <c r="L38" s="280">
        <f>+G38</f>
        <v>2480813856</v>
      </c>
      <c r="M38" s="264" t="s">
        <v>32</v>
      </c>
      <c r="N38" s="264">
        <v>2</v>
      </c>
      <c r="O38" s="267" t="s">
        <v>2</v>
      </c>
      <c r="P38" s="264" t="s">
        <v>26</v>
      </c>
      <c r="Q38" s="264" t="s">
        <v>41</v>
      </c>
      <c r="R38" s="264" t="s">
        <v>42</v>
      </c>
      <c r="S38" s="267" t="s">
        <v>15</v>
      </c>
      <c r="T38" s="281">
        <v>44396</v>
      </c>
      <c r="U38" s="282" t="s">
        <v>62</v>
      </c>
      <c r="V38" s="267" t="s">
        <v>262</v>
      </c>
      <c r="W38" s="283">
        <v>44438</v>
      </c>
      <c r="X38" s="264" t="s">
        <v>204</v>
      </c>
      <c r="Y38" s="284" t="s">
        <v>57</v>
      </c>
      <c r="Z38" s="265" t="s">
        <v>384</v>
      </c>
    </row>
    <row r="39" spans="1:26" ht="58.5" customHeight="1">
      <c r="B39" s="230">
        <v>15</v>
      </c>
      <c r="C39" s="268" t="s">
        <v>29</v>
      </c>
      <c r="D39" s="226" t="s">
        <v>228</v>
      </c>
      <c r="E39" s="226" t="s">
        <v>145</v>
      </c>
      <c r="F39" s="226" t="s">
        <v>99</v>
      </c>
      <c r="G39" s="229">
        <v>1999274039.52</v>
      </c>
      <c r="H39" s="229">
        <v>1879462326</v>
      </c>
      <c r="I39" s="229">
        <v>86744415</v>
      </c>
      <c r="J39" s="229" t="s">
        <v>173</v>
      </c>
      <c r="K39" s="226" t="s">
        <v>141</v>
      </c>
      <c r="L39" s="229">
        <v>1999274039.52</v>
      </c>
      <c r="M39" s="226" t="s">
        <v>146</v>
      </c>
      <c r="N39" s="226">
        <v>1</v>
      </c>
      <c r="O39" s="226" t="s">
        <v>2</v>
      </c>
      <c r="P39" s="226" t="s">
        <v>26</v>
      </c>
      <c r="Q39" s="226" t="s">
        <v>41</v>
      </c>
      <c r="R39" s="226" t="s">
        <v>42</v>
      </c>
      <c r="S39" s="226" t="s">
        <v>15</v>
      </c>
      <c r="T39" s="226" t="s">
        <v>147</v>
      </c>
      <c r="U39" s="227" t="s">
        <v>62</v>
      </c>
      <c r="V39" s="226" t="s">
        <v>312</v>
      </c>
      <c r="W39" s="237">
        <v>44469</v>
      </c>
      <c r="X39" s="224" t="s">
        <v>144</v>
      </c>
      <c r="Y39" s="275" t="s">
        <v>150</v>
      </c>
      <c r="Z39" s="225" t="s">
        <v>388</v>
      </c>
    </row>
    <row r="40" spans="1:26" ht="18" customHeight="1">
      <c r="B40" s="907">
        <v>16</v>
      </c>
      <c r="C40" s="939" t="s">
        <v>29</v>
      </c>
      <c r="D40" s="919" t="s">
        <v>228</v>
      </c>
      <c r="E40" s="919" t="s">
        <v>362</v>
      </c>
      <c r="F40" s="919" t="s">
        <v>361</v>
      </c>
      <c r="G40" s="935">
        <v>1603231200</v>
      </c>
      <c r="H40" s="935">
        <f>+G40</f>
        <v>1603231200</v>
      </c>
      <c r="I40" s="937" t="s">
        <v>188</v>
      </c>
      <c r="J40" s="229" t="s">
        <v>181</v>
      </c>
      <c r="K40" s="229" t="s">
        <v>47</v>
      </c>
      <c r="L40" s="229">
        <v>1090231200</v>
      </c>
      <c r="M40" s="919" t="s">
        <v>35</v>
      </c>
      <c r="N40" s="919">
        <v>120</v>
      </c>
      <c r="O40" s="919" t="s">
        <v>119</v>
      </c>
      <c r="P40" s="228" t="s">
        <v>190</v>
      </c>
      <c r="Q40" s="228">
        <v>400</v>
      </c>
      <c r="R40" s="228" t="s">
        <v>255</v>
      </c>
      <c r="S40" s="919" t="s">
        <v>15</v>
      </c>
      <c r="T40" s="921" t="s">
        <v>363</v>
      </c>
      <c r="U40" s="947" t="s">
        <v>62</v>
      </c>
      <c r="V40" s="919" t="s">
        <v>247</v>
      </c>
      <c r="W40" s="929">
        <v>44467</v>
      </c>
      <c r="X40" s="931" t="s">
        <v>377</v>
      </c>
      <c r="Y40" s="1126" t="s">
        <v>150</v>
      </c>
      <c r="Z40" s="933" t="s">
        <v>389</v>
      </c>
    </row>
    <row r="41" spans="1:26" ht="22.5" customHeight="1">
      <c r="B41" s="928"/>
      <c r="C41" s="940"/>
      <c r="D41" s="638"/>
      <c r="E41" s="638"/>
      <c r="F41" s="638"/>
      <c r="G41" s="640"/>
      <c r="H41" s="640"/>
      <c r="I41" s="642"/>
      <c r="J41" s="229" t="s">
        <v>181</v>
      </c>
      <c r="K41" s="229" t="s">
        <v>7</v>
      </c>
      <c r="L41" s="229">
        <v>513000000</v>
      </c>
      <c r="M41" s="638"/>
      <c r="N41" s="638"/>
      <c r="O41" s="638"/>
      <c r="P41" s="228" t="s">
        <v>120</v>
      </c>
      <c r="Q41" s="228">
        <v>50</v>
      </c>
      <c r="R41" s="228" t="s">
        <v>255</v>
      </c>
      <c r="S41" s="638"/>
      <c r="T41" s="921"/>
      <c r="U41" s="948"/>
      <c r="V41" s="638"/>
      <c r="W41" s="726"/>
      <c r="X41" s="718"/>
      <c r="Y41" s="729"/>
      <c r="Z41" s="719"/>
    </row>
    <row r="42" spans="1:26" ht="18.75" customHeight="1">
      <c r="B42" s="908"/>
      <c r="C42" s="941"/>
      <c r="D42" s="799"/>
      <c r="E42" s="799"/>
      <c r="F42" s="799"/>
      <c r="G42" s="936"/>
      <c r="H42" s="936"/>
      <c r="I42" s="938"/>
      <c r="J42" s="229"/>
      <c r="K42" s="226"/>
      <c r="L42" s="229"/>
      <c r="M42" s="799"/>
      <c r="N42" s="799"/>
      <c r="O42" s="799"/>
      <c r="P42" s="228" t="s">
        <v>254</v>
      </c>
      <c r="Q42" s="228">
        <v>50</v>
      </c>
      <c r="R42" s="228" t="s">
        <v>255</v>
      </c>
      <c r="S42" s="799"/>
      <c r="T42" s="921"/>
      <c r="U42" s="949"/>
      <c r="V42" s="799"/>
      <c r="W42" s="930"/>
      <c r="X42" s="932"/>
      <c r="Y42" s="1127"/>
      <c r="Z42" s="934"/>
    </row>
    <row r="43" spans="1:26" ht="20.25" customHeight="1">
      <c r="B43" s="907">
        <v>17</v>
      </c>
      <c r="C43" s="926" t="s">
        <v>29</v>
      </c>
      <c r="D43" s="921" t="s">
        <v>237</v>
      </c>
      <c r="E43" s="921" t="s">
        <v>186</v>
      </c>
      <c r="F43" s="921" t="s">
        <v>187</v>
      </c>
      <c r="G43" s="925">
        <v>3193792400</v>
      </c>
      <c r="H43" s="925">
        <v>3193792400</v>
      </c>
      <c r="I43" s="924" t="s">
        <v>188</v>
      </c>
      <c r="J43" s="925" t="s">
        <v>181</v>
      </c>
      <c r="K43" s="921" t="s">
        <v>189</v>
      </c>
      <c r="L43" s="925">
        <v>3193792400</v>
      </c>
      <c r="M43" s="919" t="s">
        <v>35</v>
      </c>
      <c r="N43" s="919">
        <v>240</v>
      </c>
      <c r="O43" s="919" t="s">
        <v>119</v>
      </c>
      <c r="P43" s="228" t="s">
        <v>190</v>
      </c>
      <c r="Q43" s="228">
        <v>400</v>
      </c>
      <c r="R43" s="228" t="s">
        <v>255</v>
      </c>
      <c r="S43" s="921" t="s">
        <v>15</v>
      </c>
      <c r="T43" s="921" t="s">
        <v>191</v>
      </c>
      <c r="U43" s="574" t="s">
        <v>62</v>
      </c>
      <c r="V43" s="921" t="s">
        <v>259</v>
      </c>
      <c r="W43" s="923">
        <v>44460</v>
      </c>
      <c r="X43" s="922" t="s">
        <v>192</v>
      </c>
      <c r="Y43" s="1128" t="s">
        <v>150</v>
      </c>
      <c r="Z43" s="920" t="s">
        <v>389</v>
      </c>
    </row>
    <row r="44" spans="1:26" ht="18.75" customHeight="1">
      <c r="B44" s="928"/>
      <c r="C44" s="926"/>
      <c r="D44" s="921"/>
      <c r="E44" s="921"/>
      <c r="F44" s="921"/>
      <c r="G44" s="925"/>
      <c r="H44" s="925"/>
      <c r="I44" s="924"/>
      <c r="J44" s="925"/>
      <c r="K44" s="921"/>
      <c r="L44" s="925"/>
      <c r="M44" s="638"/>
      <c r="N44" s="638"/>
      <c r="O44" s="638"/>
      <c r="P44" s="228" t="s">
        <v>120</v>
      </c>
      <c r="Q44" s="228">
        <v>50</v>
      </c>
      <c r="R44" s="228" t="s">
        <v>255</v>
      </c>
      <c r="S44" s="921"/>
      <c r="T44" s="921"/>
      <c r="U44" s="574"/>
      <c r="V44" s="921"/>
      <c r="W44" s="923"/>
      <c r="X44" s="922"/>
      <c r="Y44" s="1128"/>
      <c r="Z44" s="920"/>
    </row>
    <row r="45" spans="1:26" ht="21" customHeight="1" thickBot="1">
      <c r="B45" s="1122"/>
      <c r="C45" s="1123"/>
      <c r="D45" s="1124"/>
      <c r="E45" s="1124"/>
      <c r="F45" s="1124"/>
      <c r="G45" s="1125"/>
      <c r="H45" s="1125"/>
      <c r="I45" s="1132"/>
      <c r="J45" s="1125"/>
      <c r="K45" s="1124"/>
      <c r="L45" s="1125"/>
      <c r="M45" s="1130"/>
      <c r="N45" s="1130"/>
      <c r="O45" s="1130"/>
      <c r="P45" s="277" t="s">
        <v>254</v>
      </c>
      <c r="Q45" s="277">
        <v>50</v>
      </c>
      <c r="R45" s="277" t="s">
        <v>255</v>
      </c>
      <c r="S45" s="1124"/>
      <c r="T45" s="1124"/>
      <c r="U45" s="1131"/>
      <c r="V45" s="1124"/>
      <c r="W45" s="1120"/>
      <c r="X45" s="1121"/>
      <c r="Y45" s="1129"/>
      <c r="Z45" s="1167"/>
    </row>
    <row r="46" spans="1:26" ht="83.25" thickBot="1">
      <c r="B46" s="285">
        <v>18</v>
      </c>
      <c r="C46" s="218" t="s">
        <v>29</v>
      </c>
      <c r="D46" s="165" t="s">
        <v>310</v>
      </c>
      <c r="E46" s="165" t="s">
        <v>94</v>
      </c>
      <c r="F46" s="166" t="s">
        <v>43</v>
      </c>
      <c r="G46" s="167">
        <f>+H46+I46</f>
        <v>659336108</v>
      </c>
      <c r="H46" s="167">
        <v>613186730</v>
      </c>
      <c r="I46" s="167">
        <v>46149378</v>
      </c>
      <c r="J46" s="167" t="s">
        <v>181</v>
      </c>
      <c r="K46" s="166" t="s">
        <v>47</v>
      </c>
      <c r="L46" s="167">
        <v>659936108</v>
      </c>
      <c r="M46" s="166" t="s">
        <v>95</v>
      </c>
      <c r="N46" s="166">
        <v>288</v>
      </c>
      <c r="O46" s="168" t="s">
        <v>89</v>
      </c>
      <c r="P46" s="168" t="s">
        <v>90</v>
      </c>
      <c r="Q46" s="168" t="s">
        <v>91</v>
      </c>
      <c r="R46" s="165" t="s">
        <v>93</v>
      </c>
      <c r="S46" s="165" t="s">
        <v>15</v>
      </c>
      <c r="T46" s="165"/>
      <c r="U46" s="165" t="s">
        <v>62</v>
      </c>
      <c r="V46" s="165" t="s">
        <v>340</v>
      </c>
      <c r="W46" s="169">
        <v>44343</v>
      </c>
      <c r="X46" s="166" t="s">
        <v>92</v>
      </c>
      <c r="Y46" s="276" t="s">
        <v>88</v>
      </c>
      <c r="Z46" s="170" t="s">
        <v>384</v>
      </c>
    </row>
    <row r="47" spans="1:26" ht="51.75" thickBot="1">
      <c r="B47" s="285">
        <v>19</v>
      </c>
      <c r="C47" s="286" t="s">
        <v>29</v>
      </c>
      <c r="D47" s="287" t="s">
        <v>228</v>
      </c>
      <c r="E47" s="287" t="s">
        <v>343</v>
      </c>
      <c r="F47" s="287" t="s">
        <v>27</v>
      </c>
      <c r="G47" s="288">
        <v>71537063.620000005</v>
      </c>
      <c r="H47" s="288">
        <f>G47</f>
        <v>71537063.620000005</v>
      </c>
      <c r="I47" s="289" t="s">
        <v>188</v>
      </c>
      <c r="J47" s="290" t="s">
        <v>317</v>
      </c>
      <c r="K47" s="287" t="s">
        <v>344</v>
      </c>
      <c r="L47" s="288">
        <f>G47</f>
        <v>71537063.620000005</v>
      </c>
      <c r="M47" s="287" t="s">
        <v>345</v>
      </c>
      <c r="N47" s="290">
        <v>1</v>
      </c>
      <c r="O47" s="287" t="s">
        <v>346</v>
      </c>
      <c r="P47" s="290" t="s">
        <v>26</v>
      </c>
      <c r="Q47" s="287" t="s">
        <v>41</v>
      </c>
      <c r="R47" s="287" t="s">
        <v>318</v>
      </c>
      <c r="S47" s="287" t="s">
        <v>319</v>
      </c>
      <c r="T47" s="291">
        <v>44431</v>
      </c>
      <c r="U47" s="292" t="s">
        <v>347</v>
      </c>
      <c r="V47" s="287" t="s">
        <v>348</v>
      </c>
      <c r="W47" s="293">
        <v>44488</v>
      </c>
      <c r="X47" s="290" t="s">
        <v>349</v>
      </c>
      <c r="Y47" s="294" t="s">
        <v>350</v>
      </c>
      <c r="Z47" s="295" t="s">
        <v>384</v>
      </c>
    </row>
    <row r="48" spans="1:26" s="2" customFormat="1" ht="33" customHeight="1">
      <c r="B48" s="1119">
        <v>20</v>
      </c>
      <c r="C48" s="899" t="s">
        <v>29</v>
      </c>
      <c r="D48" s="885" t="s">
        <v>237</v>
      </c>
      <c r="E48" s="889" t="s">
        <v>248</v>
      </c>
      <c r="F48" s="885" t="s">
        <v>249</v>
      </c>
      <c r="G48" s="895">
        <v>908526000</v>
      </c>
      <c r="H48" s="895">
        <v>908526000</v>
      </c>
      <c r="I48" s="895" t="s">
        <v>188</v>
      </c>
      <c r="J48" s="885" t="s">
        <v>181</v>
      </c>
      <c r="K48" s="885" t="s">
        <v>52</v>
      </c>
      <c r="L48" s="895">
        <v>908526000</v>
      </c>
      <c r="M48" s="885" t="s">
        <v>35</v>
      </c>
      <c r="N48" s="885" t="s">
        <v>250</v>
      </c>
      <c r="O48" s="889" t="s">
        <v>119</v>
      </c>
      <c r="P48" s="70" t="s">
        <v>190</v>
      </c>
      <c r="Q48" s="70">
        <v>400</v>
      </c>
      <c r="R48" s="71" t="s">
        <v>255</v>
      </c>
      <c r="S48" s="889" t="s">
        <v>15</v>
      </c>
      <c r="T48" s="885" t="s">
        <v>251</v>
      </c>
      <c r="U48" s="891" t="s">
        <v>62</v>
      </c>
      <c r="V48" s="889" t="s">
        <v>263</v>
      </c>
      <c r="W48" s="893">
        <v>44468</v>
      </c>
      <c r="X48" s="885" t="s">
        <v>252</v>
      </c>
      <c r="Y48" s="1117" t="s">
        <v>253</v>
      </c>
      <c r="Z48" s="1168" t="s">
        <v>390</v>
      </c>
    </row>
    <row r="49" spans="2:26" ht="46.5" customHeight="1" thickBot="1">
      <c r="B49" s="898"/>
      <c r="C49" s="900"/>
      <c r="D49" s="886"/>
      <c r="E49" s="890"/>
      <c r="F49" s="886"/>
      <c r="G49" s="896"/>
      <c r="H49" s="896"/>
      <c r="I49" s="896"/>
      <c r="J49" s="886"/>
      <c r="K49" s="886"/>
      <c r="L49" s="896"/>
      <c r="M49" s="886"/>
      <c r="N49" s="886"/>
      <c r="O49" s="890"/>
      <c r="P49" s="207" t="s">
        <v>254</v>
      </c>
      <c r="Q49" s="207">
        <v>50</v>
      </c>
      <c r="R49" s="208" t="s">
        <v>255</v>
      </c>
      <c r="S49" s="890"/>
      <c r="T49" s="886"/>
      <c r="U49" s="892"/>
      <c r="V49" s="890"/>
      <c r="W49" s="894"/>
      <c r="X49" s="886"/>
      <c r="Y49" s="1118"/>
      <c r="Z49" s="1169"/>
    </row>
    <row r="50" spans="2:26" ht="15">
      <c r="G50" s="25"/>
    </row>
    <row r="51" spans="2:26" ht="15">
      <c r="G51" s="25"/>
    </row>
    <row r="52" spans="2:26" ht="15">
      <c r="G52" s="26"/>
    </row>
    <row r="53" spans="2:26" ht="15">
      <c r="G53" s="25"/>
    </row>
    <row r="54" spans="2:26" ht="19.5" customHeight="1">
      <c r="G54" s="3"/>
    </row>
    <row r="55" spans="2:26" ht="35.25" customHeight="1"/>
    <row r="56" spans="2:26" ht="31.5" customHeight="1"/>
    <row r="58" spans="2:26" ht="69.75" customHeight="1">
      <c r="C58" s="6"/>
      <c r="D58" s="6"/>
      <c r="E58" s="6"/>
      <c r="F58" s="7"/>
      <c r="G58" s="8"/>
      <c r="H58" s="8"/>
      <c r="I58" s="8"/>
      <c r="J58" s="8"/>
      <c r="K58" s="7"/>
      <c r="L58" s="8"/>
      <c r="M58" s="7"/>
      <c r="N58" s="7"/>
      <c r="O58" s="9"/>
      <c r="P58" s="9"/>
      <c r="Q58" s="9"/>
      <c r="R58" s="6"/>
      <c r="S58" s="6"/>
      <c r="T58" s="6"/>
      <c r="U58" s="6"/>
      <c r="V58" s="6"/>
      <c r="W58" s="111"/>
      <c r="X58" s="7"/>
      <c r="Y58" s="6"/>
    </row>
    <row r="59" spans="2:26" ht="58.5" customHeight="1">
      <c r="C59" s="6"/>
      <c r="D59" s="6"/>
      <c r="E59" s="10"/>
      <c r="F59" s="7"/>
      <c r="G59" s="11"/>
      <c r="H59" s="11"/>
      <c r="I59" s="11"/>
      <c r="J59" s="11"/>
      <c r="K59" s="11"/>
      <c r="L59" s="11"/>
      <c r="M59" s="11"/>
      <c r="N59" s="11"/>
      <c r="O59" s="11"/>
      <c r="P59" s="11"/>
      <c r="Q59" s="11"/>
      <c r="R59" s="11"/>
      <c r="S59" s="11"/>
      <c r="T59" s="11"/>
      <c r="U59" s="11"/>
      <c r="V59" s="11"/>
      <c r="W59" s="112"/>
      <c r="X59" s="11"/>
      <c r="Y59" s="7"/>
    </row>
  </sheetData>
  <autoFilter ref="C7:Y49">
    <filterColumn colId="0">
      <filters>
        <filter val="HABITAT"/>
      </filters>
    </filterColumn>
  </autoFilter>
  <mergeCells count="322">
    <mergeCell ref="Z34:Z35"/>
    <mergeCell ref="Z36:Z37"/>
    <mergeCell ref="Z40:Z42"/>
    <mergeCell ref="Z43:Z45"/>
    <mergeCell ref="Z48:Z49"/>
    <mergeCell ref="Z8:Z10"/>
    <mergeCell ref="Z11:Z12"/>
    <mergeCell ref="Z15:Z16"/>
    <mergeCell ref="Z17:Z18"/>
    <mergeCell ref="Z19:Z21"/>
    <mergeCell ref="Z22:Z23"/>
    <mergeCell ref="Z24:Z26"/>
    <mergeCell ref="Z27:Z29"/>
    <mergeCell ref="Z30:Z32"/>
    <mergeCell ref="H8:H10"/>
    <mergeCell ref="I8:I10"/>
    <mergeCell ref="J8:J10"/>
    <mergeCell ref="K8:K9"/>
    <mergeCell ref="L8:L9"/>
    <mergeCell ref="M8:M10"/>
    <mergeCell ref="B8:B10"/>
    <mergeCell ref="C8:C10"/>
    <mergeCell ref="D8:D10"/>
    <mergeCell ref="E8:E10"/>
    <mergeCell ref="F8:F10"/>
    <mergeCell ref="G8:G10"/>
    <mergeCell ref="T8:T10"/>
    <mergeCell ref="U8:U10"/>
    <mergeCell ref="V8:V10"/>
    <mergeCell ref="W8:W10"/>
    <mergeCell ref="X8:X10"/>
    <mergeCell ref="Y8:Y10"/>
    <mergeCell ref="N8:N10"/>
    <mergeCell ref="O8:O10"/>
    <mergeCell ref="P8:P10"/>
    <mergeCell ref="Q8:Q10"/>
    <mergeCell ref="R8:R10"/>
    <mergeCell ref="S8:S10"/>
    <mergeCell ref="X11:X12"/>
    <mergeCell ref="Y11:Y12"/>
    <mergeCell ref="P11:P12"/>
    <mergeCell ref="Q11:Q12"/>
    <mergeCell ref="R11:R12"/>
    <mergeCell ref="S11:S12"/>
    <mergeCell ref="T11:T12"/>
    <mergeCell ref="U11:U12"/>
    <mergeCell ref="H11:H12"/>
    <mergeCell ref="I11:I12"/>
    <mergeCell ref="J11:J12"/>
    <mergeCell ref="M11:M12"/>
    <mergeCell ref="N11:N12"/>
    <mergeCell ref="O11:O12"/>
    <mergeCell ref="B15:B16"/>
    <mergeCell ref="C15:C16"/>
    <mergeCell ref="D15:D16"/>
    <mergeCell ref="E15:E16"/>
    <mergeCell ref="F15:F16"/>
    <mergeCell ref="G15:G16"/>
    <mergeCell ref="H15:H16"/>
    <mergeCell ref="V11:V12"/>
    <mergeCell ref="W11:W12"/>
    <mergeCell ref="B11:B12"/>
    <mergeCell ref="C11:C12"/>
    <mergeCell ref="D11:D12"/>
    <mergeCell ref="E11:E12"/>
    <mergeCell ref="F11:F12"/>
    <mergeCell ref="G11:G12"/>
    <mergeCell ref="X15:X16"/>
    <mergeCell ref="Y15:Y16"/>
    <mergeCell ref="R15:R16"/>
    <mergeCell ref="S15:S16"/>
    <mergeCell ref="T15:T16"/>
    <mergeCell ref="U15:U16"/>
    <mergeCell ref="V15:V16"/>
    <mergeCell ref="W15:W16"/>
    <mergeCell ref="I15:I16"/>
    <mergeCell ref="M15:M16"/>
    <mergeCell ref="N15:N16"/>
    <mergeCell ref="O15:O16"/>
    <mergeCell ref="P15:P16"/>
    <mergeCell ref="Q15:Q16"/>
    <mergeCell ref="B17:B18"/>
    <mergeCell ref="C17:C18"/>
    <mergeCell ref="D17:D18"/>
    <mergeCell ref="E17:E18"/>
    <mergeCell ref="F17:F18"/>
    <mergeCell ref="G17:G18"/>
    <mergeCell ref="H17:H18"/>
    <mergeCell ref="I17:I18"/>
    <mergeCell ref="M17:M18"/>
    <mergeCell ref="V17:V18"/>
    <mergeCell ref="W17:W18"/>
    <mergeCell ref="X17:X18"/>
    <mergeCell ref="Y17:Y18"/>
    <mergeCell ref="N17:N18"/>
    <mergeCell ref="O17:O18"/>
    <mergeCell ref="P17:P18"/>
    <mergeCell ref="Q17:Q18"/>
    <mergeCell ref="R17:R18"/>
    <mergeCell ref="S17:S18"/>
    <mergeCell ref="D19:D21"/>
    <mergeCell ref="E19:E21"/>
    <mergeCell ref="F19:F21"/>
    <mergeCell ref="G19:G21"/>
    <mergeCell ref="H19:H21"/>
    <mergeCell ref="I19:I21"/>
    <mergeCell ref="J19:J21"/>
    <mergeCell ref="T17:T18"/>
    <mergeCell ref="U17:U18"/>
    <mergeCell ref="W19:W21"/>
    <mergeCell ref="X19:X21"/>
    <mergeCell ref="Y19:Y21"/>
    <mergeCell ref="B22:B23"/>
    <mergeCell ref="C22:C23"/>
    <mergeCell ref="D22:D23"/>
    <mergeCell ref="E22:E23"/>
    <mergeCell ref="F22:F23"/>
    <mergeCell ref="G22:G23"/>
    <mergeCell ref="H22:H23"/>
    <mergeCell ref="Q19:Q21"/>
    <mergeCell ref="R19:R21"/>
    <mergeCell ref="S19:S21"/>
    <mergeCell ref="T19:T21"/>
    <mergeCell ref="U19:U21"/>
    <mergeCell ref="V19:V21"/>
    <mergeCell ref="K19:K21"/>
    <mergeCell ref="L19:L21"/>
    <mergeCell ref="M19:M21"/>
    <mergeCell ref="N19:N21"/>
    <mergeCell ref="O19:O21"/>
    <mergeCell ref="P19:P21"/>
    <mergeCell ref="B19:B21"/>
    <mergeCell ref="C19:C21"/>
    <mergeCell ref="W22:W23"/>
    <mergeCell ref="X22:X23"/>
    <mergeCell ref="Y22:Y23"/>
    <mergeCell ref="B24:B26"/>
    <mergeCell ref="C24:C26"/>
    <mergeCell ref="D24:D26"/>
    <mergeCell ref="E24:E26"/>
    <mergeCell ref="F24:F26"/>
    <mergeCell ref="G24:G26"/>
    <mergeCell ref="H24:H26"/>
    <mergeCell ref="Q22:Q23"/>
    <mergeCell ref="R22:R23"/>
    <mergeCell ref="S22:S23"/>
    <mergeCell ref="T22:T23"/>
    <mergeCell ref="U22:U23"/>
    <mergeCell ref="V22:V23"/>
    <mergeCell ref="I22:I23"/>
    <mergeCell ref="J22:J23"/>
    <mergeCell ref="M22:M23"/>
    <mergeCell ref="N22:N23"/>
    <mergeCell ref="O22:O23"/>
    <mergeCell ref="P22:P23"/>
    <mergeCell ref="K27:K29"/>
    <mergeCell ref="L27:L29"/>
    <mergeCell ref="U24:U26"/>
    <mergeCell ref="V24:V26"/>
    <mergeCell ref="W24:W26"/>
    <mergeCell ref="X24:X26"/>
    <mergeCell ref="Y24:Y26"/>
    <mergeCell ref="B27:B29"/>
    <mergeCell ref="C27:C29"/>
    <mergeCell ref="D27:D29"/>
    <mergeCell ref="E27:E29"/>
    <mergeCell ref="F27:F29"/>
    <mergeCell ref="O24:O26"/>
    <mergeCell ref="P24:P26"/>
    <mergeCell ref="Q24:Q26"/>
    <mergeCell ref="R24:R26"/>
    <mergeCell ref="S24:S26"/>
    <mergeCell ref="T24:T26"/>
    <mergeCell ref="I24:I26"/>
    <mergeCell ref="J24:J26"/>
    <mergeCell ref="K24:K25"/>
    <mergeCell ref="L24:L25"/>
    <mergeCell ref="M24:M26"/>
    <mergeCell ref="N24:N26"/>
    <mergeCell ref="D30:D32"/>
    <mergeCell ref="E30:E32"/>
    <mergeCell ref="F30:F32"/>
    <mergeCell ref="G30:G32"/>
    <mergeCell ref="H30:H32"/>
    <mergeCell ref="I30:I32"/>
    <mergeCell ref="J30:J32"/>
    <mergeCell ref="Y27:Y29"/>
    <mergeCell ref="S27:S29"/>
    <mergeCell ref="T27:T29"/>
    <mergeCell ref="U27:U29"/>
    <mergeCell ref="V27:V29"/>
    <mergeCell ref="W27:W29"/>
    <mergeCell ref="X27:X29"/>
    <mergeCell ref="M27:M29"/>
    <mergeCell ref="N27:N29"/>
    <mergeCell ref="O27:O29"/>
    <mergeCell ref="P27:P29"/>
    <mergeCell ref="Q27:Q29"/>
    <mergeCell ref="R27:R29"/>
    <mergeCell ref="G27:G29"/>
    <mergeCell ref="H27:H29"/>
    <mergeCell ref="I27:I29"/>
    <mergeCell ref="J27:J29"/>
    <mergeCell ref="W30:W32"/>
    <mergeCell ref="X30:X32"/>
    <mergeCell ref="Y30:Y32"/>
    <mergeCell ref="B34:B35"/>
    <mergeCell ref="C34:C35"/>
    <mergeCell ref="D34:D35"/>
    <mergeCell ref="E34:E35"/>
    <mergeCell ref="F34:F35"/>
    <mergeCell ref="G34:G35"/>
    <mergeCell ref="H34:H35"/>
    <mergeCell ref="Q30:Q32"/>
    <mergeCell ref="R30:R32"/>
    <mergeCell ref="S30:S32"/>
    <mergeCell ref="T30:T32"/>
    <mergeCell ref="U30:U32"/>
    <mergeCell ref="V30:V32"/>
    <mergeCell ref="K30:K32"/>
    <mergeCell ref="L30:L32"/>
    <mergeCell ref="M30:M32"/>
    <mergeCell ref="N30:N32"/>
    <mergeCell ref="O30:O32"/>
    <mergeCell ref="P30:P32"/>
    <mergeCell ref="B30:B32"/>
    <mergeCell ref="C30:C32"/>
    <mergeCell ref="X34:X35"/>
    <mergeCell ref="Y34:Y35"/>
    <mergeCell ref="B36:B37"/>
    <mergeCell ref="C36:C37"/>
    <mergeCell ref="D36:D37"/>
    <mergeCell ref="E36:E37"/>
    <mergeCell ref="F36:F37"/>
    <mergeCell ref="G36:G37"/>
    <mergeCell ref="H36:H37"/>
    <mergeCell ref="I36:I37"/>
    <mergeCell ref="R34:R35"/>
    <mergeCell ref="S34:S35"/>
    <mergeCell ref="T34:T35"/>
    <mergeCell ref="U34:U35"/>
    <mergeCell ref="V34:V35"/>
    <mergeCell ref="W34:W35"/>
    <mergeCell ref="I34:I35"/>
    <mergeCell ref="M34:M35"/>
    <mergeCell ref="N34:N35"/>
    <mergeCell ref="O34:O35"/>
    <mergeCell ref="P34:P35"/>
    <mergeCell ref="Q34:Q35"/>
    <mergeCell ref="B40:B42"/>
    <mergeCell ref="C40:C42"/>
    <mergeCell ref="D40:D42"/>
    <mergeCell ref="E40:E42"/>
    <mergeCell ref="F40:F42"/>
    <mergeCell ref="G40:G42"/>
    <mergeCell ref="Y36:Y37"/>
    <mergeCell ref="S36:S37"/>
    <mergeCell ref="T36:T37"/>
    <mergeCell ref="U36:U37"/>
    <mergeCell ref="V36:V37"/>
    <mergeCell ref="W36:W37"/>
    <mergeCell ref="X36:X37"/>
    <mergeCell ref="M36:M37"/>
    <mergeCell ref="N36:N37"/>
    <mergeCell ref="O36:O37"/>
    <mergeCell ref="P36:P37"/>
    <mergeCell ref="Q36:Q37"/>
    <mergeCell ref="R36:R37"/>
    <mergeCell ref="T40:T42"/>
    <mergeCell ref="U40:U42"/>
    <mergeCell ref="V40:V42"/>
    <mergeCell ref="W40:W42"/>
    <mergeCell ref="X40:X42"/>
    <mergeCell ref="Y40:Y42"/>
    <mergeCell ref="H40:H42"/>
    <mergeCell ref="I40:I42"/>
    <mergeCell ref="M40:M42"/>
    <mergeCell ref="N40:N42"/>
    <mergeCell ref="O40:O42"/>
    <mergeCell ref="S40:S42"/>
    <mergeCell ref="Y43:Y45"/>
    <mergeCell ref="N43:N45"/>
    <mergeCell ref="O43:O45"/>
    <mergeCell ref="S43:S45"/>
    <mergeCell ref="T43:T45"/>
    <mergeCell ref="U43:U45"/>
    <mergeCell ref="V43:V45"/>
    <mergeCell ref="H43:H45"/>
    <mergeCell ref="I43:I45"/>
    <mergeCell ref="J43:J45"/>
    <mergeCell ref="K43:K45"/>
    <mergeCell ref="L43:L45"/>
    <mergeCell ref="M43:M45"/>
    <mergeCell ref="B48:B49"/>
    <mergeCell ref="C48:C49"/>
    <mergeCell ref="D48:D49"/>
    <mergeCell ref="E48:E49"/>
    <mergeCell ref="F48:F49"/>
    <mergeCell ref="G48:G49"/>
    <mergeCell ref="H48:H49"/>
    <mergeCell ref="W43:W45"/>
    <mergeCell ref="X43:X45"/>
    <mergeCell ref="B43:B45"/>
    <mergeCell ref="C43:C45"/>
    <mergeCell ref="D43:D45"/>
    <mergeCell ref="E43:E45"/>
    <mergeCell ref="F43:F45"/>
    <mergeCell ref="G43:G45"/>
    <mergeCell ref="X48:X49"/>
    <mergeCell ref="Y48:Y49"/>
    <mergeCell ref="O48:O49"/>
    <mergeCell ref="S48:S49"/>
    <mergeCell ref="T48:T49"/>
    <mergeCell ref="U48:U49"/>
    <mergeCell ref="V48:V49"/>
    <mergeCell ref="W48:W49"/>
    <mergeCell ref="I48:I49"/>
    <mergeCell ref="J48:J49"/>
    <mergeCell ref="K48:K49"/>
    <mergeCell ref="L48:L49"/>
    <mergeCell ref="M48:M49"/>
    <mergeCell ref="N48:N49"/>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2"/>
  <sheetViews>
    <sheetView topLeftCell="A16" zoomScale="86" zoomScaleNormal="86" workbookViewId="0">
      <selection activeCell="A26" sqref="A26:XFD26"/>
    </sheetView>
  </sheetViews>
  <sheetFormatPr baseColWidth="10" defaultRowHeight="15"/>
  <cols>
    <col min="3" max="3" width="37" customWidth="1"/>
    <col min="4" max="4" width="20.85546875" customWidth="1"/>
    <col min="5" max="6" width="11.5703125" style="33" customWidth="1"/>
    <col min="7" max="7" width="14" customWidth="1"/>
    <col min="8" max="8" width="31.140625" customWidth="1"/>
  </cols>
  <sheetData>
    <row r="1" spans="3:8" ht="15.75" thickBot="1"/>
    <row r="2" spans="3:8" ht="30.75" customHeight="1" thickBot="1">
      <c r="C2" s="1231" t="s">
        <v>222</v>
      </c>
      <c r="D2" s="1232"/>
      <c r="E2" s="1232"/>
      <c r="F2" s="1232"/>
      <c r="G2" s="1232"/>
      <c r="H2" s="1233"/>
    </row>
    <row r="3" spans="3:8" ht="30" customHeight="1" thickBot="1">
      <c r="C3" s="1184" t="s">
        <v>225</v>
      </c>
      <c r="D3" s="1185"/>
      <c r="E3" s="1185"/>
      <c r="F3" s="1185"/>
      <c r="G3" s="1185"/>
      <c r="H3" s="52">
        <f>+H13+H27</f>
        <v>37077776982.800003</v>
      </c>
    </row>
    <row r="4" spans="3:8" ht="18.75" customHeight="1" thickBot="1">
      <c r="C4" s="1203" t="s">
        <v>226</v>
      </c>
      <c r="D4" s="1204"/>
      <c r="E4" s="1204"/>
      <c r="F4" s="1204"/>
      <c r="G4" s="1204"/>
      <c r="H4" s="1205"/>
    </row>
    <row r="5" spans="3:8" ht="30" customHeight="1" thickBot="1">
      <c r="C5" s="35" t="s">
        <v>224</v>
      </c>
      <c r="D5" s="36" t="s">
        <v>7</v>
      </c>
      <c r="E5" s="37" t="s">
        <v>223</v>
      </c>
      <c r="F5" s="65" t="s">
        <v>10</v>
      </c>
      <c r="G5" s="38" t="s">
        <v>13</v>
      </c>
      <c r="H5" s="38" t="s">
        <v>18</v>
      </c>
    </row>
    <row r="6" spans="3:8">
      <c r="C6" s="1206" t="s">
        <v>74</v>
      </c>
      <c r="D6" s="1207" t="s">
        <v>75</v>
      </c>
      <c r="E6" s="1207" t="s">
        <v>70</v>
      </c>
      <c r="F6" s="1193">
        <v>932</v>
      </c>
      <c r="G6" s="1230">
        <v>44368</v>
      </c>
      <c r="H6" s="1213">
        <v>6259738269</v>
      </c>
    </row>
    <row r="7" spans="3:8">
      <c r="C7" s="1179"/>
      <c r="D7" s="1180"/>
      <c r="E7" s="1180"/>
      <c r="F7" s="1194"/>
      <c r="G7" s="1180"/>
      <c r="H7" s="1214"/>
    </row>
    <row r="8" spans="3:8">
      <c r="C8" s="1179"/>
      <c r="D8" s="1180"/>
      <c r="E8" s="1180"/>
      <c r="F8" s="1177"/>
      <c r="G8" s="1180"/>
      <c r="H8" s="1214"/>
    </row>
    <row r="9" spans="3:8" ht="75.75" customHeight="1">
      <c r="C9" s="34" t="s">
        <v>83</v>
      </c>
      <c r="D9" s="32" t="s">
        <v>84</v>
      </c>
      <c r="E9" s="32" t="s">
        <v>70</v>
      </c>
      <c r="F9" s="32">
        <v>830</v>
      </c>
      <c r="G9" s="40">
        <v>44377</v>
      </c>
      <c r="H9" s="41">
        <v>5167331587.3999996</v>
      </c>
    </row>
    <row r="10" spans="3:8" ht="42.75" customHeight="1">
      <c r="C10" s="34" t="s">
        <v>172</v>
      </c>
      <c r="D10" s="32" t="s">
        <v>43</v>
      </c>
      <c r="E10" s="32" t="s">
        <v>70</v>
      </c>
      <c r="F10" s="32">
        <v>693</v>
      </c>
      <c r="G10" s="40">
        <v>44343</v>
      </c>
      <c r="H10" s="41">
        <v>6447511224</v>
      </c>
    </row>
    <row r="11" spans="3:8" ht="42.75" customHeight="1">
      <c r="C11" s="34" t="s">
        <v>160</v>
      </c>
      <c r="D11" s="42" t="s">
        <v>218</v>
      </c>
      <c r="E11" s="32" t="s">
        <v>70</v>
      </c>
      <c r="F11" s="32">
        <v>654</v>
      </c>
      <c r="G11" s="40">
        <v>44356</v>
      </c>
      <c r="H11" s="41">
        <v>5641134287.3999996</v>
      </c>
    </row>
    <row r="12" spans="3:8" ht="58.5" customHeight="1" thickBot="1">
      <c r="C12" s="39" t="s">
        <v>163</v>
      </c>
      <c r="D12" s="44" t="s">
        <v>164</v>
      </c>
      <c r="E12" s="45" t="s">
        <v>70</v>
      </c>
      <c r="F12" s="45">
        <v>433</v>
      </c>
      <c r="G12" s="46">
        <v>44396</v>
      </c>
      <c r="H12" s="47">
        <v>2687637237</v>
      </c>
    </row>
    <row r="13" spans="3:8" ht="24" customHeight="1" thickBot="1">
      <c r="C13" s="1173" t="s">
        <v>227</v>
      </c>
      <c r="D13" s="1174"/>
      <c r="E13" s="1174"/>
      <c r="F13" s="1174"/>
      <c r="G13" s="1175"/>
      <c r="H13" s="50">
        <f>SUM(H6:H12)</f>
        <v>26203352604.800003</v>
      </c>
    </row>
    <row r="14" spans="3:8" ht="24" customHeight="1">
      <c r="C14" s="1228" t="s">
        <v>228</v>
      </c>
      <c r="D14" s="1199"/>
      <c r="E14" s="1199"/>
      <c r="F14" s="1199"/>
      <c r="G14" s="1199"/>
      <c r="H14" s="1229"/>
    </row>
    <row r="15" spans="3:8" ht="23.25" customHeight="1">
      <c r="C15" s="1196" t="s">
        <v>25</v>
      </c>
      <c r="D15" s="1196" t="s">
        <v>22</v>
      </c>
      <c r="E15" s="1196" t="s">
        <v>26</v>
      </c>
      <c r="F15" s="1195">
        <v>1</v>
      </c>
      <c r="G15" s="1218">
        <v>44347</v>
      </c>
      <c r="H15" s="1234">
        <v>6779029951</v>
      </c>
    </row>
    <row r="16" spans="3:8" ht="23.25" customHeight="1">
      <c r="C16" s="1202"/>
      <c r="D16" s="1202"/>
      <c r="E16" s="1202"/>
      <c r="F16" s="1196"/>
      <c r="G16" s="983"/>
      <c r="H16" s="1235"/>
    </row>
    <row r="17" spans="1:27" ht="15" customHeight="1">
      <c r="C17" s="1202" t="s">
        <v>51</v>
      </c>
      <c r="D17" s="1202" t="s">
        <v>24</v>
      </c>
      <c r="E17" s="1202" t="s">
        <v>26</v>
      </c>
      <c r="F17" s="1195">
        <v>1</v>
      </c>
      <c r="G17" s="1218">
        <v>44396</v>
      </c>
      <c r="H17" s="1224">
        <v>1847773920</v>
      </c>
    </row>
    <row r="18" spans="1:27">
      <c r="C18" s="1202"/>
      <c r="D18" s="1202"/>
      <c r="E18" s="1202"/>
      <c r="F18" s="1197"/>
      <c r="G18" s="983"/>
      <c r="H18" s="1224"/>
    </row>
    <row r="19" spans="1:27">
      <c r="C19" s="1202"/>
      <c r="D19" s="1202"/>
      <c r="E19" s="1202"/>
      <c r="F19" s="1196"/>
      <c r="G19" s="983"/>
      <c r="H19" s="1224"/>
    </row>
    <row r="20" spans="1:27" ht="15" customHeight="1">
      <c r="C20" s="1202" t="s">
        <v>229</v>
      </c>
      <c r="D20" s="1202" t="s">
        <v>230</v>
      </c>
      <c r="E20" s="1202" t="s">
        <v>26</v>
      </c>
      <c r="F20" s="1195">
        <v>15</v>
      </c>
      <c r="G20" s="1218">
        <v>44386</v>
      </c>
      <c r="H20" s="1224">
        <v>1465794386</v>
      </c>
    </row>
    <row r="21" spans="1:27">
      <c r="C21" s="1202"/>
      <c r="D21" s="1202"/>
      <c r="E21" s="1202"/>
      <c r="F21" s="1197"/>
      <c r="G21" s="983"/>
      <c r="H21" s="1224"/>
    </row>
    <row r="22" spans="1:27" ht="44.25" customHeight="1">
      <c r="C22" s="1202"/>
      <c r="D22" s="1202"/>
      <c r="E22" s="1202"/>
      <c r="F22" s="1196"/>
      <c r="G22" s="983"/>
      <c r="H22" s="1224"/>
    </row>
    <row r="23" spans="1:27">
      <c r="C23" s="1202" t="s">
        <v>229</v>
      </c>
      <c r="D23" s="1202" t="s">
        <v>231</v>
      </c>
      <c r="E23" s="1202" t="s">
        <v>26</v>
      </c>
      <c r="F23" s="1195">
        <v>8</v>
      </c>
      <c r="G23" s="1218">
        <v>44386</v>
      </c>
      <c r="H23" s="1224">
        <v>781826121</v>
      </c>
    </row>
    <row r="24" spans="1:27">
      <c r="C24" s="1202"/>
      <c r="D24" s="1202"/>
      <c r="E24" s="1202"/>
      <c r="F24" s="1197"/>
      <c r="G24" s="983"/>
      <c r="H24" s="1224"/>
    </row>
    <row r="25" spans="1:27" ht="35.25" customHeight="1" thickBot="1">
      <c r="C25" s="1195"/>
      <c r="D25" s="1195"/>
      <c r="E25" s="1195"/>
      <c r="F25" s="1219"/>
      <c r="G25" s="990"/>
      <c r="H25" s="1225"/>
    </row>
    <row r="26" spans="1:27" s="1" customFormat="1" ht="47.25" customHeight="1" thickBot="1">
      <c r="A26"/>
      <c r="B26"/>
      <c r="C26" s="321"/>
      <c r="D26" s="319"/>
      <c r="E26" s="319"/>
      <c r="F26" s="320"/>
      <c r="G26" s="315"/>
      <c r="H26" s="322"/>
      <c r="I26"/>
      <c r="J26"/>
      <c r="K26"/>
      <c r="L26"/>
      <c r="M26"/>
      <c r="N26"/>
      <c r="O26"/>
      <c r="P26"/>
      <c r="Q26"/>
      <c r="R26"/>
      <c r="S26"/>
      <c r="T26"/>
      <c r="U26"/>
      <c r="V26"/>
      <c r="W26"/>
      <c r="X26"/>
      <c r="Y26"/>
      <c r="Z26" s="1" t="s">
        <v>27</v>
      </c>
      <c r="AA26" s="1" t="s">
        <v>424</v>
      </c>
    </row>
    <row r="27" spans="1:27" ht="26.25" customHeight="1" thickBot="1">
      <c r="C27" s="1226" t="s">
        <v>232</v>
      </c>
      <c r="D27" s="1227"/>
      <c r="E27" s="1227"/>
      <c r="F27" s="1227"/>
      <c r="G27" s="1227"/>
      <c r="H27" s="49">
        <f>SUM(H15:H25)</f>
        <v>10874424378</v>
      </c>
    </row>
    <row r="28" spans="1:27" ht="27" customHeight="1" thickBot="1">
      <c r="C28" s="1186" t="s">
        <v>206</v>
      </c>
      <c r="D28" s="1187"/>
      <c r="E28" s="1187"/>
      <c r="F28" s="1187"/>
      <c r="G28" s="1187"/>
      <c r="H28" s="53">
        <f>+H38</f>
        <v>10540477828.66</v>
      </c>
    </row>
    <row r="29" spans="1:27" ht="27" customHeight="1">
      <c r="C29" s="1221" t="s">
        <v>228</v>
      </c>
      <c r="D29" s="1222"/>
      <c r="E29" s="1222"/>
      <c r="F29" s="1222"/>
      <c r="G29" s="1222"/>
      <c r="H29" s="1223"/>
    </row>
    <row r="30" spans="1:27">
      <c r="C30" s="1201" t="s">
        <v>233</v>
      </c>
      <c r="D30" s="1202" t="s">
        <v>46</v>
      </c>
      <c r="E30" s="1202" t="s">
        <v>26</v>
      </c>
      <c r="F30" s="1195">
        <v>1</v>
      </c>
      <c r="G30" s="1218">
        <v>44411</v>
      </c>
      <c r="H30" s="1216">
        <v>1012786345.08</v>
      </c>
    </row>
    <row r="31" spans="1:27">
      <c r="C31" s="1201"/>
      <c r="D31" s="1202"/>
      <c r="E31" s="1202"/>
      <c r="F31" s="1197"/>
      <c r="G31" s="983"/>
      <c r="H31" s="1216"/>
    </row>
    <row r="32" spans="1:27">
      <c r="C32" s="1201"/>
      <c r="D32" s="1202"/>
      <c r="E32" s="1202"/>
      <c r="F32" s="1196"/>
      <c r="G32" s="983"/>
      <c r="H32" s="1216"/>
    </row>
    <row r="33" spans="3:8" ht="15" customHeight="1">
      <c r="C33" s="1201" t="s">
        <v>54</v>
      </c>
      <c r="D33" s="1202" t="s">
        <v>43</v>
      </c>
      <c r="E33" s="1202" t="s">
        <v>26</v>
      </c>
      <c r="F33" s="1195">
        <v>1</v>
      </c>
      <c r="G33" s="1218">
        <v>44347</v>
      </c>
      <c r="H33" s="1216">
        <v>6744583627.5799999</v>
      </c>
    </row>
    <row r="34" spans="3:8">
      <c r="C34" s="1201"/>
      <c r="D34" s="1202"/>
      <c r="E34" s="1202"/>
      <c r="F34" s="1197"/>
      <c r="G34" s="983"/>
      <c r="H34" s="1216"/>
    </row>
    <row r="35" spans="3:8" ht="15" customHeight="1">
      <c r="C35" s="1201" t="s">
        <v>111</v>
      </c>
      <c r="D35" s="1202" t="s">
        <v>59</v>
      </c>
      <c r="E35" s="1202"/>
      <c r="F35" s="1196"/>
      <c r="G35" s="983"/>
      <c r="H35" s="1216"/>
    </row>
    <row r="36" spans="3:8" ht="39" customHeight="1">
      <c r="C36" s="1201" t="s">
        <v>111</v>
      </c>
      <c r="D36" s="1202" t="s">
        <v>59</v>
      </c>
      <c r="E36" s="1202" t="s">
        <v>26</v>
      </c>
      <c r="F36" s="1195">
        <v>1</v>
      </c>
      <c r="G36" s="1218">
        <v>44347</v>
      </c>
      <c r="H36" s="1216">
        <v>2783107856</v>
      </c>
    </row>
    <row r="37" spans="3:8" ht="15.75" thickBot="1">
      <c r="C37" s="1220"/>
      <c r="D37" s="1215"/>
      <c r="E37" s="1215"/>
      <c r="F37" s="1219"/>
      <c r="G37" s="1150"/>
      <c r="H37" s="1217"/>
    </row>
    <row r="38" spans="3:8" ht="25.5" customHeight="1" thickBot="1">
      <c r="C38" s="1173" t="s">
        <v>232</v>
      </c>
      <c r="D38" s="1174"/>
      <c r="E38" s="1174"/>
      <c r="F38" s="1174"/>
      <c r="G38" s="1175"/>
      <c r="H38" s="62">
        <f>SUM(H30:H37)</f>
        <v>10540477828.66</v>
      </c>
    </row>
    <row r="39" spans="3:8" ht="29.25" customHeight="1" thickBot="1">
      <c r="C39" s="1188" t="s">
        <v>234</v>
      </c>
      <c r="D39" s="1189"/>
      <c r="E39" s="1189"/>
      <c r="F39" s="1189"/>
      <c r="G39" s="1189"/>
      <c r="H39" s="69">
        <f>+H52+H63+H72</f>
        <v>57453858476.160004</v>
      </c>
    </row>
    <row r="40" spans="3:8" ht="16.5" thickBot="1">
      <c r="C40" s="1203" t="s">
        <v>226</v>
      </c>
      <c r="D40" s="1204"/>
      <c r="E40" s="1204"/>
      <c r="F40" s="1204"/>
      <c r="G40" s="1204"/>
      <c r="H40" s="1205"/>
    </row>
    <row r="41" spans="3:8">
      <c r="C41" s="1206" t="s">
        <v>79</v>
      </c>
      <c r="D41" s="1207" t="s">
        <v>80</v>
      </c>
      <c r="E41" s="1207" t="s">
        <v>70</v>
      </c>
      <c r="F41" s="1193">
        <v>67</v>
      </c>
      <c r="G41" s="1207"/>
      <c r="H41" s="1213">
        <v>852881625</v>
      </c>
    </row>
    <row r="42" spans="3:8">
      <c r="C42" s="1179"/>
      <c r="D42" s="1180"/>
      <c r="E42" s="1180"/>
      <c r="F42" s="1194"/>
      <c r="G42" s="1180"/>
      <c r="H42" s="1214"/>
    </row>
    <row r="43" spans="3:8">
      <c r="C43" s="1179"/>
      <c r="D43" s="1180"/>
      <c r="E43" s="1180"/>
      <c r="F43" s="1177"/>
      <c r="G43" s="1180"/>
      <c r="H43" s="1214"/>
    </row>
    <row r="44" spans="3:8">
      <c r="C44" s="1179" t="s">
        <v>135</v>
      </c>
      <c r="D44" s="1180" t="s">
        <v>68</v>
      </c>
      <c r="E44" s="1194" t="s">
        <v>70</v>
      </c>
      <c r="F44" s="66"/>
      <c r="G44" s="1177"/>
      <c r="H44" s="1210">
        <v>2681279962</v>
      </c>
    </row>
    <row r="45" spans="3:8" ht="45.75" customHeight="1">
      <c r="C45" s="1179"/>
      <c r="D45" s="1180"/>
      <c r="E45" s="1177"/>
      <c r="F45" s="43">
        <v>932</v>
      </c>
      <c r="G45" s="1180"/>
      <c r="H45" s="1214"/>
    </row>
    <row r="46" spans="3:8" ht="52.5" customHeight="1">
      <c r="C46" s="1179" t="s">
        <v>151</v>
      </c>
      <c r="D46" s="1180" t="s">
        <v>152</v>
      </c>
      <c r="E46" s="1211" t="s">
        <v>70</v>
      </c>
      <c r="F46" s="1176">
        <v>479</v>
      </c>
      <c r="G46" s="1180"/>
      <c r="H46" s="1209">
        <v>2214076043</v>
      </c>
    </row>
    <row r="47" spans="3:8" ht="57" customHeight="1">
      <c r="C47" s="1179"/>
      <c r="D47" s="1180"/>
      <c r="E47" s="1212"/>
      <c r="F47" s="1177"/>
      <c r="G47" s="1180"/>
      <c r="H47" s="1210"/>
    </row>
    <row r="48" spans="3:8" ht="29.25" customHeight="1">
      <c r="C48" s="1179" t="s">
        <v>235</v>
      </c>
      <c r="D48" s="1180" t="s">
        <v>99</v>
      </c>
      <c r="E48" s="1211" t="s">
        <v>70</v>
      </c>
      <c r="F48" s="1176">
        <v>204</v>
      </c>
      <c r="G48" s="1180"/>
      <c r="H48" s="1209">
        <v>609546276.72000003</v>
      </c>
    </row>
    <row r="49" spans="3:8" ht="33" customHeight="1">
      <c r="C49" s="1179"/>
      <c r="D49" s="1180"/>
      <c r="E49" s="1212"/>
      <c r="F49" s="1177"/>
      <c r="G49" s="1180"/>
      <c r="H49" s="1210"/>
    </row>
    <row r="50" spans="3:8" ht="56.25" customHeight="1">
      <c r="C50" s="34" t="s">
        <v>236</v>
      </c>
      <c r="D50" s="32" t="s">
        <v>105</v>
      </c>
      <c r="E50" s="51" t="s">
        <v>70</v>
      </c>
      <c r="F50" s="51">
        <v>2413</v>
      </c>
      <c r="G50" s="51"/>
      <c r="H50" s="60">
        <v>2094847090</v>
      </c>
    </row>
    <row r="51" spans="3:8" ht="68.25" thickBot="1">
      <c r="C51" s="39" t="s">
        <v>130</v>
      </c>
      <c r="D51" s="45" t="s">
        <v>131</v>
      </c>
      <c r="E51" s="45" t="s">
        <v>70</v>
      </c>
      <c r="F51" s="45">
        <v>419</v>
      </c>
      <c r="G51" s="45"/>
      <c r="H51" s="61">
        <v>1913221655</v>
      </c>
    </row>
    <row r="52" spans="3:8" ht="26.25" customHeight="1" thickBot="1">
      <c r="C52" s="1173" t="s">
        <v>227</v>
      </c>
      <c r="D52" s="1174"/>
      <c r="E52" s="1174"/>
      <c r="F52" s="1174"/>
      <c r="G52" s="1174"/>
      <c r="H52" s="59">
        <f>SUM(H41:H51)</f>
        <v>10365852651.720001</v>
      </c>
    </row>
    <row r="53" spans="3:8" ht="19.5" customHeight="1">
      <c r="C53" s="1198" t="s">
        <v>228</v>
      </c>
      <c r="D53" s="1199"/>
      <c r="E53" s="1199"/>
      <c r="F53" s="1199"/>
      <c r="G53" s="1199"/>
      <c r="H53" s="1200"/>
    </row>
    <row r="54" spans="3:8" ht="15" customHeight="1">
      <c r="C54" s="1201" t="s">
        <v>31</v>
      </c>
      <c r="D54" s="1202" t="s">
        <v>30</v>
      </c>
      <c r="E54" s="1202" t="s">
        <v>26</v>
      </c>
      <c r="F54" s="1195">
        <v>1</v>
      </c>
      <c r="G54" s="1202"/>
      <c r="H54" s="1208">
        <v>4664564203.4300003</v>
      </c>
    </row>
    <row r="55" spans="3:8">
      <c r="C55" s="1201"/>
      <c r="D55" s="1202"/>
      <c r="E55" s="1202"/>
      <c r="F55" s="1197"/>
      <c r="G55" s="1202"/>
      <c r="H55" s="1208"/>
    </row>
    <row r="56" spans="3:8">
      <c r="C56" s="1201"/>
      <c r="D56" s="1202"/>
      <c r="E56" s="1202"/>
      <c r="F56" s="1196"/>
      <c r="G56" s="1202"/>
      <c r="H56" s="1208"/>
    </row>
    <row r="57" spans="3:8" ht="33.75">
      <c r="C57" s="54" t="s">
        <v>214</v>
      </c>
      <c r="D57" s="48" t="s">
        <v>208</v>
      </c>
      <c r="E57" s="48" t="s">
        <v>26</v>
      </c>
      <c r="F57" s="48">
        <v>1</v>
      </c>
      <c r="G57" s="48"/>
      <c r="H57" s="55">
        <v>2737423086</v>
      </c>
    </row>
    <row r="58" spans="3:8" ht="33.75">
      <c r="C58" s="54" t="s">
        <v>140</v>
      </c>
      <c r="D58" s="48" t="s">
        <v>99</v>
      </c>
      <c r="E58" s="48" t="s">
        <v>26</v>
      </c>
      <c r="F58" s="48">
        <v>1</v>
      </c>
      <c r="G58" s="48"/>
      <c r="H58" s="55">
        <v>1474960108.3699999</v>
      </c>
    </row>
    <row r="59" spans="3:8" ht="45">
      <c r="C59" s="54" t="s">
        <v>203</v>
      </c>
      <c r="D59" s="48" t="s">
        <v>152</v>
      </c>
      <c r="E59" s="48" t="s">
        <v>26</v>
      </c>
      <c r="F59" s="48">
        <v>2</v>
      </c>
      <c r="G59" s="48"/>
      <c r="H59" s="55">
        <v>2480813856</v>
      </c>
    </row>
    <row r="60" spans="3:8" ht="33.75">
      <c r="C60" s="54" t="s">
        <v>221</v>
      </c>
      <c r="D60" s="48" t="s">
        <v>22</v>
      </c>
      <c r="E60" s="48" t="s">
        <v>26</v>
      </c>
      <c r="F60" s="48">
        <v>1</v>
      </c>
      <c r="G60" s="48"/>
      <c r="H60" s="55">
        <v>861397016</v>
      </c>
    </row>
    <row r="61" spans="3:8" ht="33.75">
      <c r="C61" s="54" t="s">
        <v>145</v>
      </c>
      <c r="D61" s="48" t="s">
        <v>99</v>
      </c>
      <c r="E61" s="48" t="s">
        <v>26</v>
      </c>
      <c r="F61" s="48">
        <v>1</v>
      </c>
      <c r="G61" s="48"/>
      <c r="H61" s="55">
        <v>1999274039.52</v>
      </c>
    </row>
    <row r="62" spans="3:8" ht="34.5" thickBot="1">
      <c r="C62" s="56" t="s">
        <v>175</v>
      </c>
      <c r="D62" s="57" t="s">
        <v>68</v>
      </c>
      <c r="E62" s="57" t="s">
        <v>26</v>
      </c>
      <c r="F62" s="57">
        <v>1</v>
      </c>
      <c r="G62" s="57"/>
      <c r="H62" s="58">
        <v>6892987127.1199999</v>
      </c>
    </row>
    <row r="63" spans="3:8" ht="24" customHeight="1" thickBot="1">
      <c r="C63" s="1173" t="s">
        <v>232</v>
      </c>
      <c r="D63" s="1174"/>
      <c r="E63" s="1174"/>
      <c r="F63" s="1174"/>
      <c r="G63" s="1175"/>
      <c r="H63" s="68">
        <f>SUM(H54:H62)</f>
        <v>21111419436.439999</v>
      </c>
    </row>
    <row r="64" spans="3:8" ht="28.5" customHeight="1">
      <c r="C64" s="1190" t="s">
        <v>237</v>
      </c>
      <c r="D64" s="1191"/>
      <c r="E64" s="1191"/>
      <c r="F64" s="1191"/>
      <c r="G64" s="1191"/>
      <c r="H64" s="1192"/>
    </row>
    <row r="65" spans="3:8">
      <c r="C65" s="1178" t="s">
        <v>116</v>
      </c>
      <c r="D65" s="1178" t="s">
        <v>114</v>
      </c>
      <c r="E65" s="1182" t="s">
        <v>120</v>
      </c>
      <c r="F65" s="1171" t="s">
        <v>242</v>
      </c>
      <c r="G65" s="1183"/>
      <c r="H65" s="1181">
        <v>8903554800</v>
      </c>
    </row>
    <row r="66" spans="3:8">
      <c r="C66" s="1178"/>
      <c r="D66" s="1178"/>
      <c r="E66" s="1182"/>
      <c r="F66" s="1172"/>
      <c r="G66" s="1183"/>
      <c r="H66" s="1181"/>
    </row>
    <row r="67" spans="3:8" ht="39.75" customHeight="1">
      <c r="C67" s="1178"/>
      <c r="D67" s="1178"/>
      <c r="E67" s="1182"/>
      <c r="F67" s="1172"/>
      <c r="G67" s="1183"/>
      <c r="H67" s="1181"/>
    </row>
    <row r="68" spans="3:8" ht="33.75">
      <c r="C68" s="63" t="s">
        <v>186</v>
      </c>
      <c r="D68" s="63" t="s">
        <v>187</v>
      </c>
      <c r="E68" s="63" t="s">
        <v>190</v>
      </c>
      <c r="F68" s="63" t="s">
        <v>241</v>
      </c>
      <c r="G68" s="67"/>
      <c r="H68" s="64">
        <v>3193792400</v>
      </c>
    </row>
    <row r="69" spans="3:8" ht="33.75">
      <c r="C69" s="63" t="s">
        <v>193</v>
      </c>
      <c r="D69" s="63" t="s">
        <v>22</v>
      </c>
      <c r="E69" s="63" t="s">
        <v>194</v>
      </c>
      <c r="F69" s="63" t="s">
        <v>240</v>
      </c>
      <c r="G69" s="67"/>
      <c r="H69" s="64">
        <v>4244983800</v>
      </c>
    </row>
    <row r="70" spans="3:8" ht="35.25" customHeight="1">
      <c r="C70" s="63" t="s">
        <v>196</v>
      </c>
      <c r="D70" s="63" t="s">
        <v>24</v>
      </c>
      <c r="E70" s="63" t="s">
        <v>202</v>
      </c>
      <c r="F70" s="63" t="s">
        <v>239</v>
      </c>
      <c r="G70" s="67"/>
      <c r="H70" s="64">
        <v>5230000000</v>
      </c>
    </row>
    <row r="71" spans="3:8" ht="36.75" customHeight="1" thickBot="1">
      <c r="C71" s="63" t="s">
        <v>211</v>
      </c>
      <c r="D71" s="63" t="s">
        <v>210</v>
      </c>
      <c r="E71" s="63" t="s">
        <v>202</v>
      </c>
      <c r="F71" s="63" t="s">
        <v>238</v>
      </c>
      <c r="G71" s="63"/>
      <c r="H71" s="64">
        <v>4404255388</v>
      </c>
    </row>
    <row r="72" spans="3:8" ht="21" customHeight="1" thickBot="1">
      <c r="C72" s="1173" t="s">
        <v>243</v>
      </c>
      <c r="D72" s="1174"/>
      <c r="E72" s="1174"/>
      <c r="F72" s="1174"/>
      <c r="G72" s="1175"/>
      <c r="H72" s="68">
        <f>SUM(H65:H71)</f>
        <v>25976586388</v>
      </c>
    </row>
  </sheetData>
  <mergeCells count="99">
    <mergeCell ref="G6:G8"/>
    <mergeCell ref="G15:G16"/>
    <mergeCell ref="C2:H2"/>
    <mergeCell ref="H6:H8"/>
    <mergeCell ref="H15:H16"/>
    <mergeCell ref="E6:E8"/>
    <mergeCell ref="C6:C8"/>
    <mergeCell ref="C15:C16"/>
    <mergeCell ref="D6:D8"/>
    <mergeCell ref="D15:D16"/>
    <mergeCell ref="C27:G27"/>
    <mergeCell ref="F23:F25"/>
    <mergeCell ref="C4:H4"/>
    <mergeCell ref="C13:G13"/>
    <mergeCell ref="C14:H14"/>
    <mergeCell ref="G20:G22"/>
    <mergeCell ref="C20:C22"/>
    <mergeCell ref="D20:D22"/>
    <mergeCell ref="E20:E22"/>
    <mergeCell ref="H20:H22"/>
    <mergeCell ref="C17:C19"/>
    <mergeCell ref="D17:D19"/>
    <mergeCell ref="H17:H19"/>
    <mergeCell ref="E17:E19"/>
    <mergeCell ref="G17:G19"/>
    <mergeCell ref="E15:E16"/>
    <mergeCell ref="C23:C25"/>
    <mergeCell ref="D23:D25"/>
    <mergeCell ref="E23:E25"/>
    <mergeCell ref="G23:G25"/>
    <mergeCell ref="H23:H25"/>
    <mergeCell ref="C29:H29"/>
    <mergeCell ref="D30:D32"/>
    <mergeCell ref="E30:E32"/>
    <mergeCell ref="G30:G32"/>
    <mergeCell ref="H30:H32"/>
    <mergeCell ref="F30:F32"/>
    <mergeCell ref="C33:C35"/>
    <mergeCell ref="D33:D35"/>
    <mergeCell ref="C36:C37"/>
    <mergeCell ref="D36:D37"/>
    <mergeCell ref="C30:C32"/>
    <mergeCell ref="E33:E35"/>
    <mergeCell ref="E36:E37"/>
    <mergeCell ref="H36:H37"/>
    <mergeCell ref="H33:H35"/>
    <mergeCell ref="G33:G35"/>
    <mergeCell ref="G36:G37"/>
    <mergeCell ref="F33:F35"/>
    <mergeCell ref="F36:F37"/>
    <mergeCell ref="H41:H43"/>
    <mergeCell ref="H44:H45"/>
    <mergeCell ref="E41:E43"/>
    <mergeCell ref="E44:E45"/>
    <mergeCell ref="G41:G43"/>
    <mergeCell ref="G44:G45"/>
    <mergeCell ref="F41:F43"/>
    <mergeCell ref="C38:G38"/>
    <mergeCell ref="C40:H40"/>
    <mergeCell ref="C41:C43"/>
    <mergeCell ref="D41:D43"/>
    <mergeCell ref="H54:H56"/>
    <mergeCell ref="E54:E56"/>
    <mergeCell ref="G54:G56"/>
    <mergeCell ref="F54:F56"/>
    <mergeCell ref="H46:H47"/>
    <mergeCell ref="E48:E49"/>
    <mergeCell ref="G48:G49"/>
    <mergeCell ref="H48:H49"/>
    <mergeCell ref="E46:E47"/>
    <mergeCell ref="G46:G47"/>
    <mergeCell ref="C44:C45"/>
    <mergeCell ref="D44:D45"/>
    <mergeCell ref="H65:H67"/>
    <mergeCell ref="E65:E67"/>
    <mergeCell ref="G65:G67"/>
    <mergeCell ref="C3:G3"/>
    <mergeCell ref="C28:G28"/>
    <mergeCell ref="C39:G39"/>
    <mergeCell ref="C52:G52"/>
    <mergeCell ref="C63:G63"/>
    <mergeCell ref="C64:H64"/>
    <mergeCell ref="F6:F8"/>
    <mergeCell ref="F15:F16"/>
    <mergeCell ref="F17:F19"/>
    <mergeCell ref="F20:F22"/>
    <mergeCell ref="C53:H53"/>
    <mergeCell ref="C54:C56"/>
    <mergeCell ref="D54:D56"/>
    <mergeCell ref="F65:F67"/>
    <mergeCell ref="C72:G72"/>
    <mergeCell ref="F46:F47"/>
    <mergeCell ref="F48:F49"/>
    <mergeCell ref="C65:C67"/>
    <mergeCell ref="D65:D67"/>
    <mergeCell ref="C48:C49"/>
    <mergeCell ref="D48:D49"/>
    <mergeCell ref="C46:C47"/>
    <mergeCell ref="D46:D47"/>
  </mergeCells>
  <phoneticPr fontId="30"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REVISION Y ESTRUCTURACION</vt:lpstr>
      <vt:lpstr>GAS</vt:lpstr>
      <vt:lpstr>ESCENARIOS DEPORTIVOS</vt:lpstr>
      <vt:lpstr>HABITABILIDAD</vt:lpstr>
      <vt:lpstr>ELECRTRIFICACION</vt:lpstr>
      <vt:lpstr>TODOS</vt:lpstr>
      <vt:lpstr>VIABILIZADOS</vt:lpstr>
      <vt:lpstr>RESUMEN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LAURA</cp:lastModifiedBy>
  <dcterms:created xsi:type="dcterms:W3CDTF">2020-10-18T13:06:27Z</dcterms:created>
  <dcterms:modified xsi:type="dcterms:W3CDTF">2023-01-11T15:45:58Z</dcterms:modified>
</cp:coreProperties>
</file>