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TU\3курс\МООиАИ\Лабы\5\"/>
    </mc:Choice>
  </mc:AlternateContent>
  <xr:revisionPtr revIDLastSave="0" documentId="13_ncr:1_{B465B5F5-C2EC-4752-9D55-FF2C851F25AC}" xr6:coauthVersionLast="37" xr6:coauthVersionMax="37" xr10:uidLastSave="{00000000-0000-0000-0000-000000000000}"/>
  <bookViews>
    <workbookView xWindow="0" yWindow="0" windowWidth="23040" windowHeight="8676" activeTab="2" xr2:uid="{129672BD-3D11-4B10-8D07-B5BD13EF7978}"/>
  </bookViews>
  <sheets>
    <sheet name="Лист1" sheetId="1" r:id="rId1"/>
    <sheet name="Отчет о допустимости 1" sheetId="4" state="hidden" r:id="rId2"/>
    <sheet name="Лист2" sheetId="3" r:id="rId3"/>
    <sheet name="Лист3" sheetId="2" r:id="rId4"/>
  </sheets>
  <definedNames>
    <definedName name="solver_adj" localSheetId="0" hidden="1">Лист1!$B$12:$I$19</definedName>
    <definedName name="solver_adj" localSheetId="2" hidden="1">Лист2!$G$7:$G$12</definedName>
    <definedName name="solver_adj" localSheetId="3" hidden="1">Лист3!$J$15:$N$15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2" hidden="1">1</definedName>
    <definedName name="solver_eng" localSheetId="3" hidden="1">2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lhs1" localSheetId="0" hidden="1">Лист1!$B$12:$I$19</definedName>
    <definedName name="solver_lhs1" localSheetId="2" hidden="1">Лист2!$G$13</definedName>
    <definedName name="solver_lhs1" localSheetId="3" hidden="1">Лист3!$J$15</definedName>
    <definedName name="solver_lhs10" localSheetId="2" hidden="1">Лист2!$G$7:$G$12</definedName>
    <definedName name="solver_lhs11" localSheetId="2" hidden="1">Лист2!$G$7:$G$12</definedName>
    <definedName name="solver_lhs12" localSheetId="2" hidden="1">Лист2!$G$7:$G$12</definedName>
    <definedName name="solver_lhs13" localSheetId="2" hidden="1">Лист2!$G$7:$G$12</definedName>
    <definedName name="solver_lhs14" localSheetId="2" hidden="1">Лист2!$G$7:$G$12</definedName>
    <definedName name="solver_lhs2" localSheetId="0" hidden="1">Лист1!$B$12:$I$19</definedName>
    <definedName name="solver_lhs2" localSheetId="2" hidden="1">Лист2!$G$7:$G$12</definedName>
    <definedName name="solver_lhs2" localSheetId="3" hidden="1">Лист3!$J$20</definedName>
    <definedName name="solver_lhs3" localSheetId="0" hidden="1">Лист1!$B$20:$I$20</definedName>
    <definedName name="solver_lhs3" localSheetId="2" hidden="1">Лист2!$G$7:$G$12</definedName>
    <definedName name="solver_lhs3" localSheetId="3" hidden="1">Лист3!$K$20</definedName>
    <definedName name="solver_lhs4" localSheetId="0" hidden="1">Лист1!$C$20:$H$20</definedName>
    <definedName name="solver_lhs4" localSheetId="2" hidden="1">Лист2!$C$7:$C$12</definedName>
    <definedName name="solver_lhs4" localSheetId="3" hidden="1">Лист3!$L$20</definedName>
    <definedName name="solver_lhs5" localSheetId="0" hidden="1">Лист1!$I$20</definedName>
    <definedName name="solver_lhs5" localSheetId="2" hidden="1">Лист2!$G$7:$G$12</definedName>
    <definedName name="solver_lhs5" localSheetId="3" hidden="1">Лист3!$M$20</definedName>
    <definedName name="solver_lhs6" localSheetId="0" hidden="1">Лист1!$J$12</definedName>
    <definedName name="solver_lhs6" localSheetId="2" hidden="1">Лист2!$G$7:$G$12</definedName>
    <definedName name="solver_lhs6" localSheetId="3" hidden="1">Лист3!$N$15</definedName>
    <definedName name="solver_lhs7" localSheetId="0" hidden="1">Лист1!$J$12:$J$19</definedName>
    <definedName name="solver_lhs7" localSheetId="2" hidden="1">Лист2!$G$13</definedName>
    <definedName name="solver_lhs7" localSheetId="3" hidden="1">Лист3!$N$20</definedName>
    <definedName name="solver_lhs8" localSheetId="0" hidden="1">Лист1!$J$12:$J$19</definedName>
    <definedName name="solver_lhs8" localSheetId="2" hidden="1">Лист2!$G$7:$G$12</definedName>
    <definedName name="solver_lhs8" localSheetId="3" hidden="1">Лист3!$O$20</definedName>
    <definedName name="solver_lhs9" localSheetId="2" hidden="1">Лист2!$G$7:$G$12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0" hidden="1">7</definedName>
    <definedName name="solver_num" localSheetId="2" hidden="1">2</definedName>
    <definedName name="solver_num" localSheetId="3" hidden="1">8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0" hidden="1">Лист1!$K$12</definedName>
    <definedName name="solver_opt" localSheetId="2" hidden="1">Лист2!$C$13</definedName>
    <definedName name="solver_opt" localSheetId="3" hidden="1">Лист3!$J$11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el1" localSheetId="0" hidden="1">1</definedName>
    <definedName name="solver_rel1" localSheetId="2" hidden="1">1</definedName>
    <definedName name="solver_rel1" localSheetId="3" hidden="1">2</definedName>
    <definedName name="solver_rel10" localSheetId="2" hidden="1">3</definedName>
    <definedName name="solver_rel11" localSheetId="2" hidden="1">3</definedName>
    <definedName name="solver_rel12" localSheetId="2" hidden="1">3</definedName>
    <definedName name="solver_rel13" localSheetId="2" hidden="1">3</definedName>
    <definedName name="solver_rel14" localSheetId="2" hidden="1">3</definedName>
    <definedName name="solver_rel2" localSheetId="0" hidden="1">5</definedName>
    <definedName name="solver_rel2" localSheetId="2" hidden="1">3</definedName>
    <definedName name="solver_rel2" localSheetId="3" hidden="1">3</definedName>
    <definedName name="solver_rel3" localSheetId="0" hidden="1">1</definedName>
    <definedName name="solver_rel3" localSheetId="2" hidden="1">3</definedName>
    <definedName name="solver_rel3" localSheetId="3" hidden="1">3</definedName>
    <definedName name="solver_rel4" localSheetId="0" hidden="1">2</definedName>
    <definedName name="solver_rel4" localSheetId="2" hidden="1">3</definedName>
    <definedName name="solver_rel4" localSheetId="3" hidden="1">3</definedName>
    <definedName name="solver_rel5" localSheetId="0" hidden="1">2</definedName>
    <definedName name="solver_rel5" localSheetId="2" hidden="1">3</definedName>
    <definedName name="solver_rel5" localSheetId="3" hidden="1">3</definedName>
    <definedName name="solver_rel6" localSheetId="0" hidden="1">2</definedName>
    <definedName name="solver_rel6" localSheetId="2" hidden="1">3</definedName>
    <definedName name="solver_rel6" localSheetId="3" hidden="1">2</definedName>
    <definedName name="solver_rel7" localSheetId="0" hidden="1">1</definedName>
    <definedName name="solver_rel7" localSheetId="2" hidden="1">1</definedName>
    <definedName name="solver_rel7" localSheetId="3" hidden="1">3</definedName>
    <definedName name="solver_rel8" localSheetId="0" hidden="1">1</definedName>
    <definedName name="solver_rel8" localSheetId="2" hidden="1">3</definedName>
    <definedName name="solver_rel8" localSheetId="3" hidden="1">3</definedName>
    <definedName name="solver_rel9" localSheetId="2" hidden="1">3</definedName>
    <definedName name="solver_rhs1" localSheetId="0" hidden="1">Лист1!$B$2:$I$9</definedName>
    <definedName name="solver_rhs1" localSheetId="2" hidden="1">10</definedName>
    <definedName name="solver_rhs1" localSheetId="3" hidden="1">0</definedName>
    <definedName name="solver_rhs10" localSheetId="2" hidden="1">0</definedName>
    <definedName name="solver_rhs11" localSheetId="2" hidden="1">0</definedName>
    <definedName name="solver_rhs12" localSheetId="2" hidden="1">0</definedName>
    <definedName name="solver_rhs13" localSheetId="2" hidden="1">0</definedName>
    <definedName name="solver_rhs14" localSheetId="2" hidden="1">0</definedName>
    <definedName name="solver_rhs2" localSheetId="0" hidden="1">бинарное</definedName>
    <definedName name="solver_rhs2" localSheetId="2" hidden="1">0</definedName>
    <definedName name="solver_rhs2" localSheetId="3" hidden="1">Лист3!$J$22</definedName>
    <definedName name="solver_rhs3" localSheetId="0" hidden="1">1</definedName>
    <definedName name="solver_rhs3" localSheetId="2" hidden="1">0</definedName>
    <definedName name="solver_rhs3" localSheetId="3" hidden="1">Лист3!$K$22</definedName>
    <definedName name="solver_rhs4" localSheetId="0" hidden="1">Лист1!$C$22:$H$22</definedName>
    <definedName name="solver_rhs4" localSheetId="2" hidden="1">0</definedName>
    <definedName name="solver_rhs4" localSheetId="3" hidden="1">Лист3!$L$22</definedName>
    <definedName name="solver_rhs5" localSheetId="0" hidden="1">1</definedName>
    <definedName name="solver_rhs5" localSheetId="2" hidden="1">0</definedName>
    <definedName name="solver_rhs5" localSheetId="3" hidden="1">Лист3!$M$22</definedName>
    <definedName name="solver_rhs6" localSheetId="0" hidden="1">1</definedName>
    <definedName name="solver_rhs6" localSheetId="2" hidden="1">0</definedName>
    <definedName name="solver_rhs6" localSheetId="3" hidden="1">17</definedName>
    <definedName name="solver_rhs7" localSheetId="0" hidden="1">1</definedName>
    <definedName name="solver_rhs7" localSheetId="2" hidden="1">10</definedName>
    <definedName name="solver_rhs7" localSheetId="3" hidden="1">Лист3!$N$22</definedName>
    <definedName name="solver_rhs8" localSheetId="0" hidden="1">1</definedName>
    <definedName name="solver_rhs8" localSheetId="2" hidden="1">0</definedName>
    <definedName name="solver_rhs8" localSheetId="3" hidden="1">Лист3!$O$22</definedName>
    <definedName name="solver_rhs9" localSheetId="2" hidden="1">0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2" hidden="1">3</definedName>
    <definedName name="solver_ver" localSheetId="3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G13" i="3"/>
  <c r="H12" i="3"/>
  <c r="H7" i="3"/>
  <c r="H8" i="3"/>
  <c r="C8" i="3" s="1"/>
  <c r="H9" i="3"/>
  <c r="H10" i="3"/>
  <c r="H11" i="3"/>
  <c r="O20" i="2"/>
  <c r="N20" i="2"/>
  <c r="M20" i="2"/>
  <c r="L20" i="2"/>
  <c r="K20" i="2"/>
  <c r="J20" i="2"/>
  <c r="H2" i="2"/>
  <c r="C20" i="2"/>
  <c r="D20" i="2"/>
  <c r="E20" i="2"/>
  <c r="F20" i="2"/>
  <c r="B20" i="2"/>
  <c r="G16" i="2"/>
  <c r="C22" i="2" s="1"/>
  <c r="G17" i="2"/>
  <c r="D22" i="2" s="1"/>
  <c r="G18" i="2"/>
  <c r="E22" i="2" s="1"/>
  <c r="G19" i="2"/>
  <c r="G15" i="2"/>
  <c r="J12" i="1"/>
  <c r="K12" i="1"/>
  <c r="H15" i="2"/>
  <c r="C20" i="1"/>
  <c r="D20" i="1"/>
  <c r="E20" i="1"/>
  <c r="F20" i="1"/>
  <c r="G20" i="1"/>
  <c r="H20" i="1"/>
  <c r="I20" i="1"/>
  <c r="B20" i="1"/>
  <c r="J13" i="1"/>
  <c r="C22" i="1" s="1"/>
  <c r="J14" i="1"/>
  <c r="D22" i="1" s="1"/>
  <c r="J15" i="1"/>
  <c r="E22" i="1" s="1"/>
  <c r="J16" i="1"/>
  <c r="F22" i="1" s="1"/>
  <c r="J17" i="1"/>
  <c r="G22" i="1" s="1"/>
  <c r="J18" i="1"/>
  <c r="H22" i="1" s="1"/>
  <c r="J19" i="1"/>
  <c r="C7" i="3" l="1"/>
  <c r="B9" i="3" s="1"/>
  <c r="C9" i="3" s="1"/>
  <c r="B10" i="3" l="1"/>
  <c r="C10" i="3" s="1"/>
  <c r="B12" i="3" s="1"/>
  <c r="C12" i="3" s="1"/>
  <c r="B11" i="3"/>
  <c r="C11" i="3" s="1"/>
  <c r="C13" i="3" l="1"/>
</calcChain>
</file>

<file path=xl/sharedStrings.xml><?xml version="1.0" encoding="utf-8"?>
<sst xmlns="http://schemas.openxmlformats.org/spreadsheetml/2006/main" count="103" uniqueCount="67">
  <si>
    <t>Зашел Поток</t>
  </si>
  <si>
    <t>Вышел поток</t>
  </si>
  <si>
    <t>=</t>
  </si>
  <si>
    <t>Целевая ф-ция</t>
  </si>
  <si>
    <t>Параметры</t>
  </si>
  <si>
    <t>Работа</t>
  </si>
  <si>
    <t>(1-2)</t>
  </si>
  <si>
    <t>(1-3)</t>
  </si>
  <si>
    <t>(2-3)</t>
  </si>
  <si>
    <t>(2-4)</t>
  </si>
  <si>
    <t>(3-5)</t>
  </si>
  <si>
    <t>(4-5)</t>
  </si>
  <si>
    <t>Xij</t>
  </si>
  <si>
    <t>Вход</t>
  </si>
  <si>
    <t>Выход</t>
  </si>
  <si>
    <t>Цел. Ф-ция</t>
  </si>
  <si>
    <t>Стоимость срочного режима</t>
  </si>
  <si>
    <t>t1</t>
  </si>
  <si>
    <t>t2</t>
  </si>
  <si>
    <t>t3</t>
  </si>
  <si>
    <t>t4</t>
  </si>
  <si>
    <t>t5</t>
  </si>
  <si>
    <t>t12</t>
  </si>
  <si>
    <t>t13</t>
  </si>
  <si>
    <t>t23</t>
  </si>
  <si>
    <t>t24</t>
  </si>
  <si>
    <t>t35</t>
  </si>
  <si>
    <t>t45</t>
  </si>
  <si>
    <t>&gt;=</t>
  </si>
  <si>
    <t>Tij</t>
  </si>
  <si>
    <t>(B4-B5*(t_2-t_1-B3))+(C4-C5*(t_3-t_1-C3))+(D4-D5*(t_3-t_2-D3))+(E4-E5*(t_4-t_2-E3))+(F4-F5*(t_5-t_3-F3))+(G4-G5(t_5-t_4-G3))</t>
  </si>
  <si>
    <t>Сц.ф.=</t>
  </si>
  <si>
    <t>Kij</t>
  </si>
  <si>
    <t>t'</t>
  </si>
  <si>
    <t>Microsoft Excel 16.0 Отчет о допустимости</t>
  </si>
  <si>
    <t>Лист: [Книга1.xlsx]Лист2</t>
  </si>
  <si>
    <t>Отчет создан: 15.11.2022 10:28:26</t>
  </si>
  <si>
    <t>Ограничения, препятствующие существованию допустимого решения задачи</t>
  </si>
  <si>
    <t>Ячейка</t>
  </si>
  <si>
    <t>Имя</t>
  </si>
  <si>
    <t>Значение ячейки</t>
  </si>
  <si>
    <t>Формула</t>
  </si>
  <si>
    <t>Состояние</t>
  </si>
  <si>
    <t>Допуск</t>
  </si>
  <si>
    <t>$G$13</t>
  </si>
  <si>
    <t>F Xij</t>
  </si>
  <si>
    <t>$G$13&lt;=10</t>
  </si>
  <si>
    <t>Привязка</t>
  </si>
  <si>
    <t>$H$11</t>
  </si>
  <si>
    <t>$H$11&lt;=$E$11</t>
  </si>
  <si>
    <t>Нарушены</t>
  </si>
  <si>
    <t>$H$12</t>
  </si>
  <si>
    <t>$H$12&lt;=$E$12</t>
  </si>
  <si>
    <t>$G$7</t>
  </si>
  <si>
    <t>$G$7&gt;=0</t>
  </si>
  <si>
    <t>$G$8</t>
  </si>
  <si>
    <t>$G$8&gt;=0</t>
  </si>
  <si>
    <t>Без привязки</t>
  </si>
  <si>
    <t>$G$9</t>
  </si>
  <si>
    <t>$G$9&gt;=0</t>
  </si>
  <si>
    <t>$G$10</t>
  </si>
  <si>
    <t>$G$10&gt;=0</t>
  </si>
  <si>
    <t>C=</t>
  </si>
  <si>
    <t>F=</t>
  </si>
  <si>
    <t>Tн</t>
  </si>
  <si>
    <t>Tо</t>
  </si>
  <si>
    <t>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</si>
</sst>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1"/>
      <color indexed="1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2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" fillId="0" borderId="7" xfId="0" applyFont="1" applyBorder="1" applyAlignment="1">
      <alignment horizontal="justify" vertical="center" wrapText="1"/>
    </xf>
    <xf numFmtId="0" fontId="3" fillId="0" borderId="9" xfId="0" applyFont="1" applyBorder="1" applyAlignment="1">
      <alignment horizontal="justify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top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4" fillId="0" borderId="36" xfId="0" applyNumberFormat="1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top" wrapText="1"/>
    </xf>
    <xf numFmtId="0" fontId="0" fillId="0" borderId="0" xfId="0" applyBorder="1"/>
    <xf numFmtId="0" fontId="4" fillId="0" borderId="11" xfId="0" applyFont="1" applyBorder="1" applyAlignment="1">
      <alignment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11" xfId="0" applyFont="1" applyFill="1" applyBorder="1" applyAlignment="1">
      <alignment horizontal="left" vertical="center" wrapText="1"/>
    </xf>
    <xf numFmtId="0" fontId="0" fillId="0" borderId="12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7" xfId="0" applyFont="1" applyBorder="1" applyAlignment="1">
      <alignment horizontal="right" vertical="center"/>
    </xf>
    <xf numFmtId="0" fontId="0" fillId="0" borderId="8" xfId="0" applyFont="1" applyBorder="1" applyAlignment="1">
      <alignment horizontal="right" vertical="center"/>
    </xf>
    <xf numFmtId="0" fontId="0" fillId="0" borderId="9" xfId="0" applyFont="1" applyBorder="1" applyAlignment="1">
      <alignment horizontal="righ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40" xfId="0" applyBorder="1"/>
    <xf numFmtId="0" fontId="0" fillId="0" borderId="41" xfId="0" applyBorder="1"/>
    <xf numFmtId="0" fontId="0" fillId="0" borderId="0" xfId="0" applyAlignment="1">
      <alignment wrapText="1"/>
    </xf>
    <xf numFmtId="0" fontId="1" fillId="0" borderId="0" xfId="0" applyFont="1"/>
    <xf numFmtId="0" fontId="5" fillId="0" borderId="42" xfId="0" applyFont="1" applyFill="1" applyBorder="1" applyAlignment="1">
      <alignment horizontal="center"/>
    </xf>
    <xf numFmtId="0" fontId="0" fillId="0" borderId="0" xfId="0" applyNumberFormat="1"/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4" xfId="0" applyBorder="1" applyAlignment="1">
      <alignment horizontal="right"/>
    </xf>
    <xf numFmtId="0" fontId="0" fillId="0" borderId="36" xfId="0" applyBorder="1" applyAlignment="1">
      <alignment horizont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66804461942257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7"/>
              <c:pt idx="0">
                <c:v>5</c:v>
              </c:pt>
              <c:pt idx="1">
                <c:v>10</c:v>
              </c:pt>
              <c:pt idx="2">
                <c:v>20</c:v>
              </c:pt>
              <c:pt idx="3">
                <c:v>25</c:v>
              </c:pt>
              <c:pt idx="4">
                <c:v>30</c:v>
              </c:pt>
              <c:pt idx="5">
                <c:v>40</c:v>
              </c:pt>
              <c:pt idx="6">
                <c:v>45</c:v>
              </c:pt>
            </c:numLit>
          </c:cat>
          <c:val>
            <c:numRef>
              <c:f>Лист2!$J$13:$P$13</c:f>
              <c:numCache>
                <c:formatCode>General</c:formatCode>
                <c:ptCount val="7"/>
                <c:pt idx="0">
                  <c:v>34</c:v>
                </c:pt>
                <c:pt idx="1">
                  <c:v>30</c:v>
                </c:pt>
                <c:pt idx="2">
                  <c:v>28</c:v>
                </c:pt>
                <c:pt idx="3">
                  <c:v>25.984999999999999</c:v>
                </c:pt>
                <c:pt idx="4">
                  <c:v>25.1875</c:v>
                </c:pt>
                <c:pt idx="5">
                  <c:v>23.722000000000001</c:v>
                </c:pt>
                <c:pt idx="6">
                  <c:v>22.016999999999999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0-439D-878B-D62B6C4B6B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6834575"/>
        <c:axId val="7924976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BY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Lit>
                    <c:formatCode>General</c:formatCode>
                    <c:ptCount val="7"/>
                    <c:pt idx="0">
                      <c:v>5</c:v>
                    </c:pt>
                    <c:pt idx="1">
                      <c:v>10</c:v>
                    </c:pt>
                    <c:pt idx="2">
                      <c:v>20</c:v>
                    </c:pt>
                    <c:pt idx="3">
                      <c:v>25</c:v>
                    </c:pt>
                    <c:pt idx="4">
                      <c:v>30</c:v>
                    </c:pt>
                    <c:pt idx="5">
                      <c:v>40</c:v>
                    </c:pt>
                    <c:pt idx="6">
                      <c:v>45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Лист2!$J$12:$P$12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25</c:v>
                      </c:pt>
                      <c:pt idx="4">
                        <c:v>30</c:v>
                      </c:pt>
                      <c:pt idx="5">
                        <c:v>40</c:v>
                      </c:pt>
                      <c:pt idx="6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690-439D-878B-D62B6C4B6B28}"/>
                  </c:ext>
                </c:extLst>
              </c15:ser>
            </c15:filteredLineSeries>
          </c:ext>
        </c:extLst>
      </c:lineChart>
      <c:catAx>
        <c:axId val="9568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92497663"/>
        <c:crosses val="autoZero"/>
        <c:auto val="1"/>
        <c:lblAlgn val="ctr"/>
        <c:lblOffset val="100"/>
        <c:noMultiLvlLbl val="0"/>
      </c:catAx>
      <c:valAx>
        <c:axId val="79249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95683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wmf"/><Relationship Id="rId2" Type="http://schemas.openxmlformats.org/officeDocument/2006/relationships/image" Target="../media/image3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402566</xdr:colOff>
      <xdr:row>0</xdr:row>
      <xdr:rowOff>0</xdr:rowOff>
    </xdr:from>
    <xdr:to>
      <xdr:col>19</xdr:col>
      <xdr:colOff>400409</xdr:colOff>
      <xdr:row>14</xdr:row>
      <xdr:rowOff>15240</xdr:rowOff>
    </xdr:to>
    <xdr:grpSp>
      <xdr:nvGrpSpPr>
        <xdr:cNvPr id="2" name="Полотно 72">
          <a:extLst>
            <a:ext uri="{FF2B5EF4-FFF2-40B4-BE49-F238E27FC236}">
              <a16:creationId xmlns:a16="http://schemas.microsoft.com/office/drawing/2014/main" id="{D8D4AE75-6C40-46F0-B7BD-4B54C25154F5}"/>
            </a:ext>
          </a:extLst>
        </xdr:cNvPr>
        <xdr:cNvGrpSpPr/>
      </xdr:nvGrpSpPr>
      <xdr:grpSpPr>
        <a:xfrm>
          <a:off x="6935595" y="0"/>
          <a:ext cx="5791285" cy="2603799"/>
          <a:chOff x="0" y="0"/>
          <a:chExt cx="5829300" cy="2628900"/>
        </a:xfrm>
      </xdr:grpSpPr>
      <xdr:sp macro="" textlink="">
        <xdr:nvSpPr>
          <xdr:cNvPr id="3" name="Прямоугольник 2">
            <a:extLst>
              <a:ext uri="{FF2B5EF4-FFF2-40B4-BE49-F238E27FC236}">
                <a16:creationId xmlns:a16="http://schemas.microsoft.com/office/drawing/2014/main" id="{397F1C3F-52A7-4E33-A5C3-E81ECF475465}"/>
              </a:ext>
            </a:extLst>
          </xdr:cNvPr>
          <xdr:cNvSpPr/>
        </xdr:nvSpPr>
        <xdr:spPr>
          <a:xfrm>
            <a:off x="0" y="0"/>
            <a:ext cx="5829300" cy="2628900"/>
          </a:xfrm>
          <a:prstGeom prst="rect">
            <a:avLst/>
          </a:prstGeom>
          <a:noFill/>
          <a:ln>
            <a:noFill/>
          </a:ln>
        </xdr:spPr>
      </xdr:sp>
      <xdr:sp macro="" textlink="">
        <xdr:nvSpPr>
          <xdr:cNvPr id="4" name="Text Box 19">
            <a:extLst>
              <a:ext uri="{FF2B5EF4-FFF2-40B4-BE49-F238E27FC236}">
                <a16:creationId xmlns:a16="http://schemas.microsoft.com/office/drawing/2014/main" id="{F635B3DD-37D8-4083-B2F4-9CC6EF521596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86000" y="2286000"/>
            <a:ext cx="457200" cy="26670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13</a:t>
            </a:r>
            <a:endParaRPr lang="ru-BY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spcAft>
                <a:spcPts val="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 </a:t>
            </a:r>
            <a:endParaRPr lang="ru-BY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5" name="Group 20">
            <a:extLst>
              <a:ext uri="{FF2B5EF4-FFF2-40B4-BE49-F238E27FC236}">
                <a16:creationId xmlns:a16="http://schemas.microsoft.com/office/drawing/2014/main" id="{273D4F67-199C-4131-BC70-A2AF92209224}"/>
              </a:ext>
            </a:extLst>
          </xdr:cNvPr>
          <xdr:cNvGrpSpPr>
            <a:grpSpLocks/>
          </xdr:cNvGrpSpPr>
        </xdr:nvGrpSpPr>
        <xdr:grpSpPr bwMode="auto">
          <a:xfrm>
            <a:off x="457200" y="95250"/>
            <a:ext cx="5166995" cy="2320925"/>
            <a:chOff x="2421" y="1824"/>
            <a:chExt cx="8137" cy="3655"/>
          </a:xfrm>
        </xdr:grpSpPr>
        <xdr:sp macro="" textlink="">
          <xdr:nvSpPr>
            <xdr:cNvPr id="6" name="Oval 21">
              <a:extLst>
                <a:ext uri="{FF2B5EF4-FFF2-40B4-BE49-F238E27FC236}">
                  <a16:creationId xmlns:a16="http://schemas.microsoft.com/office/drawing/2014/main" id="{5F907268-63DF-47B3-BFFE-CD49CD79F2A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421" y="3475"/>
              <a:ext cx="538" cy="53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7" name="Oval 22">
              <a:extLst>
                <a:ext uri="{FF2B5EF4-FFF2-40B4-BE49-F238E27FC236}">
                  <a16:creationId xmlns:a16="http://schemas.microsoft.com/office/drawing/2014/main" id="{8D11B88E-D34E-43F2-9064-8710D4F530D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145" y="2073"/>
              <a:ext cx="538" cy="53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8" name="Oval 23">
              <a:extLst>
                <a:ext uri="{FF2B5EF4-FFF2-40B4-BE49-F238E27FC236}">
                  <a16:creationId xmlns:a16="http://schemas.microsoft.com/office/drawing/2014/main" id="{65635422-9820-4118-B261-801E3DED4B6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41" y="2060"/>
              <a:ext cx="538" cy="53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6CE03024-885C-4EB5-B8E7-F43ACABDCAD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80" y="4939"/>
              <a:ext cx="538" cy="54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3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Oval 25">
              <a:extLst>
                <a:ext uri="{FF2B5EF4-FFF2-40B4-BE49-F238E27FC236}">
                  <a16:creationId xmlns:a16="http://schemas.microsoft.com/office/drawing/2014/main" id="{333161FF-FB0B-4944-8591-4B80B8DF6A9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15" y="4874"/>
              <a:ext cx="538" cy="54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6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1" name="Oval 26">
              <a:extLst>
                <a:ext uri="{FF2B5EF4-FFF2-40B4-BE49-F238E27FC236}">
                  <a16:creationId xmlns:a16="http://schemas.microsoft.com/office/drawing/2014/main" id="{98C080E3-5D33-458A-B2BE-E073CC3B68E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355" y="3475"/>
              <a:ext cx="538" cy="53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4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Oval 27">
              <a:extLst>
                <a:ext uri="{FF2B5EF4-FFF2-40B4-BE49-F238E27FC236}">
                  <a16:creationId xmlns:a16="http://schemas.microsoft.com/office/drawing/2014/main" id="{C412C3B5-D370-4B70-AD09-BE43BB0984E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55" y="3475"/>
              <a:ext cx="538" cy="53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7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3" name="Oval 28">
              <a:extLst>
                <a:ext uri="{FF2B5EF4-FFF2-40B4-BE49-F238E27FC236}">
                  <a16:creationId xmlns:a16="http://schemas.microsoft.com/office/drawing/2014/main" id="{E4C60CD6-CAB1-4A4D-826C-C980351861E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020" y="3474"/>
              <a:ext cx="538" cy="53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8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14" name="Line 29">
              <a:extLst>
                <a:ext uri="{FF2B5EF4-FFF2-40B4-BE49-F238E27FC236}">
                  <a16:creationId xmlns:a16="http://schemas.microsoft.com/office/drawing/2014/main" id="{82B3D47F-8343-44B7-AB12-4A8C407E8EA1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2909" y="2485"/>
              <a:ext cx="1260" cy="108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5" name="Line 30">
              <a:extLst>
                <a:ext uri="{FF2B5EF4-FFF2-40B4-BE49-F238E27FC236}">
                  <a16:creationId xmlns:a16="http://schemas.microsoft.com/office/drawing/2014/main" id="{89C824D4-04AC-48C3-84BD-C5A2E55791BE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2898" y="3936"/>
              <a:ext cx="1260" cy="108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6" name="Line 31">
              <a:extLst>
                <a:ext uri="{FF2B5EF4-FFF2-40B4-BE49-F238E27FC236}">
                  <a16:creationId xmlns:a16="http://schemas.microsoft.com/office/drawing/2014/main" id="{8C43F1ED-D99F-4AEA-AF5C-5B33A822A023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2987" y="3745"/>
              <a:ext cx="234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7" name="Line 32">
              <a:extLst>
                <a:ext uri="{FF2B5EF4-FFF2-40B4-BE49-F238E27FC236}">
                  <a16:creationId xmlns:a16="http://schemas.microsoft.com/office/drawing/2014/main" id="{814EFBBA-D32F-4669-A354-577CE958AE2D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4581" y="2574"/>
              <a:ext cx="893" cy="94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8" name="Line 33">
              <a:extLst>
                <a:ext uri="{FF2B5EF4-FFF2-40B4-BE49-F238E27FC236}">
                  <a16:creationId xmlns:a16="http://schemas.microsoft.com/office/drawing/2014/main" id="{EE1EB1F3-6AE7-4A97-B486-A9D5EA9D5E19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4568" y="3925"/>
              <a:ext cx="900" cy="108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9" name="Line 34">
              <a:extLst>
                <a:ext uri="{FF2B5EF4-FFF2-40B4-BE49-F238E27FC236}">
                  <a16:creationId xmlns:a16="http://schemas.microsoft.com/office/drawing/2014/main" id="{43C883DB-945D-4CD1-B3F6-A8DAAF5A6BE8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4698" y="2316"/>
              <a:ext cx="2047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0" name="Line 35">
              <a:extLst>
                <a:ext uri="{FF2B5EF4-FFF2-40B4-BE49-F238E27FC236}">
                  <a16:creationId xmlns:a16="http://schemas.microsoft.com/office/drawing/2014/main" id="{B322CE7B-0DD9-4682-B8A3-9EDBE7B914E6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5828" y="2509"/>
              <a:ext cx="975" cy="1032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1" name="Line 36">
              <a:extLst>
                <a:ext uri="{FF2B5EF4-FFF2-40B4-BE49-F238E27FC236}">
                  <a16:creationId xmlns:a16="http://schemas.microsoft.com/office/drawing/2014/main" id="{76FE4708-825B-4C09-8EC0-78A797148D59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5815" y="3962"/>
              <a:ext cx="981" cy="98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2" name="Line 37">
              <a:extLst>
                <a:ext uri="{FF2B5EF4-FFF2-40B4-BE49-F238E27FC236}">
                  <a16:creationId xmlns:a16="http://schemas.microsoft.com/office/drawing/2014/main" id="{47A7038E-E329-4DA0-AE3C-1D75C1E3EFC1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4620" y="5183"/>
              <a:ext cx="2098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3" name="Line 38">
              <a:extLst>
                <a:ext uri="{FF2B5EF4-FFF2-40B4-BE49-F238E27FC236}">
                  <a16:creationId xmlns:a16="http://schemas.microsoft.com/office/drawing/2014/main" id="{FDF530CD-D98D-4C8A-A7B4-467818E12FAB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5893" y="3745"/>
              <a:ext cx="216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4" name="Line 39">
              <a:extLst>
                <a:ext uri="{FF2B5EF4-FFF2-40B4-BE49-F238E27FC236}">
                  <a16:creationId xmlns:a16="http://schemas.microsoft.com/office/drawing/2014/main" id="{1C5B61E4-4220-4A50-B883-BBD3E8D5C702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7177" y="3975"/>
              <a:ext cx="958" cy="95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5" name="Line 40">
              <a:extLst>
                <a:ext uri="{FF2B5EF4-FFF2-40B4-BE49-F238E27FC236}">
                  <a16:creationId xmlns:a16="http://schemas.microsoft.com/office/drawing/2014/main" id="{86D2BCAE-5A6F-4E8C-BB18-1908940839BD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8593" y="3732"/>
              <a:ext cx="144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6" name="Line 41">
              <a:extLst>
                <a:ext uri="{FF2B5EF4-FFF2-40B4-BE49-F238E27FC236}">
                  <a16:creationId xmlns:a16="http://schemas.microsoft.com/office/drawing/2014/main" id="{98A48305-E636-4F12-8222-D98D0C41418A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7281" y="2446"/>
              <a:ext cx="2755" cy="114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7" name="Line 42">
              <a:extLst>
                <a:ext uri="{FF2B5EF4-FFF2-40B4-BE49-F238E27FC236}">
                  <a16:creationId xmlns:a16="http://schemas.microsoft.com/office/drawing/2014/main" id="{CE7EDCAA-6499-43A0-AF0E-6B6980AA451F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7281" y="3847"/>
              <a:ext cx="2742" cy="1247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28" name="Text Box 43">
              <a:extLst>
                <a:ext uri="{FF2B5EF4-FFF2-40B4-BE49-F238E27FC236}">
                  <a16:creationId xmlns:a16="http://schemas.microsoft.com/office/drawing/2014/main" id="{1C26A381-4DBA-478F-9059-FCC1CAB27D27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961" y="2574"/>
              <a:ext cx="360" cy="36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9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9" name="Text Box 44">
              <a:extLst>
                <a:ext uri="{FF2B5EF4-FFF2-40B4-BE49-F238E27FC236}">
                  <a16:creationId xmlns:a16="http://schemas.microsoft.com/office/drawing/2014/main" id="{46F93DCE-AD5E-4B99-B81E-01B6886C471A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781" y="4554"/>
              <a:ext cx="720" cy="36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11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 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0" name="Text Box 45">
              <a:extLst>
                <a:ext uri="{FF2B5EF4-FFF2-40B4-BE49-F238E27FC236}">
                  <a16:creationId xmlns:a16="http://schemas.microsoft.com/office/drawing/2014/main" id="{04ECB21D-791C-484B-B3DC-2F4F3A65B944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861" y="3114"/>
              <a:ext cx="720" cy="51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15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 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1" name="Text Box 46">
              <a:extLst>
                <a:ext uri="{FF2B5EF4-FFF2-40B4-BE49-F238E27FC236}">
                  <a16:creationId xmlns:a16="http://schemas.microsoft.com/office/drawing/2014/main" id="{EDA4F104-1FA1-4239-9554-A6E8AA801679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301" y="1824"/>
              <a:ext cx="900" cy="36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11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 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2" name="Text Box 47">
              <a:extLst>
                <a:ext uri="{FF2B5EF4-FFF2-40B4-BE49-F238E27FC236}">
                  <a16:creationId xmlns:a16="http://schemas.microsoft.com/office/drawing/2014/main" id="{4E1EC2F5-6A33-401F-8EFF-84043F49505A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121" y="2574"/>
              <a:ext cx="36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6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3" name="Text Box 48">
              <a:extLst>
                <a:ext uri="{FF2B5EF4-FFF2-40B4-BE49-F238E27FC236}">
                  <a16:creationId xmlns:a16="http://schemas.microsoft.com/office/drawing/2014/main" id="{1C34B6C3-59E6-494F-9881-2B4A861A27DB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811" y="2704"/>
              <a:ext cx="360" cy="36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7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4" name="Text Box 49">
              <a:extLst>
                <a:ext uri="{FF2B5EF4-FFF2-40B4-BE49-F238E27FC236}">
                  <a16:creationId xmlns:a16="http://schemas.microsoft.com/office/drawing/2014/main" id="{AE7E09A2-2BB1-4A25-86E8-EDDAF7A703BB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581" y="4014"/>
              <a:ext cx="36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4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5" name="Text Box 50">
              <a:extLst>
                <a:ext uri="{FF2B5EF4-FFF2-40B4-BE49-F238E27FC236}">
                  <a16:creationId xmlns:a16="http://schemas.microsoft.com/office/drawing/2014/main" id="{CB6A6E55-06D8-4A50-86F2-64CA8ED2EB44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524" y="4146"/>
              <a:ext cx="360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6" name="Text Box 51">
              <a:extLst>
                <a:ext uri="{FF2B5EF4-FFF2-40B4-BE49-F238E27FC236}">
                  <a16:creationId xmlns:a16="http://schemas.microsoft.com/office/drawing/2014/main" id="{6495834D-B7F6-4552-9417-875A5AB229A6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101" y="4014"/>
              <a:ext cx="36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3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7" name="Text Box 52">
              <a:extLst>
                <a:ext uri="{FF2B5EF4-FFF2-40B4-BE49-F238E27FC236}">
                  <a16:creationId xmlns:a16="http://schemas.microsoft.com/office/drawing/2014/main" id="{638E15F5-6586-405A-BEA9-CD79C73BD9AE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541" y="4554"/>
              <a:ext cx="72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12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 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8" name="Text Box 53">
              <a:extLst>
                <a:ext uri="{FF2B5EF4-FFF2-40B4-BE49-F238E27FC236}">
                  <a16:creationId xmlns:a16="http://schemas.microsoft.com/office/drawing/2014/main" id="{D89F81E3-E6BE-4D31-B700-61C059D2B47C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561" y="3244"/>
              <a:ext cx="720" cy="42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10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 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9" name="Text Box 54">
              <a:extLst>
                <a:ext uri="{FF2B5EF4-FFF2-40B4-BE49-F238E27FC236}">
                  <a16:creationId xmlns:a16="http://schemas.microsoft.com/office/drawing/2014/main" id="{264F0AD6-B0DF-4ADE-BD5C-469081253FDC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721" y="2394"/>
              <a:ext cx="90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17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 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0" name="Text Box 55">
              <a:extLst>
                <a:ext uri="{FF2B5EF4-FFF2-40B4-BE49-F238E27FC236}">
                  <a16:creationId xmlns:a16="http://schemas.microsoft.com/office/drawing/2014/main" id="{C63F1E90-1447-4E58-8AD7-E76F3A3B997D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901" y="3294"/>
              <a:ext cx="360" cy="36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9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</xdr:colOff>
          <xdr:row>1</xdr:row>
          <xdr:rowOff>220980</xdr:rowOff>
        </xdr:from>
        <xdr:to>
          <xdr:col>0</xdr:col>
          <xdr:colOff>266700</xdr:colOff>
          <xdr:row>3</xdr:row>
          <xdr:rowOff>22860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811B1E63-EC4F-4C42-9487-7E163AA167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228600</xdr:colOff>
          <xdr:row>4</xdr:row>
          <xdr:rowOff>83820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1CF3507-9746-4970-9C89-C096D2C377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175260</xdr:colOff>
          <xdr:row>4</xdr:row>
          <xdr:rowOff>137160</xdr:rowOff>
        </xdr:from>
        <xdr:to>
          <xdr:col>4</xdr:col>
          <xdr:colOff>426720</xdr:colOff>
          <xdr:row>6</xdr:row>
          <xdr:rowOff>45720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9DEE4346-FA6F-4798-BBD5-61276E5EE5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0</xdr:colOff>
      <xdr:row>0</xdr:row>
      <xdr:rowOff>0</xdr:rowOff>
    </xdr:from>
    <xdr:to>
      <xdr:col>17</xdr:col>
      <xdr:colOff>228600</xdr:colOff>
      <xdr:row>10</xdr:row>
      <xdr:rowOff>129540</xdr:rowOff>
    </xdr:to>
    <xdr:grpSp>
      <xdr:nvGrpSpPr>
        <xdr:cNvPr id="6" name="Полотно 34">
          <a:extLst>
            <a:ext uri="{FF2B5EF4-FFF2-40B4-BE49-F238E27FC236}">
              <a16:creationId xmlns:a16="http://schemas.microsoft.com/office/drawing/2014/main" id="{6C93CECD-4896-473B-B343-9BBA5B258E10}"/>
            </a:ext>
          </a:extLst>
        </xdr:cNvPr>
        <xdr:cNvGrpSpPr/>
      </xdr:nvGrpSpPr>
      <xdr:grpSpPr>
        <a:xfrm>
          <a:off x="4918364" y="0"/>
          <a:ext cx="5683827" cy="2632017"/>
          <a:chOff x="0" y="0"/>
          <a:chExt cx="5715000" cy="2628900"/>
        </a:xfrm>
      </xdr:grpSpPr>
      <xdr:sp macro="" textlink="">
        <xdr:nvSpPr>
          <xdr:cNvPr id="7" name="Прямоугольник 6">
            <a:extLst>
              <a:ext uri="{FF2B5EF4-FFF2-40B4-BE49-F238E27FC236}">
                <a16:creationId xmlns:a16="http://schemas.microsoft.com/office/drawing/2014/main" id="{0CA96B64-7F4F-4E56-8F76-42D465B6E9C7}"/>
              </a:ext>
            </a:extLst>
          </xdr:cNvPr>
          <xdr:cNvSpPr/>
        </xdr:nvSpPr>
        <xdr:spPr>
          <a:xfrm>
            <a:off x="0" y="0"/>
            <a:ext cx="5715000" cy="2628900"/>
          </a:xfrm>
          <a:prstGeom prst="rect">
            <a:avLst/>
          </a:prstGeom>
          <a:noFill/>
          <a:ln>
            <a:noFill/>
          </a:ln>
        </xdr:spPr>
      </xdr:sp>
      <xdr:grpSp>
        <xdr:nvGrpSpPr>
          <xdr:cNvPr id="8" name="Group 58">
            <a:extLst>
              <a:ext uri="{FF2B5EF4-FFF2-40B4-BE49-F238E27FC236}">
                <a16:creationId xmlns:a16="http://schemas.microsoft.com/office/drawing/2014/main" id="{BC1633FB-C8DE-4B5D-AE86-59792D661F5D}"/>
              </a:ext>
            </a:extLst>
          </xdr:cNvPr>
          <xdr:cNvGrpSpPr>
            <a:grpSpLocks/>
          </xdr:cNvGrpSpPr>
        </xdr:nvGrpSpPr>
        <xdr:grpSpPr bwMode="auto">
          <a:xfrm>
            <a:off x="457200" y="101600"/>
            <a:ext cx="3898900" cy="2376170"/>
            <a:chOff x="2847" y="9623"/>
            <a:chExt cx="6140" cy="3742"/>
          </a:xfrm>
        </xdr:grpSpPr>
        <xdr:sp macro="" textlink="">
          <xdr:nvSpPr>
            <xdr:cNvPr id="9" name="Oval 59">
              <a:extLst>
                <a:ext uri="{FF2B5EF4-FFF2-40B4-BE49-F238E27FC236}">
                  <a16:creationId xmlns:a16="http://schemas.microsoft.com/office/drawing/2014/main" id="{E7C1BC25-89ED-402A-B4D9-EEA541807E5C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2847" y="11263"/>
              <a:ext cx="760" cy="76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6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10" name="Line 60">
              <a:extLst>
                <a:ext uri="{FF2B5EF4-FFF2-40B4-BE49-F238E27FC236}">
                  <a16:creationId xmlns:a16="http://schemas.microsoft.com/office/drawing/2014/main" id="{03F5695F-0C98-4D51-A565-A024503429EF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3577" y="10183"/>
              <a:ext cx="1800" cy="12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11" name="Oval 61">
              <a:extLst>
                <a:ext uri="{FF2B5EF4-FFF2-40B4-BE49-F238E27FC236}">
                  <a16:creationId xmlns:a16="http://schemas.microsoft.com/office/drawing/2014/main" id="{B53B8375-877D-4107-89B0-680220898B3C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5337" y="9623"/>
              <a:ext cx="760" cy="76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6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3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Oval 62">
              <a:extLst>
                <a:ext uri="{FF2B5EF4-FFF2-40B4-BE49-F238E27FC236}">
                  <a16:creationId xmlns:a16="http://schemas.microsoft.com/office/drawing/2014/main" id="{7EE2ADF3-2B8C-4555-961E-BAB438A7C895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8227" y="10953"/>
              <a:ext cx="760" cy="76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6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3" name="Oval 63">
              <a:extLst>
                <a:ext uri="{FF2B5EF4-FFF2-40B4-BE49-F238E27FC236}">
                  <a16:creationId xmlns:a16="http://schemas.microsoft.com/office/drawing/2014/main" id="{8188F127-B3C5-414B-A8BF-4DB79597D9C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4567" y="12373"/>
              <a:ext cx="760" cy="76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6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Oval 64">
              <a:extLst>
                <a:ext uri="{FF2B5EF4-FFF2-40B4-BE49-F238E27FC236}">
                  <a16:creationId xmlns:a16="http://schemas.microsoft.com/office/drawing/2014/main" id="{40B1E8EC-40B3-4685-87BB-4634992C35A6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7147" y="12423"/>
              <a:ext cx="760" cy="76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6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4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5" name="Text Box 65">
              <a:extLst>
                <a:ext uri="{FF2B5EF4-FFF2-40B4-BE49-F238E27FC236}">
                  <a16:creationId xmlns:a16="http://schemas.microsoft.com/office/drawing/2014/main" id="{31E75F95-95F9-4921-8A03-A433B242571A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307" y="10353"/>
              <a:ext cx="958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20,12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16" name="Line 66">
              <a:extLst>
                <a:ext uri="{FF2B5EF4-FFF2-40B4-BE49-F238E27FC236}">
                  <a16:creationId xmlns:a16="http://schemas.microsoft.com/office/drawing/2014/main" id="{39AAB02E-5B66-45C2-98DB-8ED220CFF04C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6077" y="10143"/>
              <a:ext cx="2160" cy="108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7" name="Line 67">
              <a:extLst>
                <a:ext uri="{FF2B5EF4-FFF2-40B4-BE49-F238E27FC236}">
                  <a16:creationId xmlns:a16="http://schemas.microsoft.com/office/drawing/2014/main" id="{80EC2B13-F8C8-453E-A36A-D58EF1256DD1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3527" y="11873"/>
              <a:ext cx="1080" cy="72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8" name="Line 68">
              <a:extLst>
                <a:ext uri="{FF2B5EF4-FFF2-40B4-BE49-F238E27FC236}">
                  <a16:creationId xmlns:a16="http://schemas.microsoft.com/office/drawing/2014/main" id="{A6C085A3-71E6-4E06-B36A-BC699609902A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5047" y="10363"/>
              <a:ext cx="612" cy="2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9" name="Line 69">
              <a:extLst>
                <a:ext uri="{FF2B5EF4-FFF2-40B4-BE49-F238E27FC236}">
                  <a16:creationId xmlns:a16="http://schemas.microsoft.com/office/drawing/2014/main" id="{0B4A86F3-3E26-46D0-AD86-BCA584EE19F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5337" y="12793"/>
              <a:ext cx="180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0" name="Line 70">
              <a:extLst>
                <a:ext uri="{FF2B5EF4-FFF2-40B4-BE49-F238E27FC236}">
                  <a16:creationId xmlns:a16="http://schemas.microsoft.com/office/drawing/2014/main" id="{A171640D-A7A1-4517-B21B-393FDA6E0459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7797" y="11663"/>
              <a:ext cx="652" cy="833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1" name="Line 71">
              <a:extLst>
                <a:ext uri="{FF2B5EF4-FFF2-40B4-BE49-F238E27FC236}">
                  <a16:creationId xmlns:a16="http://schemas.microsoft.com/office/drawing/2014/main" id="{1D826D15-DF7A-418A-A856-B0C7E3748D29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5887" y="10333"/>
              <a:ext cx="1440" cy="2160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prstDash val="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22" name="Text Box 72">
              <a:extLst>
                <a:ext uri="{FF2B5EF4-FFF2-40B4-BE49-F238E27FC236}">
                  <a16:creationId xmlns:a16="http://schemas.microsoft.com/office/drawing/2014/main" id="{09EC9F5D-F882-4DBD-8648-9F07C9F86428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07" y="12343"/>
              <a:ext cx="958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10,6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3" name="Text Box 73">
              <a:extLst>
                <a:ext uri="{FF2B5EF4-FFF2-40B4-BE49-F238E27FC236}">
                  <a16:creationId xmlns:a16="http://schemas.microsoft.com/office/drawing/2014/main" id="{0E593DA2-5759-4C48-9EF9-741AD560D344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987" y="10003"/>
              <a:ext cx="958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16,10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4" name="Text Box 74">
              <a:extLst>
                <a:ext uri="{FF2B5EF4-FFF2-40B4-BE49-F238E27FC236}">
                  <a16:creationId xmlns:a16="http://schemas.microsoft.com/office/drawing/2014/main" id="{7E90C6B0-7277-4C56-98C6-345C96021192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87" y="11263"/>
              <a:ext cx="900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12,5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5" name="Text Box 75">
              <a:extLst>
                <a:ext uri="{FF2B5EF4-FFF2-40B4-BE49-F238E27FC236}">
                  <a16:creationId xmlns:a16="http://schemas.microsoft.com/office/drawing/2014/main" id="{C4823C09-02C7-4589-B82A-6D466B7FF786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727" y="12883"/>
              <a:ext cx="958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14,6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6" name="Text Box 76">
              <a:extLst>
                <a:ext uri="{FF2B5EF4-FFF2-40B4-BE49-F238E27FC236}">
                  <a16:creationId xmlns:a16="http://schemas.microsoft.com/office/drawing/2014/main" id="{50389548-C4AB-4F86-8C7D-30AA8548FE0C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247" y="11983"/>
              <a:ext cx="720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6,4</a:t>
              </a:r>
              <a:endParaRPr lang="ru-BY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  <xdr:twoCellAnchor>
    <xdr:from>
      <xdr:col>0</xdr:col>
      <xdr:colOff>0</xdr:colOff>
      <xdr:row>14</xdr:row>
      <xdr:rowOff>70138</xdr:rowOff>
    </xdr:from>
    <xdr:to>
      <xdr:col>7</xdr:col>
      <xdr:colOff>329045</xdr:colOff>
      <xdr:row>29</xdr:row>
      <xdr:rowOff>85724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712A232-872E-460A-B58F-FB9C2F452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0</xdr:rowOff>
        </xdr:from>
        <xdr:to>
          <xdr:col>0</xdr:col>
          <xdr:colOff>251460</xdr:colOff>
          <xdr:row>3</xdr:row>
          <xdr:rowOff>83820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35924A33-178D-41FD-B09E-86AAC64D5A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403860</xdr:colOff>
          <xdr:row>4</xdr:row>
          <xdr:rowOff>83820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17366D9B-A152-4771-B635-421162F070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</xdr:row>
          <xdr:rowOff>0</xdr:rowOff>
        </xdr:from>
        <xdr:to>
          <xdr:col>0</xdr:col>
          <xdr:colOff>228600</xdr:colOff>
          <xdr:row>5</xdr:row>
          <xdr:rowOff>83820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74D2AEB3-11FB-4384-9B3C-623F188BA9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701040</xdr:colOff>
      <xdr:row>1</xdr:row>
      <xdr:rowOff>594360</xdr:rowOff>
    </xdr:from>
    <xdr:to>
      <xdr:col>14</xdr:col>
      <xdr:colOff>217805</xdr:colOff>
      <xdr:row>9</xdr:row>
      <xdr:rowOff>112395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5E876661-2BB8-4610-AD9E-713926196643}"/>
            </a:ext>
          </a:extLst>
        </xdr:cNvPr>
        <xdr:cNvGrpSpPr>
          <a:grpSpLocks/>
        </xdr:cNvGrpSpPr>
      </xdr:nvGrpSpPr>
      <xdr:grpSpPr bwMode="auto">
        <a:xfrm>
          <a:off x="4968240" y="830580"/>
          <a:ext cx="4058285" cy="1666875"/>
          <a:chOff x="2847" y="1286"/>
          <a:chExt cx="5959" cy="2625"/>
        </a:xfrm>
      </xdr:grpSpPr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A441871D-CDE4-4EA8-8F42-ADB39227990C}"/>
              </a:ext>
            </a:extLst>
          </xdr:cNvPr>
          <xdr:cNvSpPr>
            <a:spLocks noChangeArrowheads="1"/>
          </xdr:cNvSpPr>
        </xdr:nvSpPr>
        <xdr:spPr bwMode="auto">
          <a:xfrm>
            <a:off x="2847" y="2217"/>
            <a:ext cx="607" cy="607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77539" tIns="38769" rIns="77539" bIns="38769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</a:t>
            </a:r>
            <a:endParaRPr lang="ru-BY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E97DDDB6-FEC2-4DF3-96EA-909085732D93}"/>
              </a:ext>
            </a:extLst>
          </xdr:cNvPr>
          <xdr:cNvSpPr>
            <a:spLocks noChangeArrowheads="1"/>
          </xdr:cNvSpPr>
        </xdr:nvSpPr>
        <xdr:spPr bwMode="auto">
          <a:xfrm>
            <a:off x="4705" y="1286"/>
            <a:ext cx="607" cy="607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77539" tIns="38769" rIns="77539" bIns="38769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endParaRPr lang="ru-BY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2046B895-2F98-4C60-BD6B-227506A65B50}"/>
              </a:ext>
            </a:extLst>
          </xdr:cNvPr>
          <xdr:cNvSpPr>
            <a:spLocks noChangeArrowheads="1"/>
          </xdr:cNvSpPr>
        </xdr:nvSpPr>
        <xdr:spPr bwMode="auto">
          <a:xfrm>
            <a:off x="6627" y="1314"/>
            <a:ext cx="607" cy="607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77539" tIns="38769" rIns="77539" bIns="38769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4</a:t>
            </a:r>
            <a:endParaRPr lang="ru-BY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554E2DCC-C626-422A-BDC9-FE4CE028165C}"/>
              </a:ext>
            </a:extLst>
          </xdr:cNvPr>
          <xdr:cNvSpPr>
            <a:spLocks noChangeArrowheads="1"/>
          </xdr:cNvSpPr>
        </xdr:nvSpPr>
        <xdr:spPr bwMode="auto">
          <a:xfrm>
            <a:off x="8197" y="2274"/>
            <a:ext cx="609" cy="608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77539" tIns="38769" rIns="77539" bIns="38769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5</a:t>
            </a:r>
            <a:endParaRPr lang="ru-BY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39E443C0-A8AF-4A3D-BA69-60EF6C39E1BD}"/>
              </a:ext>
            </a:extLst>
          </xdr:cNvPr>
          <xdr:cNvSpPr>
            <a:spLocks noChangeArrowheads="1"/>
          </xdr:cNvSpPr>
        </xdr:nvSpPr>
        <xdr:spPr bwMode="auto">
          <a:xfrm>
            <a:off x="5017" y="3304"/>
            <a:ext cx="606" cy="607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77539" tIns="38769" rIns="77539" bIns="38769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3</a:t>
            </a:r>
            <a:endParaRPr lang="ru-BY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1" name="Line 10">
            <a:extLst>
              <a:ext uri="{FF2B5EF4-FFF2-40B4-BE49-F238E27FC236}">
                <a16:creationId xmlns:a16="http://schemas.microsoft.com/office/drawing/2014/main" id="{F89BA753-C0A5-4B7C-8A8E-5D4990902825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3437" y="1674"/>
            <a:ext cx="1264" cy="709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" name="Line 11">
            <a:extLst>
              <a:ext uri="{FF2B5EF4-FFF2-40B4-BE49-F238E27FC236}">
                <a16:creationId xmlns:a16="http://schemas.microsoft.com/office/drawing/2014/main" id="{BF812DD5-B362-4395-9BB7-5D7DE6F6272F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332" y="1566"/>
            <a:ext cx="1315" cy="8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3" name="Line 12">
            <a:extLst>
              <a:ext uri="{FF2B5EF4-FFF2-40B4-BE49-F238E27FC236}">
                <a16:creationId xmlns:a16="http://schemas.microsoft.com/office/drawing/2014/main" id="{D614CB0A-370C-4276-9388-CC669460D9A4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189" y="1804"/>
            <a:ext cx="1058" cy="59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4" name="Line 13">
            <a:extLst>
              <a:ext uri="{FF2B5EF4-FFF2-40B4-BE49-F238E27FC236}">
                <a16:creationId xmlns:a16="http://schemas.microsoft.com/office/drawing/2014/main" id="{C57BA233-19E5-4A64-AD02-7A9413CEFAD9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057" y="1924"/>
            <a:ext cx="238" cy="1406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" name="Line 14">
            <a:extLst>
              <a:ext uri="{FF2B5EF4-FFF2-40B4-BE49-F238E27FC236}">
                <a16:creationId xmlns:a16="http://schemas.microsoft.com/office/drawing/2014/main" id="{2FBC0051-33E2-49D8-8BF6-3E9DD0F3E18C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417" y="2664"/>
            <a:ext cx="1620" cy="82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" name="Line 15">
            <a:extLst>
              <a:ext uri="{FF2B5EF4-FFF2-40B4-BE49-F238E27FC236}">
                <a16:creationId xmlns:a16="http://schemas.microsoft.com/office/drawing/2014/main" id="{9E4AA1B5-F7CA-4885-B70F-85BE2DEBF204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617" y="2754"/>
            <a:ext cx="2630" cy="76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7" name="Line 16">
            <a:extLst>
              <a:ext uri="{FF2B5EF4-FFF2-40B4-BE49-F238E27FC236}">
                <a16:creationId xmlns:a16="http://schemas.microsoft.com/office/drawing/2014/main" id="{C9A0D122-648C-4552-B078-8714260410C2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467" y="1884"/>
            <a:ext cx="1281" cy="1485"/>
          </a:xfrm>
          <a:prstGeom prst="line">
            <a:avLst/>
          </a:prstGeom>
          <a:noFill/>
          <a:ln w="19050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3.w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4.bin"/><Relationship Id="rId9" Type="http://schemas.openxmlformats.org/officeDocument/2006/relationships/image" Target="../media/image2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48C6B-4DB3-4921-A93B-8447BF441F4C}">
  <dimension ref="A1:K22"/>
  <sheetViews>
    <sheetView zoomScale="68" workbookViewId="0">
      <selection activeCell="K12" sqref="K12"/>
    </sheetView>
  </sheetViews>
  <sheetFormatPr defaultRowHeight="14.4" x14ac:dyDescent="0.3"/>
  <cols>
    <col min="1" max="1" width="12.44140625" customWidth="1"/>
    <col min="10" max="10" width="12.21875" customWidth="1"/>
    <col min="11" max="11" width="13.88671875" customWidth="1"/>
  </cols>
  <sheetData>
    <row r="1" spans="1:11" ht="15" thickBot="1" x14ac:dyDescent="0.35"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9">
        <v>8</v>
      </c>
    </row>
    <row r="2" spans="1:11" x14ac:dyDescent="0.3">
      <c r="A2" s="4">
        <v>1</v>
      </c>
      <c r="B2" s="10">
        <v>0</v>
      </c>
      <c r="C2" s="11">
        <v>9</v>
      </c>
      <c r="D2" s="11">
        <v>11</v>
      </c>
      <c r="E2" s="11">
        <v>15</v>
      </c>
      <c r="F2" s="11">
        <v>0</v>
      </c>
      <c r="G2" s="11">
        <v>0</v>
      </c>
      <c r="H2" s="11">
        <v>0</v>
      </c>
      <c r="I2" s="12">
        <v>0</v>
      </c>
    </row>
    <row r="3" spans="1:11" x14ac:dyDescent="0.3">
      <c r="A3" s="5">
        <v>2</v>
      </c>
      <c r="B3" s="13">
        <v>0</v>
      </c>
      <c r="C3" s="2">
        <v>0</v>
      </c>
      <c r="D3" s="2">
        <v>0</v>
      </c>
      <c r="E3" s="2">
        <v>6</v>
      </c>
      <c r="F3" s="2">
        <v>11</v>
      </c>
      <c r="G3" s="2">
        <v>0</v>
      </c>
      <c r="H3" s="2">
        <v>0</v>
      </c>
      <c r="I3" s="14">
        <v>0</v>
      </c>
    </row>
    <row r="4" spans="1:11" x14ac:dyDescent="0.3">
      <c r="A4" s="5">
        <v>3</v>
      </c>
      <c r="B4" s="13">
        <v>0</v>
      </c>
      <c r="C4" s="2">
        <v>0</v>
      </c>
      <c r="D4" s="2">
        <v>0</v>
      </c>
      <c r="E4" s="2">
        <v>4</v>
      </c>
      <c r="F4" s="2">
        <v>0</v>
      </c>
      <c r="G4" s="2">
        <v>13</v>
      </c>
      <c r="H4" s="2">
        <v>0</v>
      </c>
      <c r="I4" s="14">
        <v>0</v>
      </c>
    </row>
    <row r="5" spans="1:11" x14ac:dyDescent="0.3">
      <c r="A5" s="5">
        <v>4</v>
      </c>
      <c r="B5" s="13">
        <v>0</v>
      </c>
      <c r="C5" s="2">
        <v>0</v>
      </c>
      <c r="D5" s="2">
        <v>0</v>
      </c>
      <c r="E5" s="2">
        <v>0</v>
      </c>
      <c r="F5" s="2">
        <v>7</v>
      </c>
      <c r="G5" s="2">
        <v>5</v>
      </c>
      <c r="H5" s="2">
        <v>10</v>
      </c>
      <c r="I5" s="14">
        <v>0</v>
      </c>
    </row>
    <row r="6" spans="1:11" x14ac:dyDescent="0.3">
      <c r="A6" s="5">
        <v>5</v>
      </c>
      <c r="B6" s="13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14">
        <v>17</v>
      </c>
    </row>
    <row r="7" spans="1:11" x14ac:dyDescent="0.3">
      <c r="A7" s="5">
        <v>6</v>
      </c>
      <c r="B7" s="13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3</v>
      </c>
      <c r="I7" s="14">
        <v>12</v>
      </c>
    </row>
    <row r="8" spans="1:11" x14ac:dyDescent="0.3">
      <c r="A8" s="5">
        <v>7</v>
      </c>
      <c r="B8" s="13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14">
        <v>9</v>
      </c>
    </row>
    <row r="9" spans="1:11" ht="15" thickBot="1" x14ac:dyDescent="0.35">
      <c r="A9" s="6">
        <v>8</v>
      </c>
      <c r="B9" s="15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7">
        <v>0</v>
      </c>
    </row>
    <row r="10" spans="1:11" ht="15" thickBot="1" x14ac:dyDescent="0.35"/>
    <row r="11" spans="1:11" ht="15" thickBot="1" x14ac:dyDescent="0.35">
      <c r="A11" s="18"/>
      <c r="B11" s="19">
        <v>1</v>
      </c>
      <c r="C11" s="21">
        <v>2</v>
      </c>
      <c r="D11" s="21">
        <v>3</v>
      </c>
      <c r="E11" s="21">
        <v>4</v>
      </c>
      <c r="F11" s="21">
        <v>5</v>
      </c>
      <c r="G11" s="21">
        <v>6</v>
      </c>
      <c r="H11" s="21">
        <v>7</v>
      </c>
      <c r="I11" s="21">
        <v>8</v>
      </c>
      <c r="J11" s="7" t="s">
        <v>1</v>
      </c>
      <c r="K11" s="24" t="s">
        <v>3</v>
      </c>
    </row>
    <row r="12" spans="1:11" ht="15" thickBot="1" x14ac:dyDescent="0.35">
      <c r="A12" s="19">
        <v>1</v>
      </c>
      <c r="B12" s="10">
        <v>0</v>
      </c>
      <c r="C12" s="11">
        <v>0</v>
      </c>
      <c r="D12" s="11">
        <v>0</v>
      </c>
      <c r="E12" s="11">
        <v>1</v>
      </c>
      <c r="F12" s="11">
        <v>0</v>
      </c>
      <c r="G12" s="11">
        <v>0</v>
      </c>
      <c r="H12" s="11">
        <v>0</v>
      </c>
      <c r="I12" s="22">
        <v>0</v>
      </c>
      <c r="J12" s="32">
        <f>SUM(B12:I12)</f>
        <v>1</v>
      </c>
      <c r="K12" s="24">
        <f>SUMPRODUCT(B2:I9,B12:I19)</f>
        <v>39</v>
      </c>
    </row>
    <row r="13" spans="1:11" ht="15" thickBot="1" x14ac:dyDescent="0.35">
      <c r="A13" s="20">
        <v>2</v>
      </c>
      <c r="B13" s="13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3">
        <v>0</v>
      </c>
      <c r="J13" s="31">
        <f t="shared" ref="J13:J19" si="0">SUM(B13:I13)</f>
        <v>0</v>
      </c>
    </row>
    <row r="14" spans="1:11" ht="15" thickBot="1" x14ac:dyDescent="0.35">
      <c r="A14" s="20">
        <v>3</v>
      </c>
      <c r="B14" s="13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3">
        <v>0</v>
      </c>
      <c r="J14" s="31">
        <f t="shared" si="0"/>
        <v>0</v>
      </c>
    </row>
    <row r="15" spans="1:11" ht="15" thickBot="1" x14ac:dyDescent="0.35">
      <c r="A15" s="20">
        <v>4</v>
      </c>
      <c r="B15" s="13">
        <v>0</v>
      </c>
      <c r="C15" s="2">
        <v>0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3">
        <v>0</v>
      </c>
      <c r="J15" s="31">
        <f t="shared" si="0"/>
        <v>1</v>
      </c>
    </row>
    <row r="16" spans="1:11" ht="15" thickBot="1" x14ac:dyDescent="0.35">
      <c r="A16" s="20">
        <v>5</v>
      </c>
      <c r="B16" s="13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3">
        <v>1</v>
      </c>
      <c r="J16" s="31">
        <f t="shared" si="0"/>
        <v>1</v>
      </c>
    </row>
    <row r="17" spans="1:10" ht="15" thickBot="1" x14ac:dyDescent="0.35">
      <c r="A17" s="20">
        <v>6</v>
      </c>
      <c r="B17" s="13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3">
        <v>0</v>
      </c>
      <c r="J17" s="31">
        <f t="shared" si="0"/>
        <v>0</v>
      </c>
    </row>
    <row r="18" spans="1:10" ht="15" thickBot="1" x14ac:dyDescent="0.35">
      <c r="A18" s="20">
        <v>7</v>
      </c>
      <c r="B18" s="13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3">
        <v>0</v>
      </c>
      <c r="J18" s="31">
        <f t="shared" si="0"/>
        <v>0</v>
      </c>
    </row>
    <row r="19" spans="1:10" ht="15" thickBot="1" x14ac:dyDescent="0.35">
      <c r="A19" s="20">
        <v>8</v>
      </c>
      <c r="B19" s="25">
        <v>0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7">
        <v>0</v>
      </c>
      <c r="J19" s="31">
        <f t="shared" si="0"/>
        <v>0</v>
      </c>
    </row>
    <row r="20" spans="1:10" ht="15" thickBot="1" x14ac:dyDescent="0.35">
      <c r="A20" s="18" t="s">
        <v>0</v>
      </c>
      <c r="B20" s="28">
        <f>SUM(B12:B19)</f>
        <v>0</v>
      </c>
      <c r="C20" s="28">
        <f t="shared" ref="C20:I20" si="1">SUM(C12:C19)</f>
        <v>0</v>
      </c>
      <c r="D20" s="28">
        <f t="shared" si="1"/>
        <v>0</v>
      </c>
      <c r="E20" s="28">
        <f t="shared" si="1"/>
        <v>1</v>
      </c>
      <c r="F20" s="28">
        <f t="shared" si="1"/>
        <v>1</v>
      </c>
      <c r="G20" s="28">
        <f t="shared" si="1"/>
        <v>0</v>
      </c>
      <c r="H20" s="28">
        <f t="shared" si="1"/>
        <v>0</v>
      </c>
      <c r="I20" s="28">
        <f t="shared" si="1"/>
        <v>1</v>
      </c>
      <c r="J20" s="18"/>
    </row>
    <row r="21" spans="1:10" x14ac:dyDescent="0.3">
      <c r="C21" s="1" t="s">
        <v>2</v>
      </c>
      <c r="D21" s="1" t="s">
        <v>2</v>
      </c>
      <c r="E21" s="1" t="s">
        <v>2</v>
      </c>
      <c r="F21" s="1" t="s">
        <v>2</v>
      </c>
      <c r="G21" s="1" t="s">
        <v>2</v>
      </c>
      <c r="H21" s="1" t="s">
        <v>2</v>
      </c>
    </row>
    <row r="22" spans="1:10" x14ac:dyDescent="0.3">
      <c r="C22" s="24">
        <f>J13</f>
        <v>0</v>
      </c>
      <c r="D22" s="24">
        <f>J14</f>
        <v>0</v>
      </c>
      <c r="E22" s="24">
        <f>J15</f>
        <v>1</v>
      </c>
      <c r="F22" s="24">
        <f>J16</f>
        <v>1</v>
      </c>
      <c r="G22" s="24">
        <f>J17</f>
        <v>0</v>
      </c>
      <c r="H22" s="24">
        <f>J18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89A28-1826-4C4D-9978-6129E6A39A3A}">
  <dimension ref="A1:G14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4.77734375" bestFit="1" customWidth="1"/>
    <col min="4" max="4" width="16.109375" bestFit="1" customWidth="1"/>
    <col min="5" max="5" width="13.33203125" bestFit="1" customWidth="1"/>
    <col min="6" max="6" width="12.44140625" bestFit="1" customWidth="1"/>
    <col min="7" max="7" width="12" bestFit="1" customWidth="1"/>
  </cols>
  <sheetData>
    <row r="1" spans="1:7" x14ac:dyDescent="0.3">
      <c r="A1" s="80" t="s">
        <v>34</v>
      </c>
    </row>
    <row r="2" spans="1:7" x14ac:dyDescent="0.3">
      <c r="A2" s="80" t="s">
        <v>35</v>
      </c>
    </row>
    <row r="3" spans="1:7" x14ac:dyDescent="0.3">
      <c r="A3" s="80" t="s">
        <v>36</v>
      </c>
    </row>
    <row r="6" spans="1:7" ht="15" thickBot="1" x14ac:dyDescent="0.35">
      <c r="A6" t="s">
        <v>37</v>
      </c>
    </row>
    <row r="7" spans="1:7" ht="15" thickBot="1" x14ac:dyDescent="0.35">
      <c r="B7" s="81" t="s">
        <v>38</v>
      </c>
      <c r="C7" s="81" t="s">
        <v>39</v>
      </c>
      <c r="D7" s="81" t="s">
        <v>40</v>
      </c>
      <c r="E7" s="81" t="s">
        <v>41</v>
      </c>
      <c r="F7" s="81" t="s">
        <v>42</v>
      </c>
      <c r="G7" s="81" t="s">
        <v>43</v>
      </c>
    </row>
    <row r="8" spans="1:7" x14ac:dyDescent="0.3">
      <c r="B8" t="s">
        <v>44</v>
      </c>
      <c r="C8" t="s">
        <v>45</v>
      </c>
      <c r="D8" s="82">
        <v>10</v>
      </c>
      <c r="E8" t="s">
        <v>46</v>
      </c>
      <c r="F8" t="s">
        <v>47</v>
      </c>
      <c r="G8">
        <v>0</v>
      </c>
    </row>
    <row r="9" spans="1:7" x14ac:dyDescent="0.3">
      <c r="B9" t="s">
        <v>48</v>
      </c>
      <c r="C9" t="s">
        <v>33</v>
      </c>
      <c r="D9" s="82">
        <v>16</v>
      </c>
      <c r="E9" t="s">
        <v>49</v>
      </c>
      <c r="F9" t="s">
        <v>50</v>
      </c>
      <c r="G9">
        <v>-6</v>
      </c>
    </row>
    <row r="10" spans="1:7" x14ac:dyDescent="0.3">
      <c r="B10" t="s">
        <v>51</v>
      </c>
      <c r="C10" t="s">
        <v>33</v>
      </c>
      <c r="D10" s="82">
        <v>6</v>
      </c>
      <c r="E10" t="s">
        <v>52</v>
      </c>
      <c r="F10" t="s">
        <v>50</v>
      </c>
      <c r="G10">
        <v>-2</v>
      </c>
    </row>
    <row r="11" spans="1:7" x14ac:dyDescent="0.3">
      <c r="B11" t="s">
        <v>53</v>
      </c>
      <c r="C11" t="s">
        <v>12</v>
      </c>
      <c r="D11" s="82">
        <v>0</v>
      </c>
      <c r="E11" t="s">
        <v>54</v>
      </c>
      <c r="F11" t="s">
        <v>47</v>
      </c>
      <c r="G11">
        <v>0</v>
      </c>
    </row>
    <row r="12" spans="1:7" x14ac:dyDescent="0.3">
      <c r="B12" t="s">
        <v>55</v>
      </c>
      <c r="C12" t="s">
        <v>12</v>
      </c>
      <c r="D12" s="82">
        <v>0.4761904761904745</v>
      </c>
      <c r="E12" t="s">
        <v>56</v>
      </c>
      <c r="F12" t="s">
        <v>57</v>
      </c>
      <c r="G12">
        <v>0.4761904761904745</v>
      </c>
    </row>
    <row r="13" spans="1:7" x14ac:dyDescent="0.3">
      <c r="B13" t="s">
        <v>58</v>
      </c>
      <c r="C13" t="s">
        <v>12</v>
      </c>
      <c r="D13" s="82">
        <v>0</v>
      </c>
      <c r="E13" t="s">
        <v>59</v>
      </c>
      <c r="F13" t="s">
        <v>47</v>
      </c>
      <c r="G13">
        <v>0</v>
      </c>
    </row>
    <row r="14" spans="1:7" x14ac:dyDescent="0.3">
      <c r="B14" t="s">
        <v>60</v>
      </c>
      <c r="C14" t="s">
        <v>12</v>
      </c>
      <c r="D14" s="82">
        <v>9.5238095238095255</v>
      </c>
      <c r="E14" t="s">
        <v>61</v>
      </c>
      <c r="F14" t="s">
        <v>57</v>
      </c>
      <c r="G14">
        <v>9.5238095238095255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AAC5C-FCBD-452A-BFD3-E518D7DC9DBE}">
  <dimension ref="A1:P13"/>
  <sheetViews>
    <sheetView tabSelected="1" zoomScale="88" workbookViewId="0">
      <selection activeCell="G13" sqref="G13"/>
    </sheetView>
  </sheetViews>
  <sheetFormatPr defaultRowHeight="14.4" x14ac:dyDescent="0.3"/>
  <cols>
    <col min="8" max="8" width="9.88671875" bestFit="1" customWidth="1"/>
  </cols>
  <sheetData>
    <row r="1" spans="1:16" ht="54.6" thickBot="1" x14ac:dyDescent="0.35">
      <c r="A1" s="34" t="s">
        <v>4</v>
      </c>
      <c r="B1" s="40" t="s">
        <v>6</v>
      </c>
      <c r="C1" s="35" t="s">
        <v>7</v>
      </c>
      <c r="D1" s="35" t="s">
        <v>8</v>
      </c>
      <c r="E1" s="35" t="s">
        <v>9</v>
      </c>
      <c r="F1" s="35" t="s">
        <v>10</v>
      </c>
      <c r="G1" s="35" t="s">
        <v>11</v>
      </c>
    </row>
    <row r="2" spans="1:16" ht="18.600000000000001" thickBot="1" x14ac:dyDescent="0.35">
      <c r="A2" s="42" t="s">
        <v>29</v>
      </c>
      <c r="B2" s="41">
        <v>10</v>
      </c>
      <c r="C2" s="41">
        <v>20</v>
      </c>
      <c r="D2" s="41">
        <v>12</v>
      </c>
      <c r="E2" s="41">
        <v>14</v>
      </c>
      <c r="F2" s="41">
        <v>16</v>
      </c>
      <c r="G2" s="41">
        <v>6</v>
      </c>
    </row>
    <row r="3" spans="1:16" ht="18.600000000000001" thickBot="1" x14ac:dyDescent="0.35">
      <c r="A3" s="18"/>
      <c r="B3" s="47">
        <v>6</v>
      </c>
      <c r="C3" s="46">
        <v>12</v>
      </c>
      <c r="D3" s="46">
        <v>5</v>
      </c>
      <c r="E3" s="46">
        <v>6</v>
      </c>
      <c r="F3" s="46">
        <v>10</v>
      </c>
      <c r="G3" s="46">
        <v>4</v>
      </c>
    </row>
    <row r="4" spans="1:16" ht="18.600000000000001" thickBot="1" x14ac:dyDescent="0.35">
      <c r="A4" s="44"/>
      <c r="B4" s="47">
        <v>0.02</v>
      </c>
      <c r="C4" s="47">
        <v>0.04</v>
      </c>
      <c r="D4" s="45">
        <v>0.03</v>
      </c>
      <c r="E4" s="47">
        <v>0.06</v>
      </c>
      <c r="F4" s="45">
        <v>0.05</v>
      </c>
      <c r="G4" s="47">
        <v>0.01</v>
      </c>
    </row>
    <row r="5" spans="1:16" ht="15" thickBot="1" x14ac:dyDescent="0.35"/>
    <row r="6" spans="1:16" ht="15" thickBot="1" x14ac:dyDescent="0.35">
      <c r="A6" s="48" t="s">
        <v>66</v>
      </c>
      <c r="B6" s="83" t="s">
        <v>64</v>
      </c>
      <c r="C6" s="83" t="s">
        <v>65</v>
      </c>
      <c r="D6" s="83" t="s">
        <v>29</v>
      </c>
      <c r="E6" s="83"/>
      <c r="F6" s="83" t="s">
        <v>32</v>
      </c>
      <c r="G6" s="83" t="s">
        <v>12</v>
      </c>
      <c r="H6" s="84" t="s">
        <v>33</v>
      </c>
    </row>
    <row r="7" spans="1:16" x14ac:dyDescent="0.3">
      <c r="A7" s="87">
        <v>12</v>
      </c>
      <c r="B7" s="88">
        <v>0</v>
      </c>
      <c r="C7" s="89">
        <f>B7+H7</f>
        <v>10</v>
      </c>
      <c r="D7" s="88">
        <v>10</v>
      </c>
      <c r="E7" s="88">
        <v>6</v>
      </c>
      <c r="F7" s="88">
        <v>0.02</v>
      </c>
      <c r="G7" s="89">
        <v>0</v>
      </c>
      <c r="H7" s="12">
        <f>D7*(1-F7*G7)</f>
        <v>10</v>
      </c>
    </row>
    <row r="8" spans="1:16" x14ac:dyDescent="0.3">
      <c r="A8" s="90">
        <v>13</v>
      </c>
      <c r="B8" s="56">
        <v>0</v>
      </c>
      <c r="C8" s="57">
        <f t="shared" ref="C8:C12" si="0">B8+H8</f>
        <v>20</v>
      </c>
      <c r="D8" s="56">
        <v>20</v>
      </c>
      <c r="E8" s="56">
        <v>12</v>
      </c>
      <c r="F8" s="56">
        <v>0.04</v>
      </c>
      <c r="G8" s="57">
        <v>0</v>
      </c>
      <c r="H8" s="14">
        <f t="shared" ref="H8:H12" si="1">D8*(1-F8*G8)</f>
        <v>20</v>
      </c>
    </row>
    <row r="9" spans="1:16" x14ac:dyDescent="0.3">
      <c r="A9" s="90">
        <v>23</v>
      </c>
      <c r="B9" s="57">
        <f>C7</f>
        <v>10</v>
      </c>
      <c r="C9" s="57">
        <f t="shared" si="0"/>
        <v>22</v>
      </c>
      <c r="D9" s="56">
        <v>12</v>
      </c>
      <c r="E9" s="56">
        <v>5</v>
      </c>
      <c r="F9" s="56">
        <v>0.03</v>
      </c>
      <c r="G9" s="57">
        <v>0</v>
      </c>
      <c r="H9" s="14">
        <f t="shared" si="1"/>
        <v>12</v>
      </c>
    </row>
    <row r="10" spans="1:16" x14ac:dyDescent="0.3">
      <c r="A10" s="90">
        <v>24</v>
      </c>
      <c r="B10" s="57">
        <f>C7</f>
        <v>10</v>
      </c>
      <c r="C10" s="57">
        <f t="shared" si="0"/>
        <v>24</v>
      </c>
      <c r="D10" s="56">
        <v>14</v>
      </c>
      <c r="E10" s="56">
        <v>6</v>
      </c>
      <c r="F10" s="56">
        <v>0.06</v>
      </c>
      <c r="G10" s="57">
        <v>0</v>
      </c>
      <c r="H10" s="14">
        <f t="shared" si="1"/>
        <v>14</v>
      </c>
    </row>
    <row r="11" spans="1:16" x14ac:dyDescent="0.3">
      <c r="A11" s="90">
        <v>35</v>
      </c>
      <c r="B11" s="57">
        <f>MAX(C8,C9)</f>
        <v>22</v>
      </c>
      <c r="C11" s="57">
        <f t="shared" si="0"/>
        <v>30.000000031016462</v>
      </c>
      <c r="D11" s="56">
        <v>16</v>
      </c>
      <c r="E11" s="56">
        <v>10</v>
      </c>
      <c r="F11" s="56">
        <v>0.05</v>
      </c>
      <c r="G11" s="57">
        <v>9.9999999612294204</v>
      </c>
      <c r="H11" s="14">
        <f t="shared" si="1"/>
        <v>8.0000000310164623</v>
      </c>
    </row>
    <row r="12" spans="1:16" ht="15" thickBot="1" x14ac:dyDescent="0.35">
      <c r="A12" s="91">
        <v>45</v>
      </c>
      <c r="B12" s="60">
        <f>MAX(C8,C9,C10)</f>
        <v>24</v>
      </c>
      <c r="C12" s="60">
        <f t="shared" si="0"/>
        <v>30</v>
      </c>
      <c r="D12" s="61">
        <v>6</v>
      </c>
      <c r="E12" s="61">
        <v>4</v>
      </c>
      <c r="F12" s="61">
        <v>0.01</v>
      </c>
      <c r="G12" s="60">
        <v>0</v>
      </c>
      <c r="H12" s="17">
        <f t="shared" si="1"/>
        <v>6</v>
      </c>
      <c r="J12">
        <v>5</v>
      </c>
      <c r="K12">
        <v>10</v>
      </c>
      <c r="L12">
        <v>20</v>
      </c>
      <c r="M12">
        <v>25</v>
      </c>
      <c r="N12">
        <v>30</v>
      </c>
      <c r="O12">
        <v>40</v>
      </c>
      <c r="P12">
        <v>50</v>
      </c>
    </row>
    <row r="13" spans="1:16" ht="15" thickBot="1" x14ac:dyDescent="0.35">
      <c r="B13" s="85" t="s">
        <v>63</v>
      </c>
      <c r="C13" s="49">
        <f>MAX(C11:C12)</f>
        <v>30.000000031016462</v>
      </c>
      <c r="F13" s="85" t="s">
        <v>62</v>
      </c>
      <c r="G13" s="86">
        <f>SUM(G7:G12)</f>
        <v>9.9999999612294204</v>
      </c>
      <c r="J13">
        <v>34</v>
      </c>
      <c r="K13">
        <v>30</v>
      </c>
      <c r="L13">
        <v>28</v>
      </c>
      <c r="M13">
        <v>25.984999999999999</v>
      </c>
      <c r="N13">
        <v>25.1875</v>
      </c>
      <c r="O13">
        <v>23.722000000000001</v>
      </c>
      <c r="P13">
        <v>22.016999999999999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0</xdr:col>
                <xdr:colOff>15240</xdr:colOff>
                <xdr:row>1</xdr:row>
                <xdr:rowOff>220980</xdr:rowOff>
              </from>
              <to>
                <xdr:col>0</xdr:col>
                <xdr:colOff>266700</xdr:colOff>
                <xdr:row>3</xdr:row>
                <xdr:rowOff>22860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Equation.3" shapeId="3075" r:id="rId6">
          <objectPr defaultSize="0" autoPict="0" r:id="rId7">
            <anchor moveWithCells="1" siz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228600</xdr:colOff>
                <xdr:row>4</xdr:row>
                <xdr:rowOff>83820</xdr:rowOff>
              </to>
            </anchor>
          </objectPr>
        </oleObject>
      </mc:Choice>
      <mc:Fallback>
        <oleObject progId="Equation.3" shapeId="3075" r:id="rId6"/>
      </mc:Fallback>
    </mc:AlternateContent>
    <mc:AlternateContent xmlns:mc="http://schemas.openxmlformats.org/markup-compatibility/2006">
      <mc:Choice Requires="x14">
        <oleObject progId="Equation.3" shapeId="3076" r:id="rId8">
          <objectPr defaultSize="0" autoPict="0" r:id="rId5">
            <anchor moveWithCells="1" sizeWithCells="1">
              <from>
                <xdr:col>4</xdr:col>
                <xdr:colOff>175260</xdr:colOff>
                <xdr:row>4</xdr:row>
                <xdr:rowOff>137160</xdr:rowOff>
              </from>
              <to>
                <xdr:col>4</xdr:col>
                <xdr:colOff>426720</xdr:colOff>
                <xdr:row>6</xdr:row>
                <xdr:rowOff>45720</xdr:rowOff>
              </to>
            </anchor>
          </objectPr>
        </oleObject>
      </mc:Choice>
      <mc:Fallback>
        <oleObject progId="Equation.3" shapeId="3076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3575-99EE-49D4-96CF-10C00CE7BFC6}">
  <dimension ref="A1:P24"/>
  <sheetViews>
    <sheetView workbookViewId="0">
      <selection activeCell="J11" sqref="J11"/>
    </sheetView>
  </sheetViews>
  <sheetFormatPr defaultRowHeight="14.4" x14ac:dyDescent="0.3"/>
  <cols>
    <col min="1" max="1" width="8.88671875" customWidth="1"/>
    <col min="8" max="8" width="10.44140625" customWidth="1"/>
    <col min="9" max="9" width="11.33203125" customWidth="1"/>
    <col min="16" max="16" width="35.5546875" customWidth="1"/>
  </cols>
  <sheetData>
    <row r="1" spans="1:14" ht="18.600000000000001" thickBot="1" x14ac:dyDescent="0.35">
      <c r="A1" s="33"/>
      <c r="B1" s="38" t="s">
        <v>5</v>
      </c>
      <c r="C1" s="37"/>
      <c r="D1" s="37"/>
      <c r="E1" s="37"/>
      <c r="F1" s="37"/>
      <c r="G1" s="39"/>
    </row>
    <row r="2" spans="1:14" ht="54.6" thickBot="1" x14ac:dyDescent="0.35">
      <c r="A2" s="34" t="s">
        <v>4</v>
      </c>
      <c r="B2" s="40" t="s">
        <v>6</v>
      </c>
      <c r="C2" s="35" t="s">
        <v>7</v>
      </c>
      <c r="D2" s="35" t="s">
        <v>8</v>
      </c>
      <c r="E2" s="35" t="s">
        <v>9</v>
      </c>
      <c r="F2" s="35" t="s">
        <v>10</v>
      </c>
      <c r="G2" s="35" t="s">
        <v>11</v>
      </c>
      <c r="H2" s="71">
        <f>SUM(B4:G4)</f>
        <v>223</v>
      </c>
      <c r="I2" s="71" t="s">
        <v>16</v>
      </c>
    </row>
    <row r="3" spans="1:14" ht="18.600000000000001" thickBot="1" x14ac:dyDescent="0.35">
      <c r="A3" s="36"/>
      <c r="B3" s="35">
        <v>2</v>
      </c>
      <c r="C3" s="35">
        <v>4</v>
      </c>
      <c r="D3" s="35">
        <v>6</v>
      </c>
      <c r="E3" s="35">
        <v>4</v>
      </c>
      <c r="F3" s="35">
        <v>6</v>
      </c>
      <c r="G3" s="35">
        <v>3</v>
      </c>
    </row>
    <row r="4" spans="1:14" ht="18.600000000000001" thickBot="1" x14ac:dyDescent="0.35">
      <c r="A4" s="42"/>
      <c r="B4" s="41">
        <v>35</v>
      </c>
      <c r="C4" s="41">
        <v>22</v>
      </c>
      <c r="D4" s="41">
        <v>45</v>
      </c>
      <c r="E4" s="41">
        <v>32</v>
      </c>
      <c r="F4" s="41">
        <v>24</v>
      </c>
      <c r="G4" s="41">
        <v>65</v>
      </c>
    </row>
    <row r="5" spans="1:14" ht="18.600000000000001" thickBot="1" x14ac:dyDescent="0.35">
      <c r="A5" s="44"/>
      <c r="B5" s="47">
        <v>2</v>
      </c>
      <c r="C5" s="47">
        <v>1.5</v>
      </c>
      <c r="D5" s="45">
        <v>8</v>
      </c>
      <c r="E5" s="47">
        <v>6</v>
      </c>
      <c r="F5" s="45">
        <v>3</v>
      </c>
      <c r="G5" s="47">
        <v>2.5</v>
      </c>
    </row>
    <row r="6" spans="1:14" ht="15" thickBot="1" x14ac:dyDescent="0.35">
      <c r="A6" s="43"/>
      <c r="B6" s="43"/>
      <c r="C6" s="43"/>
      <c r="D6" s="43"/>
      <c r="E6" s="43"/>
      <c r="F6" s="43"/>
      <c r="G6" s="43"/>
    </row>
    <row r="7" spans="1:14" ht="15" thickBot="1" x14ac:dyDescent="0.35">
      <c r="A7" s="48"/>
      <c r="B7" s="50">
        <v>1</v>
      </c>
      <c r="C7" s="51">
        <v>2</v>
      </c>
      <c r="D7" s="51">
        <v>3</v>
      </c>
      <c r="E7" s="51">
        <v>4</v>
      </c>
      <c r="F7" s="52">
        <v>5</v>
      </c>
    </row>
    <row r="8" spans="1:14" x14ac:dyDescent="0.3">
      <c r="A8" s="53">
        <v>1</v>
      </c>
      <c r="B8" s="62">
        <v>0</v>
      </c>
      <c r="C8" s="59">
        <v>2</v>
      </c>
      <c r="D8" s="59">
        <v>4</v>
      </c>
      <c r="E8" s="59">
        <v>0</v>
      </c>
      <c r="F8" s="59">
        <v>0</v>
      </c>
    </row>
    <row r="9" spans="1:14" x14ac:dyDescent="0.3">
      <c r="A9" s="54">
        <v>2</v>
      </c>
      <c r="B9" s="63">
        <v>0</v>
      </c>
      <c r="C9" s="56">
        <v>0</v>
      </c>
      <c r="D9" s="58">
        <v>6</v>
      </c>
      <c r="E9" s="56">
        <v>4</v>
      </c>
      <c r="F9" s="56">
        <v>0</v>
      </c>
    </row>
    <row r="10" spans="1:14" x14ac:dyDescent="0.3">
      <c r="A10" s="54">
        <v>3</v>
      </c>
      <c r="B10" s="63">
        <v>0</v>
      </c>
      <c r="C10" s="56">
        <v>0</v>
      </c>
      <c r="D10" s="57">
        <v>0</v>
      </c>
      <c r="E10" s="56">
        <v>0</v>
      </c>
      <c r="F10" s="57">
        <v>6</v>
      </c>
    </row>
    <row r="11" spans="1:14" x14ac:dyDescent="0.3">
      <c r="A11" s="54">
        <v>4</v>
      </c>
      <c r="B11" s="63">
        <v>0</v>
      </c>
      <c r="C11" s="56">
        <v>0</v>
      </c>
      <c r="D11" s="57">
        <v>0</v>
      </c>
      <c r="E11" s="57">
        <v>0</v>
      </c>
      <c r="F11" s="57">
        <v>3</v>
      </c>
      <c r="I11" t="s">
        <v>31</v>
      </c>
      <c r="J11">
        <f>330.5+3.5*J15+12*K15-6.5*L15-3.5*M15-5.5*N15</f>
        <v>140.5</v>
      </c>
    </row>
    <row r="12" spans="1:14" ht="15" thickBot="1" x14ac:dyDescent="0.35">
      <c r="A12" s="55">
        <v>5</v>
      </c>
      <c r="B12" s="64">
        <v>0</v>
      </c>
      <c r="C12" s="61">
        <v>0</v>
      </c>
      <c r="D12" s="60">
        <v>0</v>
      </c>
      <c r="E12" s="61">
        <v>0</v>
      </c>
      <c r="F12" s="60">
        <v>0</v>
      </c>
    </row>
    <row r="13" spans="1:14" ht="15" thickBot="1" x14ac:dyDescent="0.35"/>
    <row r="14" spans="1:14" ht="15" thickBot="1" x14ac:dyDescent="0.35">
      <c r="A14" s="48"/>
      <c r="B14" s="50">
        <v>1</v>
      </c>
      <c r="C14" s="51">
        <v>2</v>
      </c>
      <c r="D14" s="51">
        <v>3</v>
      </c>
      <c r="E14" s="51">
        <v>4</v>
      </c>
      <c r="F14" s="52">
        <v>5</v>
      </c>
      <c r="G14" s="18" t="s">
        <v>14</v>
      </c>
      <c r="H14" s="18" t="s">
        <v>15</v>
      </c>
      <c r="J14" s="28" t="s">
        <v>17</v>
      </c>
      <c r="K14" s="29" t="s">
        <v>18</v>
      </c>
      <c r="L14" s="29" t="s">
        <v>19</v>
      </c>
      <c r="M14" s="29" t="s">
        <v>20</v>
      </c>
      <c r="N14" s="30" t="s">
        <v>21</v>
      </c>
    </row>
    <row r="15" spans="1:14" ht="15" thickBot="1" x14ac:dyDescent="0.35">
      <c r="A15" s="53">
        <v>1</v>
      </c>
      <c r="B15" s="62">
        <v>0</v>
      </c>
      <c r="C15" s="59">
        <v>1</v>
      </c>
      <c r="D15" s="59">
        <v>0</v>
      </c>
      <c r="E15" s="59">
        <v>0</v>
      </c>
      <c r="F15" s="65">
        <v>0</v>
      </c>
      <c r="G15" s="69">
        <f>SUM(B15:F15)</f>
        <v>1</v>
      </c>
      <c r="H15" s="6">
        <f>SUMPRODUCT(B8:F12,B15:F19)</f>
        <v>14</v>
      </c>
      <c r="J15" s="77">
        <v>0</v>
      </c>
      <c r="K15" s="3">
        <v>2</v>
      </c>
      <c r="L15" s="3">
        <v>11</v>
      </c>
      <c r="M15" s="3">
        <v>14</v>
      </c>
      <c r="N15" s="78">
        <v>17</v>
      </c>
    </row>
    <row r="16" spans="1:14" ht="15" thickBot="1" x14ac:dyDescent="0.35">
      <c r="A16" s="54">
        <v>2</v>
      </c>
      <c r="B16" s="63">
        <v>0</v>
      </c>
      <c r="C16" s="56">
        <v>0</v>
      </c>
      <c r="D16" s="58">
        <v>1</v>
      </c>
      <c r="E16" s="56">
        <v>0</v>
      </c>
      <c r="F16" s="66">
        <v>0</v>
      </c>
      <c r="G16" s="69">
        <f t="shared" ref="G16:G19" si="0">SUM(B16:F16)</f>
        <v>1</v>
      </c>
      <c r="J16" s="72" t="s">
        <v>2</v>
      </c>
      <c r="K16" s="24" t="s">
        <v>2</v>
      </c>
      <c r="L16" s="24" t="s">
        <v>2</v>
      </c>
      <c r="M16" s="24" t="s">
        <v>2</v>
      </c>
      <c r="N16" s="73" t="s">
        <v>2</v>
      </c>
    </row>
    <row r="17" spans="1:16" ht="15" thickBot="1" x14ac:dyDescent="0.35">
      <c r="A17" s="54">
        <v>3</v>
      </c>
      <c r="B17" s="63">
        <v>0</v>
      </c>
      <c r="C17" s="56">
        <v>0</v>
      </c>
      <c r="D17" s="57">
        <v>0</v>
      </c>
      <c r="E17" s="56">
        <v>0</v>
      </c>
      <c r="F17" s="67">
        <v>1</v>
      </c>
      <c r="G17" s="69">
        <f t="shared" si="0"/>
        <v>1</v>
      </c>
      <c r="J17" s="74">
        <v>0</v>
      </c>
      <c r="K17" s="75"/>
      <c r="L17" s="75"/>
      <c r="M17" s="75"/>
      <c r="N17" s="76">
        <v>17</v>
      </c>
    </row>
    <row r="18" spans="1:16" ht="15" thickBot="1" x14ac:dyDescent="0.35">
      <c r="A18" s="54">
        <v>4</v>
      </c>
      <c r="B18" s="63">
        <v>0</v>
      </c>
      <c r="C18" s="56">
        <v>0</v>
      </c>
      <c r="D18" s="57">
        <v>0</v>
      </c>
      <c r="E18" s="57">
        <v>0</v>
      </c>
      <c r="F18" s="67">
        <v>0</v>
      </c>
      <c r="G18" s="69">
        <f t="shared" si="0"/>
        <v>0</v>
      </c>
    </row>
    <row r="19" spans="1:16" ht="15" thickBot="1" x14ac:dyDescent="0.35">
      <c r="A19" s="55">
        <v>5</v>
      </c>
      <c r="B19" s="64">
        <v>0</v>
      </c>
      <c r="C19" s="61">
        <v>0</v>
      </c>
      <c r="D19" s="60">
        <v>0</v>
      </c>
      <c r="E19" s="61">
        <v>0</v>
      </c>
      <c r="F19" s="68">
        <v>0</v>
      </c>
      <c r="G19" s="69">
        <f t="shared" si="0"/>
        <v>0</v>
      </c>
      <c r="J19" s="28" t="s">
        <v>22</v>
      </c>
      <c r="K19" s="29" t="s">
        <v>23</v>
      </c>
      <c r="L19" s="29" t="s">
        <v>24</v>
      </c>
      <c r="M19" s="29" t="s">
        <v>25</v>
      </c>
      <c r="N19" s="29" t="s">
        <v>26</v>
      </c>
      <c r="O19" s="30" t="s">
        <v>27</v>
      </c>
    </row>
    <row r="20" spans="1:16" ht="15" thickBot="1" x14ac:dyDescent="0.35">
      <c r="A20" s="18" t="s">
        <v>13</v>
      </c>
      <c r="B20" s="70">
        <f>SUM(B15:B19)</f>
        <v>0</v>
      </c>
      <c r="C20" s="70">
        <f t="shared" ref="C20:F20" si="1">SUM(C15:C19)</f>
        <v>1</v>
      </c>
      <c r="D20" s="70">
        <f t="shared" si="1"/>
        <v>1</v>
      </c>
      <c r="E20" s="70">
        <f t="shared" si="1"/>
        <v>0</v>
      </c>
      <c r="F20" s="70">
        <f t="shared" si="1"/>
        <v>1</v>
      </c>
      <c r="G20" s="18"/>
      <c r="J20" s="77">
        <f>K15-J15</f>
        <v>2</v>
      </c>
      <c r="K20" s="3">
        <f>L15-J15</f>
        <v>11</v>
      </c>
      <c r="L20" s="3">
        <f>L15-K15</f>
        <v>9</v>
      </c>
      <c r="M20" s="3">
        <f>M15-K15</f>
        <v>12</v>
      </c>
      <c r="N20" s="3">
        <f>N15-L15</f>
        <v>6</v>
      </c>
      <c r="O20" s="78">
        <f>N15-M15</f>
        <v>3</v>
      </c>
    </row>
    <row r="21" spans="1:16" x14ac:dyDescent="0.3">
      <c r="C21" s="1" t="s">
        <v>2</v>
      </c>
      <c r="D21" s="1" t="s">
        <v>2</v>
      </c>
      <c r="E21" s="1" t="s">
        <v>2</v>
      </c>
      <c r="F21" s="1"/>
      <c r="G21" s="1"/>
      <c r="H21" s="1"/>
      <c r="J21" s="72" t="s">
        <v>28</v>
      </c>
      <c r="K21" s="24" t="s">
        <v>28</v>
      </c>
      <c r="L21" s="24" t="s">
        <v>28</v>
      </c>
      <c r="M21" s="24" t="s">
        <v>28</v>
      </c>
      <c r="N21" s="24" t="s">
        <v>28</v>
      </c>
      <c r="O21" s="73" t="s">
        <v>28</v>
      </c>
    </row>
    <row r="22" spans="1:16" ht="15" thickBot="1" x14ac:dyDescent="0.35">
      <c r="C22" s="2">
        <f>G16</f>
        <v>1</v>
      </c>
      <c r="D22" s="2">
        <f>G17</f>
        <v>1</v>
      </c>
      <c r="E22" s="2">
        <f>G18</f>
        <v>0</v>
      </c>
      <c r="F22" s="43"/>
      <c r="G22" s="43"/>
      <c r="H22" s="43"/>
      <c r="J22" s="74">
        <v>2</v>
      </c>
      <c r="K22" s="75">
        <v>4</v>
      </c>
      <c r="L22" s="75">
        <v>6</v>
      </c>
      <c r="M22" s="75">
        <v>4</v>
      </c>
      <c r="N22" s="75">
        <v>6</v>
      </c>
      <c r="O22" s="76">
        <v>3</v>
      </c>
    </row>
    <row r="24" spans="1:16" ht="60.6" customHeight="1" x14ac:dyDescent="0.3">
      <c r="P24" s="79" t="s">
        <v>30</v>
      </c>
    </row>
  </sheetData>
  <mergeCells count="1">
    <mergeCell ref="B1:G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51" r:id="rId4">
          <objectPr defaultSize="0" autoPict="0" r:id="rId5">
            <anchor moveWithCells="1" siz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251460</xdr:colOff>
                <xdr:row>3</xdr:row>
                <xdr:rowOff>83820</xdr:rowOff>
              </to>
            </anchor>
          </objectPr>
        </oleObject>
      </mc:Choice>
      <mc:Fallback>
        <oleObject progId="Equation.3" shapeId="2051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403860</xdr:colOff>
                <xdr:row>4</xdr:row>
                <xdr:rowOff>83820</xdr:rowOff>
              </to>
            </anchor>
          </objectPr>
        </oleObject>
      </mc:Choice>
      <mc:Fallback>
        <oleObject progId="Equation.3" shapeId="2050" r:id="rId6"/>
      </mc:Fallback>
    </mc:AlternateContent>
    <mc:AlternateContent xmlns:mc="http://schemas.openxmlformats.org/markup-compatibility/2006">
      <mc:Choice Requires="x14">
        <oleObject progId="Equation.3" shapeId="2049" r:id="rId8">
          <objectPr defaultSize="0" autoPict="0" r:id="rId9">
            <anchor moveWithCells="1" siz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228600</xdr:colOff>
                <xdr:row>5</xdr:row>
                <xdr:rowOff>83820</xdr:rowOff>
              </to>
            </anchor>
          </objectPr>
        </oleObject>
      </mc:Choice>
      <mc:Fallback>
        <oleObject progId="Equation.3" shapeId="2049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Отчет о допустимости 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 Wolf</dc:creator>
  <cp:lastModifiedBy>Shadow Wolf</cp:lastModifiedBy>
  <dcterms:created xsi:type="dcterms:W3CDTF">2022-11-14T15:48:19Z</dcterms:created>
  <dcterms:modified xsi:type="dcterms:W3CDTF">2022-11-15T08:56:23Z</dcterms:modified>
</cp:coreProperties>
</file>