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A45C06D-4225-4A01-95A8-9C9710C7DE0A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0" i="1"/>
  <c r="E13" i="3" l="1"/>
  <c r="A14" i="3"/>
  <c r="A13" i="3"/>
  <c r="A12" i="3"/>
  <c r="A11" i="3"/>
  <c r="A10" i="3"/>
  <c r="A9" i="3"/>
  <c r="A8" i="3"/>
  <c r="F28" i="2"/>
  <c r="A31" i="2"/>
  <c r="A30" i="2"/>
  <c r="A29" i="2"/>
  <c r="A28" i="2"/>
  <c r="A27" i="2"/>
  <c r="D33" i="1"/>
  <c r="A34" i="1"/>
  <c r="A33" i="1"/>
  <c r="A32" i="1"/>
  <c r="A29" i="1"/>
  <c r="A28" i="1"/>
</calcChain>
</file>

<file path=xl/sharedStrings.xml><?xml version="1.0" encoding="utf-8"?>
<sst xmlns="http://schemas.openxmlformats.org/spreadsheetml/2006/main" count="81" uniqueCount="49">
  <si>
    <t>Задача о максимальном потоке</t>
  </si>
  <si>
    <t>С12</t>
  </si>
  <si>
    <t>С13</t>
  </si>
  <si>
    <t>С23</t>
  </si>
  <si>
    <t>С32</t>
  </si>
  <si>
    <t>С24</t>
  </si>
  <si>
    <t>С26</t>
  </si>
  <si>
    <t>С36</t>
  </si>
  <si>
    <t>С63</t>
  </si>
  <si>
    <t>С35</t>
  </si>
  <si>
    <t>С56</t>
  </si>
  <si>
    <t>С65</t>
  </si>
  <si>
    <t>С64</t>
  </si>
  <si>
    <t>С46</t>
  </si>
  <si>
    <t>С47</t>
  </si>
  <si>
    <t>С67</t>
  </si>
  <si>
    <t>С57</t>
  </si>
  <si>
    <t>F</t>
  </si>
  <si>
    <t>X12</t>
  </si>
  <si>
    <t>X13</t>
  </si>
  <si>
    <t>X23</t>
  </si>
  <si>
    <t>X32</t>
  </si>
  <si>
    <t>X24</t>
  </si>
  <si>
    <t>X26</t>
  </si>
  <si>
    <t>X36</t>
  </si>
  <si>
    <t>X63</t>
  </si>
  <si>
    <t>X35</t>
  </si>
  <si>
    <t>X56</t>
  </si>
  <si>
    <t>X65</t>
  </si>
  <si>
    <t>X64</t>
  </si>
  <si>
    <t>X46</t>
  </si>
  <si>
    <t>X47</t>
  </si>
  <si>
    <t>X67</t>
  </si>
  <si>
    <t>X57</t>
  </si>
  <si>
    <t>Цифры в скобках обозначают: в случае узла 1 (источника)
 – количество имеющегося продукта, в случае узлов 4 и 5 – их потребности в продукте. 
Первые числа у стрелок означают удельную стоимость транспортировки продукта ( ), а вторые – 
пропускную способность дуги (например, магистрали). Индекс у дуг (2,3) и (4,5) означает, 
что их пропускные способности могут считаться неограниченными (например,
 они значительно превосходят имеющиеся в наличии запасы продукта</t>
  </si>
  <si>
    <t>Задача о потоке минимальной стоимости</t>
  </si>
  <si>
    <t>C23</t>
  </si>
  <si>
    <t>С25</t>
  </si>
  <si>
    <t>С34</t>
  </si>
  <si>
    <t>С53</t>
  </si>
  <si>
    <t>С45</t>
  </si>
  <si>
    <t>X25</t>
  </si>
  <si>
    <t>X34</t>
  </si>
  <si>
    <t>X53</t>
  </si>
  <si>
    <t>X45</t>
  </si>
  <si>
    <t>Задача о кратчайшем маршруте</t>
  </si>
  <si>
    <t>Стоимость доставки</t>
  </si>
  <si>
    <t>С27</t>
  </si>
  <si>
    <t>X27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</si>
</sst>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</cellStyleXfs>
  <cellXfs count="20">
    <xf numFmtId="0" fontId="0" fillId="0" borderId="0" xfId="0"/>
    <xf numFmtId="0" fontId="7" fillId="0" borderId="0" xfId="4" applyFont="1" applyAlignment="1">
      <alignment horizontal="center" wrapText="1"/>
    </xf>
    <xf numFmtId="0" fontId="1" fillId="0" borderId="0" xfId="4"/>
    <xf numFmtId="0" fontId="2" fillId="2" borderId="1" xfId="1"/>
    <xf numFmtId="0" fontId="4" fillId="5" borderId="1" xfId="2" applyFont="1" applyFill="1" applyBorder="1" applyAlignment="1">
      <alignment horizontal="center" vertical="center"/>
    </xf>
    <xf numFmtId="0" fontId="4" fillId="5" borderId="1" xfId="2" applyFont="1" applyFill="1" applyBorder="1"/>
    <xf numFmtId="0" fontId="2" fillId="6" borderId="1" xfId="1" applyFill="1" applyBorder="1"/>
    <xf numFmtId="0" fontId="5" fillId="6" borderId="1" xfId="1" applyFont="1" applyFill="1"/>
    <xf numFmtId="0" fontId="5" fillId="6" borderId="1" xfId="1" applyFont="1" applyFill="1" applyBorder="1"/>
    <xf numFmtId="0" fontId="1" fillId="0" borderId="0" xfId="4"/>
    <xf numFmtId="0" fontId="2" fillId="2" borderId="1" xfId="1"/>
    <xf numFmtId="0" fontId="4" fillId="0" borderId="0" xfId="2" applyFont="1" applyFill="1"/>
    <xf numFmtId="0" fontId="4" fillId="0" borderId="0" xfId="2" applyFont="1" applyFill="1" applyAlignment="1">
      <alignment horizontal="center" vertical="center"/>
    </xf>
    <xf numFmtId="0" fontId="1" fillId="0" borderId="0" xfId="4"/>
    <xf numFmtId="0" fontId="2" fillId="2" borderId="1" xfId="1"/>
    <xf numFmtId="0" fontId="4" fillId="0" borderId="0" xfId="2" applyFont="1" applyFill="1"/>
    <xf numFmtId="0" fontId="3" fillId="0" borderId="0" xfId="2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1" fillId="0" borderId="0" xfId="3" applyFill="1" applyAlignment="1">
      <alignment horizontal="center"/>
    </xf>
  </cellXfs>
  <cellStyles count="5">
    <cellStyle name="40% — акцент5" xfId="3" builtinId="47"/>
    <cellStyle name="Акцент5" xfId="2" builtinId="45"/>
    <cellStyle name="Вывод" xfId="1" builtinId="21"/>
    <cellStyle name="Обычный" xfId="0" builtinId="0"/>
    <cellStyle name="Обычный 2" xfId="4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0</xdr:rowOff>
    </xdr:from>
    <xdr:to>
      <xdr:col>12</xdr:col>
      <xdr:colOff>27814</xdr:colOff>
      <xdr:row>14</xdr:row>
      <xdr:rowOff>18714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DCA8E55-E9B8-439B-9FEC-DBC1F5C7B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0"/>
          <a:ext cx="6085714" cy="2579034"/>
        </a:xfrm>
        <a:prstGeom prst="rect">
          <a:avLst/>
        </a:prstGeom>
      </xdr:spPr>
    </xdr:pic>
    <xdr:clientData/>
  </xdr:twoCellAnchor>
  <xdr:twoCellAnchor editAs="oneCell">
    <xdr:from>
      <xdr:col>5</xdr:col>
      <xdr:colOff>449580</xdr:colOff>
      <xdr:row>26</xdr:row>
      <xdr:rowOff>15240</xdr:rowOff>
    </xdr:from>
    <xdr:to>
      <xdr:col>10</xdr:col>
      <xdr:colOff>22860</xdr:colOff>
      <xdr:row>41</xdr:row>
      <xdr:rowOff>35153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B8972A9-3AEA-4F3B-8F51-5A8657074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7580" y="4770120"/>
          <a:ext cx="2621280" cy="2763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312420</xdr:colOff>
      <xdr:row>0</xdr:row>
      <xdr:rowOff>0</xdr:rowOff>
    </xdr:from>
    <xdr:to>
      <xdr:col>11</xdr:col>
      <xdr:colOff>5151120</xdr:colOff>
      <xdr:row>9</xdr:row>
      <xdr:rowOff>89955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2C6AA6-39CD-4420-9A4F-0272133E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8020" y="0"/>
          <a:ext cx="4838700" cy="17358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14</xdr:row>
      <xdr:rowOff>666750</xdr:rowOff>
    </xdr:to>
    <xdr:grpSp>
      <xdr:nvGrpSpPr>
        <xdr:cNvPr id="3" name="Полотно 58">
          <a:extLst>
            <a:ext uri="{FF2B5EF4-FFF2-40B4-BE49-F238E27FC236}">
              <a16:creationId xmlns:a16="http://schemas.microsoft.com/office/drawing/2014/main" id="{4869AE8A-07C9-4C11-AA93-6F4969CFBB70}"/>
            </a:ext>
          </a:extLst>
        </xdr:cNvPr>
        <xdr:cNvGrpSpPr/>
      </xdr:nvGrpSpPr>
      <xdr:grpSpPr>
        <a:xfrm>
          <a:off x="0" y="0"/>
          <a:ext cx="5486400" cy="3211830"/>
          <a:chOff x="0" y="0"/>
          <a:chExt cx="5486400" cy="3289935"/>
        </a:xfrm>
      </xdr:grpSpPr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id="{68EADDCE-523F-4C60-BA2C-79E8A013F334}"/>
              </a:ext>
            </a:extLst>
          </xdr:cNvPr>
          <xdr:cNvSpPr/>
        </xdr:nvSpPr>
        <xdr:spPr>
          <a:xfrm>
            <a:off x="0" y="0"/>
            <a:ext cx="5486400" cy="3289935"/>
          </a:xfrm>
          <a:prstGeom prst="rect">
            <a:avLst/>
          </a:prstGeom>
          <a:noFill/>
        </xdr:spPr>
      </xdr: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CE8D04D9-9188-4363-BA8F-CA756D3278F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95" y="1600200"/>
            <a:ext cx="548005" cy="34290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(20</a:t>
            </a: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1AF68009-7055-4FE9-A9BD-B1F0FF2242F8}"/>
              </a:ext>
            </a:extLst>
          </xdr:cNvPr>
          <xdr:cNvGrpSpPr>
            <a:grpSpLocks/>
          </xdr:cNvGrpSpPr>
        </xdr:nvGrpSpPr>
        <xdr:grpSpPr bwMode="auto">
          <a:xfrm>
            <a:off x="619760" y="90805"/>
            <a:ext cx="4866640" cy="3199130"/>
            <a:chOff x="3254" y="6736"/>
            <a:chExt cx="7664" cy="5038"/>
          </a:xfrm>
        </xdr:grpSpPr>
        <xdr:sp macro="" textlink="">
          <xdr:nvSpPr>
            <xdr:cNvPr id="7" name="Text Box 6">
              <a:extLst>
                <a:ext uri="{FF2B5EF4-FFF2-40B4-BE49-F238E27FC236}">
                  <a16:creationId xmlns:a16="http://schemas.microsoft.com/office/drawing/2014/main" id="{D66E2F8C-1C71-4C2C-834B-0F0A4FFABC9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55" y="11234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 Box 7">
              <a:extLst>
                <a:ext uri="{FF2B5EF4-FFF2-40B4-BE49-F238E27FC236}">
                  <a16:creationId xmlns:a16="http://schemas.microsoft.com/office/drawing/2014/main" id="{6DEFF71C-B8AB-45CD-B6D3-8F91126826A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979" y="1073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(15)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Text Box 8">
              <a:extLst>
                <a:ext uri="{FF2B5EF4-FFF2-40B4-BE49-F238E27FC236}">
                  <a16:creationId xmlns:a16="http://schemas.microsoft.com/office/drawing/2014/main" id="{2727BC7C-9AB2-4183-9C74-F34B41D55AF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40" y="6736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5308416D-96FC-43CF-A78A-73286A85586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54" y="8907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75A6AA27-3BE6-4908-9671-09CB670D72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9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57589559-253C-4A08-89B6-990C37786FB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45" y="69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E435AEB8-98B4-4E44-A8A5-EE3E3BFAEBA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570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E54792BA-367C-4FB2-8BA8-61C5FF41BC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784" y="10553"/>
              <a:ext cx="900" cy="90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8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5" name="Line 14">
              <a:extLst>
                <a:ext uri="{FF2B5EF4-FFF2-40B4-BE49-F238E27FC236}">
                  <a16:creationId xmlns:a16="http://schemas.microsoft.com/office/drawing/2014/main" id="{30718031-50A7-40D0-B690-EF744E5ABC67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4039" y="7673"/>
              <a:ext cx="1565" cy="138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15">
              <a:extLst>
                <a:ext uri="{FF2B5EF4-FFF2-40B4-BE49-F238E27FC236}">
                  <a16:creationId xmlns:a16="http://schemas.microsoft.com/office/drawing/2014/main" id="{AD25BE89-B5BE-4978-AD86-C4F4814D7EFE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4039" y="9653"/>
              <a:ext cx="162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16">
              <a:extLst>
                <a:ext uri="{FF2B5EF4-FFF2-40B4-BE49-F238E27FC236}">
                  <a16:creationId xmlns:a16="http://schemas.microsoft.com/office/drawing/2014/main" id="{C1F88C8C-C13C-49D4-92FB-F34D1625DB0F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379" y="7365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17">
              <a:extLst>
                <a:ext uri="{FF2B5EF4-FFF2-40B4-BE49-F238E27FC236}">
                  <a16:creationId xmlns:a16="http://schemas.microsoft.com/office/drawing/2014/main" id="{F1B1D097-D41B-4C76-83F6-0C76C7537B77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470" y="10978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18">
              <a:extLst>
                <a:ext uri="{FF2B5EF4-FFF2-40B4-BE49-F238E27FC236}">
                  <a16:creationId xmlns:a16="http://schemas.microsoft.com/office/drawing/2014/main" id="{4ED96176-F273-4580-A0F6-548EF989C7A3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9209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19">
              <a:extLst>
                <a:ext uri="{FF2B5EF4-FFF2-40B4-BE49-F238E27FC236}">
                  <a16:creationId xmlns:a16="http://schemas.microsoft.com/office/drawing/2014/main" id="{6BB5156F-361D-4D68-96BB-2968B166D9E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225" y="7777"/>
              <a:ext cx="2700" cy="288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20">
              <a:extLst>
                <a:ext uri="{FF2B5EF4-FFF2-40B4-BE49-F238E27FC236}">
                  <a16:creationId xmlns:a16="http://schemas.microsoft.com/office/drawing/2014/main" id="{8404B661-B716-4C3D-906F-E5987257316F}"/>
                </a:ext>
              </a:extLst>
            </xdr:cNvPr>
            <xdr:cNvCxnSpPr>
              <a:cxnSpLocks noChangeShapeType="1"/>
            </xdr:cNvCxnSpPr>
          </xdr:nvCxnSpPr>
          <xdr:spPr bwMode="auto">
            <a:xfrm flipV="1">
              <a:off x="6316" y="7725"/>
              <a:ext cx="2520" cy="28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2" name="Line 21">
              <a:extLst>
                <a:ext uri="{FF2B5EF4-FFF2-40B4-BE49-F238E27FC236}">
                  <a16:creationId xmlns:a16="http://schemas.microsoft.com/office/drawing/2014/main" id="{BFEDD40A-DCAD-485C-A305-0A9967E2101D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5980" y="7853"/>
              <a:ext cx="1" cy="27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3" name="Line 22">
              <a:extLst>
                <a:ext uri="{FF2B5EF4-FFF2-40B4-BE49-F238E27FC236}">
                  <a16:creationId xmlns:a16="http://schemas.microsoft.com/office/drawing/2014/main" id="{813DC38D-09A2-4E4B-BB97-41B2364E4AEC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6444" y="11117"/>
              <a:ext cx="2340" cy="1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round/>
              <a:headEnd type="arrow" w="med" len="med"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4" name="Text Box 23">
              <a:extLst>
                <a:ext uri="{FF2B5EF4-FFF2-40B4-BE49-F238E27FC236}">
                  <a16:creationId xmlns:a16="http://schemas.microsoft.com/office/drawing/2014/main" id="{D57C337A-A699-4B1E-80F4-57705574351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979" y="7133"/>
              <a:ext cx="72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(5)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5" name="Text Box 24">
              <a:extLst>
                <a:ext uri="{FF2B5EF4-FFF2-40B4-BE49-F238E27FC236}">
                  <a16:creationId xmlns:a16="http://schemas.microsoft.com/office/drawing/2014/main" id="{58508CE7-0A8A-4CC0-9AD4-F49FC39AE0D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718" y="7814"/>
              <a:ext cx="97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6" name="Text Box 25">
              <a:extLst>
                <a:ext uri="{FF2B5EF4-FFF2-40B4-BE49-F238E27FC236}">
                  <a16:creationId xmlns:a16="http://schemas.microsoft.com/office/drawing/2014/main" id="{B6B65F72-AE11-4AB6-A183-7EDCC693957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59" y="8753"/>
              <a:ext cx="939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7" name="Text Box 26">
              <a:extLst>
                <a:ext uri="{FF2B5EF4-FFF2-40B4-BE49-F238E27FC236}">
                  <a16:creationId xmlns:a16="http://schemas.microsoft.com/office/drawing/2014/main" id="{8057AE89-E312-4230-B30B-0455101AC2D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121" y="8753"/>
              <a:ext cx="718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*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8" name="Text Box 27">
              <a:extLst>
                <a:ext uri="{FF2B5EF4-FFF2-40B4-BE49-F238E27FC236}">
                  <a16:creationId xmlns:a16="http://schemas.microsoft.com/office/drawing/2014/main" id="{861CA071-ABB8-4F6E-B6B2-8499FE8B4BBE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622" y="7595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 Box 28">
              <a:extLst>
                <a:ext uri="{FF2B5EF4-FFF2-40B4-BE49-F238E27FC236}">
                  <a16:creationId xmlns:a16="http://schemas.microsoft.com/office/drawing/2014/main" id="{F6B703C8-4BEA-4129-9BDD-718785DE312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179" y="8510"/>
              <a:ext cx="941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 Box 29">
              <a:extLst>
                <a:ext uri="{FF2B5EF4-FFF2-40B4-BE49-F238E27FC236}">
                  <a16:creationId xmlns:a16="http://schemas.microsoft.com/office/drawing/2014/main" id="{491F260F-0ECF-4A76-81D1-C31DA2F8CEF8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281" y="10373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1" name="Text Box 30">
              <a:extLst>
                <a:ext uri="{FF2B5EF4-FFF2-40B4-BE49-F238E27FC236}">
                  <a16:creationId xmlns:a16="http://schemas.microsoft.com/office/drawing/2014/main" id="{1F6E5C69-F57A-4D54-ADA2-046BC25CCBB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718" y="10245"/>
              <a:ext cx="1056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ru-RU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</a:t>
              </a: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, 8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91440</xdr:rowOff>
    </xdr:from>
    <xdr:to>
      <xdr:col>7</xdr:col>
      <xdr:colOff>552450</xdr:colOff>
      <xdr:row>27</xdr:row>
      <xdr:rowOff>26670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BF50258A-95E1-4BE9-89AB-48FEB0BFC5D6}"/>
            </a:ext>
          </a:extLst>
        </xdr:cNvPr>
        <xdr:cNvGrpSpPr>
          <a:grpSpLocks/>
        </xdr:cNvGrpSpPr>
      </xdr:nvGrpSpPr>
      <xdr:grpSpPr bwMode="auto">
        <a:xfrm>
          <a:off x="0" y="2468880"/>
          <a:ext cx="4819650" cy="2495550"/>
          <a:chOff x="1898" y="6547"/>
          <a:chExt cx="8445" cy="4211"/>
        </a:xfrm>
      </xdr:grpSpPr>
      <xdr:sp macro="" textlink="">
        <xdr:nvSpPr>
          <xdr:cNvPr id="33" name="Oval 80">
            <a:extLst>
              <a:ext uri="{FF2B5EF4-FFF2-40B4-BE49-F238E27FC236}">
                <a16:creationId xmlns:a16="http://schemas.microsoft.com/office/drawing/2014/main" id="{1B149E0A-52D0-4225-9066-336973A84BE4}"/>
              </a:ext>
            </a:extLst>
          </xdr:cNvPr>
          <xdr:cNvSpPr>
            <a:spLocks noChangeArrowheads="1"/>
          </xdr:cNvSpPr>
        </xdr:nvSpPr>
        <xdr:spPr bwMode="auto">
          <a:xfrm>
            <a:off x="1898" y="8403"/>
            <a:ext cx="855" cy="771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Oval 81">
            <a:extLst>
              <a:ext uri="{FF2B5EF4-FFF2-40B4-BE49-F238E27FC236}">
                <a16:creationId xmlns:a16="http://schemas.microsoft.com/office/drawing/2014/main" id="{3BEA57D2-8CA7-463F-9FC7-CFD7E456C500}"/>
              </a:ext>
            </a:extLst>
          </xdr:cNvPr>
          <xdr:cNvSpPr>
            <a:spLocks noChangeArrowheads="1"/>
          </xdr:cNvSpPr>
        </xdr:nvSpPr>
        <xdr:spPr bwMode="auto">
          <a:xfrm>
            <a:off x="3532" y="6727"/>
            <a:ext cx="854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Oval 82">
            <a:extLst>
              <a:ext uri="{FF2B5EF4-FFF2-40B4-BE49-F238E27FC236}">
                <a16:creationId xmlns:a16="http://schemas.microsoft.com/office/drawing/2014/main" id="{2C93B367-3B13-4CE0-ACB3-C2519811F4BD}"/>
              </a:ext>
            </a:extLst>
          </xdr:cNvPr>
          <xdr:cNvSpPr>
            <a:spLocks noChangeArrowheads="1"/>
          </xdr:cNvSpPr>
        </xdr:nvSpPr>
        <xdr:spPr bwMode="auto">
          <a:xfrm>
            <a:off x="9488" y="6847"/>
            <a:ext cx="855" cy="772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Oval 83">
            <a:extLst>
              <a:ext uri="{FF2B5EF4-FFF2-40B4-BE49-F238E27FC236}">
                <a16:creationId xmlns:a16="http://schemas.microsoft.com/office/drawing/2014/main" id="{FA00B747-DD3B-4A27-901E-748FEDEF91F7}"/>
              </a:ext>
            </a:extLst>
          </xdr:cNvPr>
          <xdr:cNvSpPr>
            <a:spLocks noChangeArrowheads="1"/>
          </xdr:cNvSpPr>
        </xdr:nvSpPr>
        <xdr:spPr bwMode="auto">
          <a:xfrm>
            <a:off x="3618" y="9813"/>
            <a:ext cx="855" cy="773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Oval 84">
            <a:extLst>
              <a:ext uri="{FF2B5EF4-FFF2-40B4-BE49-F238E27FC236}">
                <a16:creationId xmlns:a16="http://schemas.microsoft.com/office/drawing/2014/main" id="{6BFA0CC0-B4A2-4EFD-821A-4DD78AB3F6DA}"/>
              </a:ext>
            </a:extLst>
          </xdr:cNvPr>
          <xdr:cNvSpPr>
            <a:spLocks noChangeArrowheads="1"/>
          </xdr:cNvSpPr>
        </xdr:nvSpPr>
        <xdr:spPr bwMode="auto">
          <a:xfrm>
            <a:off x="7190" y="9803"/>
            <a:ext cx="855" cy="771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8" name="Line 85">
            <a:extLst>
              <a:ext uri="{FF2B5EF4-FFF2-40B4-BE49-F238E27FC236}">
                <a16:creationId xmlns:a16="http://schemas.microsoft.com/office/drawing/2014/main" id="{1EB18C56-8949-4F16-B083-F7ECB849AB1B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2570" y="7393"/>
            <a:ext cx="1037" cy="106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39" name="Line 86">
            <a:extLst>
              <a:ext uri="{FF2B5EF4-FFF2-40B4-BE49-F238E27FC236}">
                <a16:creationId xmlns:a16="http://schemas.microsoft.com/office/drawing/2014/main" id="{BC1AB17E-7E15-45F7-91DD-E022D3EB4E64}"/>
              </a:ext>
            </a:extLst>
          </xdr:cNvPr>
          <xdr:cNvCxnSpPr>
            <a:cxnSpLocks noChangeShapeType="1"/>
          </xdr:cNvCxnSpPr>
        </xdr:nvCxnSpPr>
        <xdr:spPr bwMode="auto">
          <a:xfrm>
            <a:off x="2678" y="9067"/>
            <a:ext cx="1025" cy="90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0" name="Line 87">
            <a:extLst>
              <a:ext uri="{FF2B5EF4-FFF2-40B4-BE49-F238E27FC236}">
                <a16:creationId xmlns:a16="http://schemas.microsoft.com/office/drawing/2014/main" id="{06C04046-EE7C-40F1-8BF5-57A13B0C92C1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386" y="7080"/>
            <a:ext cx="5132" cy="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1" name="Line 88">
            <a:extLst>
              <a:ext uri="{FF2B5EF4-FFF2-40B4-BE49-F238E27FC236}">
                <a16:creationId xmlns:a16="http://schemas.microsoft.com/office/drawing/2014/main" id="{11E0AD53-152E-4BE1-BF24-16B2C21A4C51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473" y="10190"/>
            <a:ext cx="2709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42" name="Line 89">
            <a:extLst>
              <a:ext uri="{FF2B5EF4-FFF2-40B4-BE49-F238E27FC236}">
                <a16:creationId xmlns:a16="http://schemas.microsoft.com/office/drawing/2014/main" id="{24F834B7-5FA0-4606-8D61-6CB4959741FE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007" y="7499"/>
            <a:ext cx="1" cy="2315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 type="arrow" w="med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3" name="Text Box 90">
            <a:extLst>
              <a:ext uri="{FF2B5EF4-FFF2-40B4-BE49-F238E27FC236}">
                <a16:creationId xmlns:a16="http://schemas.microsoft.com/office/drawing/2014/main" id="{469CD412-6464-4E36-8916-CB0D9C74C6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38" y="7478"/>
            <a:ext cx="663" cy="40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Text Box 91">
            <a:extLst>
              <a:ext uri="{FF2B5EF4-FFF2-40B4-BE49-F238E27FC236}">
                <a16:creationId xmlns:a16="http://schemas.microsoft.com/office/drawing/2014/main" id="{7BAC1CF1-A90C-4BC2-8910-82A607EE37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7" y="8383"/>
            <a:ext cx="67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Text Box 92">
            <a:extLst>
              <a:ext uri="{FF2B5EF4-FFF2-40B4-BE49-F238E27FC236}">
                <a16:creationId xmlns:a16="http://schemas.microsoft.com/office/drawing/2014/main" id="{8C80518B-BD9D-4689-A45B-29CD81EE46A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38" y="9581"/>
            <a:ext cx="737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Oval 93">
            <a:extLst>
              <a:ext uri="{FF2B5EF4-FFF2-40B4-BE49-F238E27FC236}">
                <a16:creationId xmlns:a16="http://schemas.microsoft.com/office/drawing/2014/main" id="{42F88D88-E2CA-463D-ACF4-E911AF2B50A7}"/>
              </a:ext>
            </a:extLst>
          </xdr:cNvPr>
          <xdr:cNvSpPr>
            <a:spLocks noChangeArrowheads="1"/>
          </xdr:cNvSpPr>
        </xdr:nvSpPr>
        <xdr:spPr bwMode="auto">
          <a:xfrm>
            <a:off x="8150" y="8306"/>
            <a:ext cx="855" cy="77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Oval 94">
            <a:extLst>
              <a:ext uri="{FF2B5EF4-FFF2-40B4-BE49-F238E27FC236}">
                <a16:creationId xmlns:a16="http://schemas.microsoft.com/office/drawing/2014/main" id="{B7F91CAE-412F-4CF3-8528-BBAF3742B042}"/>
              </a:ext>
            </a:extLst>
          </xdr:cNvPr>
          <xdr:cNvSpPr>
            <a:spLocks noChangeArrowheads="1"/>
          </xdr:cNvSpPr>
        </xdr:nvSpPr>
        <xdr:spPr bwMode="auto">
          <a:xfrm>
            <a:off x="5560" y="8182"/>
            <a:ext cx="855" cy="771"/>
          </a:xfrm>
          <a:prstGeom prst="ellipse">
            <a:avLst/>
          </a:prstGeom>
          <a:solidFill>
            <a:schemeClr val="accent6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8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48" name="Line 95">
            <a:extLst>
              <a:ext uri="{FF2B5EF4-FFF2-40B4-BE49-F238E27FC236}">
                <a16:creationId xmlns:a16="http://schemas.microsoft.com/office/drawing/2014/main" id="{31436C7C-6006-493E-A377-EE7F41FAFCF4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289" y="7400"/>
            <a:ext cx="1368" cy="9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49" name="Text Box 96">
            <a:extLst>
              <a:ext uri="{FF2B5EF4-FFF2-40B4-BE49-F238E27FC236}">
                <a16:creationId xmlns:a16="http://schemas.microsoft.com/office/drawing/2014/main" id="{78750811-5400-4EFD-ACD2-D2E4D2CB99D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10" y="7345"/>
            <a:ext cx="908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50" name="Line 97">
            <a:extLst>
              <a:ext uri="{FF2B5EF4-FFF2-40B4-BE49-F238E27FC236}">
                <a16:creationId xmlns:a16="http://schemas.microsoft.com/office/drawing/2014/main" id="{493B6F26-E8D5-4D77-ABD0-C972D10A7D1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244" y="8866"/>
            <a:ext cx="1136" cy="10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1" name="Line 98">
            <a:extLst>
              <a:ext uri="{FF2B5EF4-FFF2-40B4-BE49-F238E27FC236}">
                <a16:creationId xmlns:a16="http://schemas.microsoft.com/office/drawing/2014/main" id="{FCABBA28-FADB-4542-9A45-ACD1BEB23FF1}"/>
              </a:ext>
            </a:extLst>
          </xdr:cNvPr>
          <xdr:cNvCxnSpPr>
            <a:cxnSpLocks noChangeShapeType="1"/>
          </xdr:cNvCxnSpPr>
        </xdr:nvCxnSpPr>
        <xdr:spPr bwMode="auto">
          <a:xfrm rot="180000" flipV="1">
            <a:off x="6369" y="7267"/>
            <a:ext cx="3151" cy="121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52" name="Text Box 99">
            <a:extLst>
              <a:ext uri="{FF2B5EF4-FFF2-40B4-BE49-F238E27FC236}">
                <a16:creationId xmlns:a16="http://schemas.microsoft.com/office/drawing/2014/main" id="{DA6104EF-DE74-48D9-A6D3-DF83DAB52BB7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18" y="7447"/>
            <a:ext cx="341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7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Text Box 100">
            <a:extLst>
              <a:ext uri="{FF2B5EF4-FFF2-40B4-BE49-F238E27FC236}">
                <a16:creationId xmlns:a16="http://schemas.microsoft.com/office/drawing/2014/main" id="{FA3D6EE6-D043-4F7D-8FEF-0E235B5CABB8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36" y="9197"/>
            <a:ext cx="513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6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Text Box 101">
            <a:extLst>
              <a:ext uri="{FF2B5EF4-FFF2-40B4-BE49-F238E27FC236}">
                <a16:creationId xmlns:a16="http://schemas.microsoft.com/office/drawing/2014/main" id="{9731D1B5-7F87-4C1A-A9CD-CE0354169EC2}"/>
              </a:ext>
            </a:extLst>
          </xdr:cNvPr>
          <xdr:cNvSpPr txBox="1">
            <a:spLocks noChangeArrowheads="1"/>
          </xdr:cNvSpPr>
        </xdr:nvSpPr>
        <xdr:spPr bwMode="auto">
          <a:xfrm>
            <a:off x="9308" y="8047"/>
            <a:ext cx="57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Text Box 102">
            <a:extLst>
              <a:ext uri="{FF2B5EF4-FFF2-40B4-BE49-F238E27FC236}">
                <a16:creationId xmlns:a16="http://schemas.microsoft.com/office/drawing/2014/main" id="{DCDEFFF2-9A00-4C34-9502-8435C43172FF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58" y="9351"/>
            <a:ext cx="340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8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56" name="Line 103">
            <a:extLst>
              <a:ext uri="{FF2B5EF4-FFF2-40B4-BE49-F238E27FC236}">
                <a16:creationId xmlns:a16="http://schemas.microsoft.com/office/drawing/2014/main" id="{EA85EC00-D70C-4083-9ADA-B973B7B5E052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7845" y="9043"/>
            <a:ext cx="565" cy="82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7" name="Line 104">
            <a:extLst>
              <a:ext uri="{FF2B5EF4-FFF2-40B4-BE49-F238E27FC236}">
                <a16:creationId xmlns:a16="http://schemas.microsoft.com/office/drawing/2014/main" id="{24EA1094-8DF7-4C37-89A1-D7FA5FEC988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8798" y="7507"/>
            <a:ext cx="825" cy="86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58" name="Line 105">
            <a:extLst>
              <a:ext uri="{FF2B5EF4-FFF2-40B4-BE49-F238E27FC236}">
                <a16:creationId xmlns:a16="http://schemas.microsoft.com/office/drawing/2014/main" id="{72E85E3B-AE99-4144-A9BF-4A055390F048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4383" y="8798"/>
            <a:ext cx="1260" cy="11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59" name="Text Box 106">
            <a:extLst>
              <a:ext uri="{FF2B5EF4-FFF2-40B4-BE49-F238E27FC236}">
                <a16:creationId xmlns:a16="http://schemas.microsoft.com/office/drawing/2014/main" id="{7B49763F-3055-45F8-A37F-1D8D51AA19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09" y="9223"/>
            <a:ext cx="709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Text Box 107">
            <a:extLst>
              <a:ext uri="{FF2B5EF4-FFF2-40B4-BE49-F238E27FC236}">
                <a16:creationId xmlns:a16="http://schemas.microsoft.com/office/drawing/2014/main" id="{B98CAABD-E74E-4AAE-A25D-6A8462B3366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93" y="10295"/>
            <a:ext cx="585" cy="463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Text Box 108">
            <a:extLst>
              <a:ext uri="{FF2B5EF4-FFF2-40B4-BE49-F238E27FC236}">
                <a16:creationId xmlns:a16="http://schemas.microsoft.com/office/drawing/2014/main" id="{0FD17EB1-6569-45AD-95DB-C63DE4025802}"/>
              </a:ext>
            </a:extLst>
          </xdr:cNvPr>
          <xdr:cNvSpPr txBox="1">
            <a:spLocks noChangeArrowheads="1"/>
          </xdr:cNvSpPr>
        </xdr:nvSpPr>
        <xdr:spPr bwMode="auto">
          <a:xfrm>
            <a:off x="6458" y="6547"/>
            <a:ext cx="900" cy="46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ru-RU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30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Q34"/>
  <sheetViews>
    <sheetView tabSelected="1" topLeftCell="A20" workbookViewId="0">
      <selection activeCell="O34" sqref="O34"/>
    </sheetView>
  </sheetViews>
  <sheetFormatPr defaultRowHeight="14.4" x14ac:dyDescent="0.3"/>
  <sheetData>
    <row r="18" spans="1:17" x14ac:dyDescent="0.3">
      <c r="A18" s="2"/>
      <c r="B18" s="2"/>
      <c r="C18" s="17" t="s">
        <v>0</v>
      </c>
      <c r="D18" s="17"/>
      <c r="E18" s="17"/>
      <c r="F18" s="17"/>
      <c r="G18" s="17"/>
      <c r="H18" s="17"/>
      <c r="I18" s="17"/>
      <c r="J18" s="17"/>
      <c r="K18" s="2"/>
      <c r="L18" s="2"/>
      <c r="M18" s="2"/>
      <c r="N18" s="2"/>
      <c r="O18" s="2"/>
      <c r="P18" s="2"/>
      <c r="Q18" s="2"/>
    </row>
    <row r="19" spans="1:17" x14ac:dyDescent="0.3">
      <c r="A19" s="2"/>
      <c r="B19" s="2"/>
      <c r="C19" s="17"/>
      <c r="D19" s="17"/>
      <c r="E19" s="17"/>
      <c r="F19" s="17"/>
      <c r="G19" s="17"/>
      <c r="H19" s="17"/>
      <c r="I19" s="17"/>
      <c r="J19" s="17"/>
      <c r="K19" s="2"/>
      <c r="L19" s="2"/>
      <c r="M19" s="2"/>
      <c r="N19" s="2"/>
      <c r="O19" s="2"/>
      <c r="P19" s="2"/>
      <c r="Q19" s="2"/>
    </row>
    <row r="22" spans="1:17" x14ac:dyDescent="0.3">
      <c r="A22" s="2"/>
      <c r="B22" s="4" t="s">
        <v>1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4" t="s">
        <v>9</v>
      </c>
      <c r="K22" s="4" t="s">
        <v>10</v>
      </c>
      <c r="L22" s="4" t="s">
        <v>11</v>
      </c>
      <c r="M22" s="4" t="s">
        <v>12</v>
      </c>
      <c r="N22" s="4" t="s">
        <v>13</v>
      </c>
      <c r="O22" s="4" t="s">
        <v>14</v>
      </c>
      <c r="P22" s="4" t="s">
        <v>15</v>
      </c>
      <c r="Q22" s="4" t="s">
        <v>16</v>
      </c>
    </row>
    <row r="23" spans="1:17" x14ac:dyDescent="0.3">
      <c r="A23" s="2"/>
      <c r="B23" s="6">
        <v>20</v>
      </c>
      <c r="C23" s="6">
        <v>22</v>
      </c>
      <c r="D23" s="6">
        <v>4</v>
      </c>
      <c r="E23" s="6">
        <v>2</v>
      </c>
      <c r="F23" s="6">
        <v>12</v>
      </c>
      <c r="G23" s="6">
        <v>10</v>
      </c>
      <c r="H23" s="6">
        <v>10</v>
      </c>
      <c r="I23" s="6">
        <v>10</v>
      </c>
      <c r="J23" s="6">
        <v>14</v>
      </c>
      <c r="K23" s="6">
        <v>4</v>
      </c>
      <c r="L23" s="6">
        <v>4</v>
      </c>
      <c r="M23" s="6">
        <v>6</v>
      </c>
      <c r="N23" s="6">
        <v>6</v>
      </c>
      <c r="O23" s="6">
        <v>14</v>
      </c>
      <c r="P23" s="6">
        <v>4</v>
      </c>
      <c r="Q23" s="6">
        <v>16</v>
      </c>
    </row>
    <row r="24" spans="1:17" x14ac:dyDescent="0.3">
      <c r="A24" s="4" t="s">
        <v>17</v>
      </c>
      <c r="B24" s="5" t="s">
        <v>18</v>
      </c>
      <c r="C24" s="5" t="s">
        <v>19</v>
      </c>
      <c r="D24" s="5" t="s">
        <v>20</v>
      </c>
      <c r="E24" s="5" t="s">
        <v>21</v>
      </c>
      <c r="F24" s="5" t="s">
        <v>22</v>
      </c>
      <c r="G24" s="5" t="s">
        <v>23</v>
      </c>
      <c r="H24" s="5" t="s">
        <v>24</v>
      </c>
      <c r="I24" s="5" t="s">
        <v>25</v>
      </c>
      <c r="J24" s="5" t="s">
        <v>26</v>
      </c>
      <c r="K24" s="5" t="s">
        <v>27</v>
      </c>
      <c r="L24" s="5" t="s">
        <v>28</v>
      </c>
      <c r="M24" s="5" t="s">
        <v>29</v>
      </c>
      <c r="N24" s="5" t="s">
        <v>30</v>
      </c>
      <c r="O24" s="5" t="s">
        <v>31</v>
      </c>
      <c r="P24" s="5" t="s">
        <v>32</v>
      </c>
      <c r="Q24" s="5" t="s">
        <v>33</v>
      </c>
    </row>
    <row r="25" spans="1:17" x14ac:dyDescent="0.3">
      <c r="A25" s="7">
        <v>25.999999999999996</v>
      </c>
      <c r="B25" s="8">
        <v>3.9999999999999991</v>
      </c>
      <c r="C25" s="8">
        <v>22</v>
      </c>
      <c r="D25" s="8">
        <v>3.9999999999999991</v>
      </c>
      <c r="E25" s="8">
        <v>2</v>
      </c>
      <c r="F25" s="8">
        <v>1.9999999999999998</v>
      </c>
      <c r="G25" s="8">
        <v>0</v>
      </c>
      <c r="H25" s="8">
        <v>10</v>
      </c>
      <c r="I25" s="8">
        <v>0</v>
      </c>
      <c r="J25" s="8">
        <v>14</v>
      </c>
      <c r="K25" s="8">
        <v>0</v>
      </c>
      <c r="L25" s="8">
        <v>1.9999999999999984</v>
      </c>
      <c r="M25" s="8">
        <v>4.0000000000000036</v>
      </c>
      <c r="N25" s="8">
        <v>0</v>
      </c>
      <c r="O25" s="8">
        <v>6.0000000000000036</v>
      </c>
      <c r="P25" s="8">
        <v>4</v>
      </c>
      <c r="Q25" s="8">
        <v>16</v>
      </c>
    </row>
    <row r="28" spans="1:17" x14ac:dyDescent="0.3">
      <c r="A28" s="3">
        <f>B25+C25-A25</f>
        <v>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3">
        <f>B25+E25-D25-G25-F25</f>
        <v>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">
      <c r="A30" s="3">
        <f>C25+B25+I25-E25-H25-J25</f>
        <v>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">
      <c r="A31" s="3">
        <f>F25+M25-O25-N25</f>
        <v>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">
      <c r="A32" s="3">
        <f>J25+L25-K25-Q25</f>
        <v>0</v>
      </c>
      <c r="B32" s="2"/>
      <c r="C32" s="2"/>
      <c r="D32" s="4" t="s">
        <v>17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4" x14ac:dyDescent="0.3">
      <c r="A33" s="3">
        <f>G25+N25+H25+K25-L25-I25-M25-P25</f>
        <v>0</v>
      </c>
      <c r="B33" s="2"/>
      <c r="C33" s="2"/>
      <c r="D33" s="3">
        <f>B25+C25</f>
        <v>26</v>
      </c>
    </row>
    <row r="34" spans="1:4" x14ac:dyDescent="0.3">
      <c r="A34" s="3">
        <f>O25+P25+Q25-A25</f>
        <v>0</v>
      </c>
      <c r="B34" s="2"/>
      <c r="C34" s="2"/>
      <c r="D34" s="2"/>
    </row>
  </sheetData>
  <mergeCells count="1">
    <mergeCell ref="C18:J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F35A-3F65-4E27-94EE-6B88BCDA8B72}">
  <dimension ref="A14:L31"/>
  <sheetViews>
    <sheetView workbookViewId="0">
      <selection activeCell="A27" sqref="A27:A30"/>
    </sheetView>
  </sheetViews>
  <sheetFormatPr defaultRowHeight="14.4" x14ac:dyDescent="0.3"/>
  <cols>
    <col min="12" max="12" width="81" customWidth="1"/>
  </cols>
  <sheetData>
    <row r="14" spans="12:12" ht="13.2" customHeight="1" x14ac:dyDescent="0.3"/>
    <row r="15" spans="12:12" ht="179.4" customHeight="1" x14ac:dyDescent="0.35">
      <c r="L15" s="1" t="s">
        <v>34</v>
      </c>
    </row>
    <row r="20" spans="1:9" x14ac:dyDescent="0.3">
      <c r="A20" s="9"/>
      <c r="B20" s="9"/>
      <c r="C20" s="18" t="s">
        <v>35</v>
      </c>
      <c r="D20" s="18"/>
      <c r="E20" s="18"/>
      <c r="F20" s="18"/>
      <c r="G20" s="18"/>
      <c r="H20" s="18"/>
      <c r="I20" s="18"/>
    </row>
    <row r="22" spans="1:9" x14ac:dyDescent="0.3">
      <c r="A22" s="11" t="s">
        <v>1</v>
      </c>
      <c r="B22" s="11" t="s">
        <v>2</v>
      </c>
      <c r="C22" s="11" t="s">
        <v>36</v>
      </c>
      <c r="D22" s="11" t="s">
        <v>5</v>
      </c>
      <c r="E22" s="11" t="s">
        <v>37</v>
      </c>
      <c r="F22" s="11" t="s">
        <v>38</v>
      </c>
      <c r="G22" s="11" t="s">
        <v>9</v>
      </c>
      <c r="H22" s="11" t="s">
        <v>39</v>
      </c>
      <c r="I22" s="11" t="s">
        <v>40</v>
      </c>
    </row>
    <row r="23" spans="1:9" x14ac:dyDescent="0.3">
      <c r="A23" s="10">
        <v>12</v>
      </c>
      <c r="B23" s="10">
        <v>14</v>
      </c>
      <c r="C23" s="10">
        <v>5</v>
      </c>
      <c r="D23" s="10">
        <v>4</v>
      </c>
      <c r="E23" s="10">
        <v>9</v>
      </c>
      <c r="F23" s="10">
        <v>2</v>
      </c>
      <c r="G23" s="10">
        <v>5</v>
      </c>
      <c r="H23" s="10">
        <v>5</v>
      </c>
      <c r="I23" s="10">
        <v>12</v>
      </c>
    </row>
    <row r="24" spans="1:9" x14ac:dyDescent="0.3">
      <c r="A24" s="11" t="s">
        <v>18</v>
      </c>
      <c r="B24" s="11" t="s">
        <v>19</v>
      </c>
      <c r="C24" s="11" t="s">
        <v>20</v>
      </c>
      <c r="D24" s="11" t="s">
        <v>22</v>
      </c>
      <c r="E24" s="11" t="s">
        <v>41</v>
      </c>
      <c r="F24" s="11" t="s">
        <v>42</v>
      </c>
      <c r="G24" s="11" t="s">
        <v>26</v>
      </c>
      <c r="H24" s="11" t="s">
        <v>43</v>
      </c>
      <c r="I24" s="11" t="s">
        <v>44</v>
      </c>
    </row>
    <row r="25" spans="1:9" x14ac:dyDescent="0.3">
      <c r="A25" s="10">
        <v>14</v>
      </c>
      <c r="B25" s="10">
        <v>6</v>
      </c>
      <c r="C25" s="10">
        <v>0</v>
      </c>
      <c r="D25" s="10">
        <v>4</v>
      </c>
      <c r="E25" s="10">
        <v>10</v>
      </c>
      <c r="F25" s="10">
        <v>1</v>
      </c>
      <c r="G25" s="10">
        <v>5</v>
      </c>
      <c r="H25" s="10">
        <v>0</v>
      </c>
      <c r="I25" s="10">
        <v>0</v>
      </c>
    </row>
    <row r="26" spans="1:9" x14ac:dyDescent="0.3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3">
      <c r="A27" s="10">
        <f>A25+B25</f>
        <v>20</v>
      </c>
      <c r="B27" s="9"/>
      <c r="C27" s="9"/>
      <c r="D27" s="9"/>
      <c r="E27" s="9"/>
      <c r="F27" s="12" t="s">
        <v>17</v>
      </c>
      <c r="G27" s="9"/>
      <c r="H27" s="9"/>
      <c r="I27" s="9"/>
    </row>
    <row r="28" spans="1:9" x14ac:dyDescent="0.3">
      <c r="A28" s="10">
        <f>A25-D25-C25-E25</f>
        <v>0</v>
      </c>
      <c r="B28" s="9"/>
      <c r="C28" s="9"/>
      <c r="D28" s="9"/>
      <c r="E28" s="9"/>
      <c r="F28" s="10">
        <f>SUMPRODUCT(A23:I23,A25:I25)</f>
        <v>385</v>
      </c>
      <c r="G28" s="9"/>
      <c r="H28" s="9"/>
      <c r="I28" s="9"/>
    </row>
    <row r="29" spans="1:9" x14ac:dyDescent="0.3">
      <c r="A29" s="10">
        <f>B25+C25+H25-F25-G25</f>
        <v>0</v>
      </c>
      <c r="B29" s="9"/>
      <c r="C29" s="9"/>
      <c r="D29" s="9"/>
      <c r="E29" s="9"/>
      <c r="F29" s="9"/>
      <c r="G29" s="9"/>
      <c r="H29" s="9"/>
      <c r="I29" s="9"/>
    </row>
    <row r="30" spans="1:9" x14ac:dyDescent="0.3">
      <c r="A30" s="10">
        <f>F25+D25-I25</f>
        <v>5</v>
      </c>
      <c r="B30" s="9"/>
      <c r="C30" s="9"/>
      <c r="D30" s="9"/>
      <c r="E30" s="9"/>
      <c r="F30" s="9"/>
      <c r="G30" s="9"/>
      <c r="H30" s="9"/>
      <c r="I30" s="9"/>
    </row>
    <row r="31" spans="1:9" x14ac:dyDescent="0.3">
      <c r="A31" s="10">
        <f>G25+I25+E25-H25</f>
        <v>15</v>
      </c>
      <c r="B31" s="9"/>
      <c r="C31" s="9"/>
      <c r="D31" s="9"/>
      <c r="E31" s="9"/>
      <c r="F31" s="9"/>
      <c r="G31" s="9"/>
      <c r="H31" s="9"/>
      <c r="I31" s="9"/>
    </row>
  </sheetData>
  <mergeCells count="1">
    <mergeCell ref="C20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4F59-CF6C-44C4-B8E6-51D344CE0468}">
  <dimension ref="A1:K14"/>
  <sheetViews>
    <sheetView workbookViewId="0">
      <selection activeCell="I10" sqref="I10"/>
    </sheetView>
  </sheetViews>
  <sheetFormatPr defaultRowHeight="14.4" x14ac:dyDescent="0.3"/>
  <sheetData>
    <row r="1" spans="1:11" x14ac:dyDescent="0.3">
      <c r="A1" s="18" t="s">
        <v>45</v>
      </c>
      <c r="B1" s="18"/>
      <c r="C1" s="18"/>
      <c r="D1" s="18"/>
      <c r="E1" s="18"/>
      <c r="F1" s="18"/>
      <c r="G1" s="18"/>
      <c r="H1" s="13"/>
      <c r="I1" s="13"/>
      <c r="J1" s="13"/>
      <c r="K1" s="13"/>
    </row>
    <row r="2" spans="1:11" x14ac:dyDescent="0.3">
      <c r="A2" s="19" t="s">
        <v>46</v>
      </c>
      <c r="B2" s="19"/>
      <c r="C2" s="19"/>
      <c r="D2" s="19"/>
      <c r="E2" s="19"/>
      <c r="F2" s="19"/>
      <c r="G2" s="19"/>
      <c r="H2" s="13"/>
      <c r="I2" s="13"/>
      <c r="J2" s="13"/>
      <c r="K2" s="13"/>
    </row>
    <row r="3" spans="1:11" x14ac:dyDescent="0.3">
      <c r="A3" s="15" t="s">
        <v>1</v>
      </c>
      <c r="B3" s="15" t="s">
        <v>2</v>
      </c>
      <c r="C3" s="15" t="s">
        <v>4</v>
      </c>
      <c r="D3" s="15" t="s">
        <v>5</v>
      </c>
      <c r="E3" s="15" t="s">
        <v>47</v>
      </c>
      <c r="F3" s="15" t="s">
        <v>38</v>
      </c>
      <c r="G3" s="15" t="s">
        <v>9</v>
      </c>
      <c r="H3" s="15" t="s">
        <v>40</v>
      </c>
      <c r="I3" s="15" t="s">
        <v>14</v>
      </c>
      <c r="J3" s="15" t="s">
        <v>10</v>
      </c>
      <c r="K3" s="15" t="s">
        <v>15</v>
      </c>
    </row>
    <row r="4" spans="1:11" x14ac:dyDescent="0.3">
      <c r="A4" s="14">
        <v>24</v>
      </c>
      <c r="B4" s="14">
        <v>20</v>
      </c>
      <c r="C4" s="14">
        <v>14</v>
      </c>
      <c r="D4" s="14">
        <v>12</v>
      </c>
      <c r="E4" s="14">
        <v>30</v>
      </c>
      <c r="F4" s="14">
        <v>10</v>
      </c>
      <c r="G4" s="14">
        <v>12</v>
      </c>
      <c r="H4" s="14">
        <v>6</v>
      </c>
      <c r="I4" s="14">
        <v>7</v>
      </c>
      <c r="J4" s="14">
        <v>8</v>
      </c>
      <c r="K4" s="14">
        <v>12</v>
      </c>
    </row>
    <row r="5" spans="1:11" x14ac:dyDescent="0.3">
      <c r="A5" s="15" t="s">
        <v>18</v>
      </c>
      <c r="B5" s="15" t="s">
        <v>19</v>
      </c>
      <c r="C5" s="15" t="s">
        <v>21</v>
      </c>
      <c r="D5" s="15" t="s">
        <v>22</v>
      </c>
      <c r="E5" s="15" t="s">
        <v>48</v>
      </c>
      <c r="F5" s="15" t="s">
        <v>42</v>
      </c>
      <c r="G5" s="15" t="s">
        <v>26</v>
      </c>
      <c r="H5" s="15" t="s">
        <v>44</v>
      </c>
      <c r="I5" s="15" t="s">
        <v>31</v>
      </c>
      <c r="J5" s="15" t="s">
        <v>27</v>
      </c>
      <c r="K5" s="15" t="s">
        <v>32</v>
      </c>
    </row>
    <row r="6" spans="1:11" x14ac:dyDescent="0.3">
      <c r="A6" s="14">
        <v>0</v>
      </c>
      <c r="B6" s="14">
        <v>1</v>
      </c>
      <c r="C6" s="14">
        <v>0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14">
        <v>1</v>
      </c>
      <c r="J6" s="14">
        <v>0</v>
      </c>
      <c r="K6" s="14">
        <v>0</v>
      </c>
    </row>
    <row r="8" spans="1:11" x14ac:dyDescent="0.3">
      <c r="A8" s="14">
        <f>A6+B6</f>
        <v>1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3">
      <c r="A9" s="14">
        <f>A6+C6-D6-E6</f>
        <v>0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3">
      <c r="A10" s="14">
        <f>B6-C6-G6-F6</f>
        <v>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3">
      <c r="A11" s="14">
        <f>D6+F6-I6-H6</f>
        <v>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3">
      <c r="A12" s="14">
        <f>G6+H6-J6</f>
        <v>0</v>
      </c>
      <c r="B12" s="13"/>
      <c r="C12" s="13"/>
      <c r="D12" s="13"/>
      <c r="E12" s="16" t="s">
        <v>17</v>
      </c>
      <c r="F12" s="13"/>
      <c r="G12" s="13"/>
      <c r="H12" s="13"/>
      <c r="I12" s="13"/>
      <c r="J12" s="13"/>
      <c r="K12" s="13"/>
    </row>
    <row r="13" spans="1:11" x14ac:dyDescent="0.3">
      <c r="A13" s="14">
        <f>J6-K6</f>
        <v>0</v>
      </c>
      <c r="B13" s="13"/>
      <c r="C13" s="13"/>
      <c r="D13" s="13"/>
      <c r="E13" s="14">
        <f>SUMPRODUCT(A4:K4,A6:K6)</f>
        <v>37</v>
      </c>
      <c r="F13" s="13"/>
      <c r="G13" s="13"/>
      <c r="H13" s="13"/>
      <c r="I13" s="13"/>
      <c r="J13" s="13"/>
      <c r="K13" s="13"/>
    </row>
    <row r="14" spans="1:11" x14ac:dyDescent="0.3">
      <c r="A14" s="14">
        <f>E6+I6+K6</f>
        <v>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</sheetData>
  <mergeCells count="2">
    <mergeCell ref="A1:G1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2022-12-13T08:41:48Z</dcterms:modified>
</cp:coreProperties>
</file>