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 Data\Desktop Folders\M Tech_Sem 3 AU\Hiren Parmar\"/>
    </mc:Choice>
  </mc:AlternateContent>
  <xr:revisionPtr revIDLastSave="0" documentId="8_{B8CD8E4C-3A1F-42E0-A957-7EFF56535388}" xr6:coauthVersionLast="47" xr6:coauthVersionMax="47" xr10:uidLastSave="{00000000-0000-0000-0000-000000000000}"/>
  <bookViews>
    <workbookView xWindow="-120" yWindow="-120" windowWidth="20730" windowHeight="11040" xr2:uid="{85B9A3BE-8B9F-4D9E-8C96-416B6C0F67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O10" i="1"/>
  <c r="R10" i="1" s="1"/>
  <c r="N10" i="1"/>
  <c r="Q10" i="1" s="1"/>
  <c r="S10" i="1" s="1"/>
  <c r="T10" i="1" s="1"/>
  <c r="U10" i="1" s="1"/>
  <c r="H10" i="1"/>
  <c r="P9" i="1"/>
  <c r="O9" i="1"/>
  <c r="R9" i="1" s="1"/>
  <c r="N9" i="1"/>
  <c r="Q9" i="1" s="1"/>
  <c r="H9" i="1"/>
  <c r="S9" i="1" l="1"/>
  <c r="T9" i="1" s="1"/>
  <c r="U9" i="1" s="1"/>
</calcChain>
</file>

<file path=xl/sharedStrings.xml><?xml version="1.0" encoding="utf-8"?>
<sst xmlns="http://schemas.openxmlformats.org/spreadsheetml/2006/main" count="40" uniqueCount="40">
  <si>
    <t>Development of Optimal Strategy for Green Highway Construction</t>
  </si>
  <si>
    <t>Carbon Emission Calculation</t>
  </si>
  <si>
    <t>Sr.no.</t>
  </si>
  <si>
    <t>Item</t>
  </si>
  <si>
    <t>Total quantity (MT)</t>
  </si>
  <si>
    <t>Source carbon emission base materials (Kg/MT)</t>
  </si>
  <si>
    <t>Dist. From source (Km)</t>
  </si>
  <si>
    <t>Transportation of base material's carbon emission (Kg/Km/MT)</t>
  </si>
  <si>
    <t>Total carbon emission for base material (Kg/MT)</t>
  </si>
  <si>
    <t xml:space="preserve">Percentage of alternative material  use % </t>
  </si>
  <si>
    <t>Source carbon emission for alternative material (Kg/MT)</t>
  </si>
  <si>
    <t xml:space="preserve">Dits. From source carbon emission for aternative material (Km) </t>
  </si>
  <si>
    <t>Transportation of alternative material's carbon emission (Kg/Km/MT)</t>
  </si>
  <si>
    <t>Percentage of alternative material use %</t>
  </si>
  <si>
    <t xml:space="preserve">Quantity of base material </t>
  </si>
  <si>
    <t xml:space="preserve">Quantity of alternative materials </t>
  </si>
  <si>
    <t>Max. allowable dist of alternative (Km)</t>
  </si>
  <si>
    <t>If xₐ &lt;= xₐmax, then net carbon emission of base materials (Kg/MT)</t>
  </si>
  <si>
    <t>If xₐ &lt;= xₐmax, then net carbon emission of alternative materials (Kg/MT)</t>
  </si>
  <si>
    <t>Total carbon emission with alternative materials (Kg/MT)</t>
  </si>
  <si>
    <t>Saving in carbon emission (kg)</t>
  </si>
  <si>
    <t>Whether alternative material can be accepted?</t>
  </si>
  <si>
    <t>q</t>
  </si>
  <si>
    <t>sceb</t>
  </si>
  <si>
    <r>
      <t>x</t>
    </r>
    <r>
      <rPr>
        <b/>
        <vertAlign val="subscript"/>
        <sz val="11"/>
        <color theme="1"/>
        <rFont val="Aptos Narrow"/>
        <family val="2"/>
        <scheme val="minor"/>
      </rPr>
      <t>b</t>
    </r>
  </si>
  <si>
    <t>tpceb</t>
  </si>
  <si>
    <t>tceb</t>
  </si>
  <si>
    <t xml:space="preserve">n max </t>
  </si>
  <si>
    <t xml:space="preserve">scea </t>
  </si>
  <si>
    <r>
      <t>x</t>
    </r>
    <r>
      <rPr>
        <b/>
        <sz val="11"/>
        <color theme="1"/>
        <rFont val="Times New Roman"/>
        <family val="1"/>
      </rPr>
      <t>ₐ</t>
    </r>
  </si>
  <si>
    <t>tpcea</t>
  </si>
  <si>
    <t>n</t>
  </si>
  <si>
    <t>qb=q( 1-(0.01*n))</t>
  </si>
  <si>
    <t>qa=(0.01*n*q)</t>
  </si>
  <si>
    <r>
      <t>x</t>
    </r>
    <r>
      <rPr>
        <b/>
        <sz val="11"/>
        <color theme="1"/>
        <rFont val="Times New Roman"/>
        <family val="1"/>
      </rPr>
      <t>ₐ</t>
    </r>
    <r>
      <rPr>
        <b/>
        <sz val="11"/>
        <color theme="1"/>
        <rFont val="Aptos Narrow"/>
        <family val="2"/>
        <scheme val="minor"/>
      </rPr>
      <t xml:space="preserve"> max </t>
    </r>
  </si>
  <si>
    <t>ceb</t>
  </si>
  <si>
    <t>cea</t>
  </si>
  <si>
    <t>tce(b+a)</t>
  </si>
  <si>
    <t xml:space="preserve">Aggregate (A1-Waste Ceramic Tiles)) </t>
  </si>
  <si>
    <t xml:space="preserve">Aggregate (A2-Blast furnce slag))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</si>
</sst>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00B05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7206-6520-490F-A2A6-1B0F47013DB2}">
  <dimension ref="B3:U13"/>
  <sheetViews>
    <sheetView tabSelected="1" topLeftCell="A2" workbookViewId="0">
      <selection activeCell="O7" sqref="O7"/>
    </sheetView>
  </sheetViews>
  <sheetFormatPr defaultRowHeight="15" x14ac:dyDescent="0.25"/>
  <cols>
    <col min="3" max="3" width="10.42578125" bestFit="1" customWidth="1"/>
    <col min="5" max="5" width="10.5703125" customWidth="1"/>
    <col min="10" max="11" width="11.140625" customWidth="1"/>
    <col min="14" max="14" width="16.28515625" bestFit="1" customWidth="1"/>
    <col min="15" max="15" width="13.5703125" bestFit="1" customWidth="1"/>
    <col min="21" max="21" width="10.7109375" customWidth="1"/>
  </cols>
  <sheetData>
    <row r="3" spans="2:21" ht="24" x14ac:dyDescent="0.25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5" spans="2:21" ht="18.75" x14ac:dyDescent="0.3"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7" spans="2:21" ht="165" x14ac:dyDescent="0.25">
      <c r="B7" s="3" t="s">
        <v>2</v>
      </c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5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5" t="s">
        <v>14</v>
      </c>
      <c r="O7" s="5" t="s">
        <v>15</v>
      </c>
      <c r="P7" s="5" t="s">
        <v>16</v>
      </c>
      <c r="Q7" s="5" t="s">
        <v>17</v>
      </c>
      <c r="R7" s="5" t="s">
        <v>18</v>
      </c>
      <c r="S7" s="5" t="s">
        <v>19</v>
      </c>
      <c r="T7" s="5" t="s">
        <v>20</v>
      </c>
      <c r="U7" s="5" t="s">
        <v>21</v>
      </c>
    </row>
    <row r="8" spans="2:21" ht="18" x14ac:dyDescent="0.25">
      <c r="B8" s="6"/>
      <c r="C8" s="6"/>
      <c r="D8" s="3" t="s">
        <v>22</v>
      </c>
      <c r="E8" s="3" t="s">
        <v>23</v>
      </c>
      <c r="F8" s="3" t="s">
        <v>24</v>
      </c>
      <c r="G8" s="3" t="s">
        <v>25</v>
      </c>
      <c r="H8" s="7" t="s">
        <v>26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s="7" t="s">
        <v>32</v>
      </c>
      <c r="O8" s="7" t="s">
        <v>33</v>
      </c>
      <c r="P8" s="7" t="s">
        <v>34</v>
      </c>
      <c r="Q8" s="7" t="s">
        <v>35</v>
      </c>
      <c r="R8" s="7" t="s">
        <v>36</v>
      </c>
      <c r="S8" s="7" t="s">
        <v>37</v>
      </c>
      <c r="T8" s="8"/>
      <c r="U8" s="8"/>
    </row>
    <row r="9" spans="2:21" ht="60" x14ac:dyDescent="0.25">
      <c r="B9" s="9">
        <v>1</v>
      </c>
      <c r="C9" s="10" t="s">
        <v>38</v>
      </c>
      <c r="D9" s="9">
        <v>100</v>
      </c>
      <c r="E9" s="9">
        <v>17</v>
      </c>
      <c r="F9" s="9">
        <v>20</v>
      </c>
      <c r="G9" s="9">
        <v>0.45</v>
      </c>
      <c r="H9" s="11">
        <f>D9*(E9+(F9*G9))</f>
        <v>2600</v>
      </c>
      <c r="I9" s="9">
        <v>20</v>
      </c>
      <c r="J9" s="9">
        <v>0</v>
      </c>
      <c r="K9" s="9">
        <v>50</v>
      </c>
      <c r="L9" s="9">
        <v>0.45</v>
      </c>
      <c r="M9" s="9">
        <v>20</v>
      </c>
      <c r="N9" s="11">
        <f>D9*(1-(0.01*M9))</f>
        <v>80</v>
      </c>
      <c r="O9" s="11">
        <f>(0.01*M9*D9)</f>
        <v>20</v>
      </c>
      <c r="P9" s="11">
        <f>((E9-J9)/L9)+(F9*G9/L9)</f>
        <v>57.777777777777779</v>
      </c>
      <c r="Q9" s="11">
        <f>(N9*(E9+(F9*G9)))</f>
        <v>2080</v>
      </c>
      <c r="R9" s="11">
        <f>(O9*(J9+(K9*L9)))</f>
        <v>450</v>
      </c>
      <c r="S9" s="11">
        <f>(Q9+R9)</f>
        <v>2530</v>
      </c>
      <c r="T9" s="11">
        <f>H9-S9</f>
        <v>70</v>
      </c>
      <c r="U9" s="12" t="str">
        <f>IF(T9&gt;0,"ACCEPTED","NOT ACCEPTED")</f>
        <v>ACCEPTED</v>
      </c>
    </row>
    <row r="10" spans="2:21" ht="60" x14ac:dyDescent="0.25">
      <c r="B10" s="9">
        <v>2</v>
      </c>
      <c r="C10" s="10" t="s">
        <v>39</v>
      </c>
      <c r="D10" s="9">
        <v>100</v>
      </c>
      <c r="E10" s="9">
        <v>17</v>
      </c>
      <c r="F10" s="9">
        <v>20</v>
      </c>
      <c r="G10" s="9">
        <v>0.45</v>
      </c>
      <c r="H10" s="11">
        <f>D10*(E10+(F10*G10))</f>
        <v>2600</v>
      </c>
      <c r="I10" s="9">
        <v>30</v>
      </c>
      <c r="J10" s="9">
        <v>1</v>
      </c>
      <c r="K10" s="9">
        <v>60</v>
      </c>
      <c r="L10" s="9">
        <v>0.45</v>
      </c>
      <c r="M10" s="9">
        <v>30</v>
      </c>
      <c r="N10" s="11">
        <f>D10*(1-(0.01*M10))</f>
        <v>70</v>
      </c>
      <c r="O10" s="11">
        <f>(0.01*M10*D10)</f>
        <v>30</v>
      </c>
      <c r="P10" s="11">
        <f>((E10-J10)/L10)+(F10*G10/L10)</f>
        <v>55.555555555555557</v>
      </c>
      <c r="Q10" s="11">
        <f>(N10*(E10+(F10*G10)))</f>
        <v>1820</v>
      </c>
      <c r="R10" s="11">
        <f>(O10*(J10+(K10*L10)))</f>
        <v>840</v>
      </c>
      <c r="S10" s="11">
        <f>(Q10+R10)</f>
        <v>2660</v>
      </c>
      <c r="T10" s="11">
        <f>H10-S10</f>
        <v>-60</v>
      </c>
      <c r="U10" s="12" t="str">
        <f>IF(T10&gt;0,"ACCEPTED","NOT ACCEPTED")</f>
        <v>NOT ACCEPTED</v>
      </c>
    </row>
    <row r="11" spans="2:21" x14ac:dyDescent="0.25">
      <c r="B11" s="9"/>
      <c r="C11" s="9"/>
      <c r="D11" s="9"/>
      <c r="E11" s="9"/>
      <c r="F11" s="9"/>
      <c r="G11" s="9"/>
      <c r="H11" s="11"/>
      <c r="I11" s="9"/>
      <c r="J11" s="9"/>
      <c r="K11" s="9"/>
      <c r="L11" s="9"/>
      <c r="M11" s="9"/>
      <c r="N11" s="11"/>
      <c r="O11" s="11"/>
      <c r="P11" s="11"/>
      <c r="Q11" s="11"/>
      <c r="R11" s="11"/>
      <c r="S11" s="11"/>
      <c r="T11" s="8"/>
      <c r="U11" s="8"/>
    </row>
    <row r="12" spans="2:21" x14ac:dyDescent="0.25">
      <c r="B12" s="9"/>
      <c r="C12" s="9"/>
      <c r="D12" s="9"/>
      <c r="E12" s="9"/>
      <c r="F12" s="9"/>
      <c r="G12" s="9"/>
      <c r="H12" s="11"/>
      <c r="I12" s="9"/>
      <c r="J12" s="9"/>
      <c r="K12" s="9"/>
      <c r="L12" s="9"/>
      <c r="M12" s="9"/>
      <c r="N12" s="11"/>
      <c r="O12" s="11"/>
      <c r="P12" s="11"/>
      <c r="Q12" s="11"/>
      <c r="R12" s="11"/>
      <c r="S12" s="11"/>
      <c r="T12" s="8"/>
      <c r="U12" s="8"/>
    </row>
    <row r="13" spans="2:21" x14ac:dyDescent="0.25">
      <c r="B13" s="9"/>
      <c r="C13" s="9"/>
      <c r="D13" s="9"/>
      <c r="E13" s="9"/>
      <c r="F13" s="9"/>
      <c r="G13" s="9"/>
      <c r="H13" s="11"/>
      <c r="I13" s="9"/>
      <c r="J13" s="9"/>
      <c r="K13" s="9"/>
      <c r="L13" s="9"/>
      <c r="M13" s="9"/>
      <c r="N13" s="11"/>
      <c r="O13" s="11"/>
      <c r="P13" s="11"/>
      <c r="Q13" s="11"/>
      <c r="R13" s="11"/>
      <c r="S13" s="11"/>
      <c r="T13" s="8"/>
      <c r="U13" s="8"/>
    </row>
  </sheetData>
  <mergeCells count="2">
    <mergeCell ref="C3:R3"/>
    <mergeCell ref="B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(Dr.) Harishkumar Varia</dc:creator>
  <cp:lastModifiedBy>Prof. (Dr.) Harishkumar Varia</cp:lastModifiedBy>
  <dcterms:created xsi:type="dcterms:W3CDTF">2024-08-27T06:50:06Z</dcterms:created>
  <dcterms:modified xsi:type="dcterms:W3CDTF">2024-08-27T06:51:25Z</dcterms:modified>
</cp:coreProperties>
</file>