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. Monk\Downloads\"/>
    </mc:Choice>
  </mc:AlternateContent>
  <xr:revisionPtr revIDLastSave="0" documentId="13_ncr:1_{979C097D-D798-4469-A263-2F8F371FB9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iginal" sheetId="1" r:id="rId1"/>
    <sheet name="revised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3" l="1"/>
  <c r="M52" i="3"/>
  <c r="E52" i="3"/>
  <c r="Q50" i="3"/>
  <c r="M50" i="3"/>
  <c r="I50" i="3"/>
  <c r="E50" i="3"/>
  <c r="Q49" i="3"/>
  <c r="M49" i="3"/>
  <c r="I49" i="3"/>
  <c r="E49" i="3"/>
  <c r="Q48" i="3"/>
  <c r="M48" i="3"/>
  <c r="M57" i="3" s="1"/>
  <c r="I48" i="3"/>
  <c r="I57" i="3" s="1"/>
  <c r="E48" i="3"/>
  <c r="E57" i="3" s="1"/>
  <c r="M45" i="3"/>
  <c r="Q43" i="3"/>
  <c r="M43" i="3"/>
  <c r="I43" i="3"/>
  <c r="E43" i="3"/>
  <c r="R43" i="3" s="1"/>
  <c r="Q42" i="3"/>
  <c r="M42" i="3"/>
  <c r="I42" i="3"/>
  <c r="E42" i="3"/>
  <c r="Q41" i="3"/>
  <c r="M41" i="3"/>
  <c r="I41" i="3"/>
  <c r="E41" i="3"/>
  <c r="Q40" i="3"/>
  <c r="Q45" i="3" s="1"/>
  <c r="M40" i="3"/>
  <c r="I40" i="3"/>
  <c r="I45" i="3" s="1"/>
  <c r="E40" i="3"/>
  <c r="E45" i="3" s="1"/>
  <c r="Q27" i="3"/>
  <c r="M27" i="3"/>
  <c r="I27" i="3"/>
  <c r="E27" i="3"/>
  <c r="Q26" i="3"/>
  <c r="M26" i="3"/>
  <c r="I26" i="3"/>
  <c r="E26" i="3"/>
  <c r="Q25" i="3"/>
  <c r="M25" i="3"/>
  <c r="I25" i="3"/>
  <c r="E25" i="3"/>
  <c r="Q24" i="3"/>
  <c r="M24" i="3"/>
  <c r="I24" i="3"/>
  <c r="E24" i="3"/>
  <c r="Q23" i="3"/>
  <c r="Q28" i="3" s="1"/>
  <c r="O23" i="3"/>
  <c r="K23" i="3"/>
  <c r="M23" i="3" s="1"/>
  <c r="M28" i="3" s="1"/>
  <c r="I23" i="3"/>
  <c r="I28" i="3" s="1"/>
  <c r="G23" i="3"/>
  <c r="C23" i="3"/>
  <c r="E23" i="3" s="1"/>
  <c r="E28" i="3" s="1"/>
  <c r="Q18" i="3"/>
  <c r="M18" i="3"/>
  <c r="I18" i="3"/>
  <c r="E18" i="3"/>
  <c r="R18" i="3" s="1"/>
  <c r="Q17" i="3"/>
  <c r="M17" i="3"/>
  <c r="I17" i="3"/>
  <c r="E17" i="3"/>
  <c r="R17" i="3" s="1"/>
  <c r="Q16" i="3"/>
  <c r="M16" i="3"/>
  <c r="I16" i="3"/>
  <c r="E16" i="3"/>
  <c r="R16" i="3" s="1"/>
  <c r="Q15" i="3"/>
  <c r="M15" i="3"/>
  <c r="I15" i="3"/>
  <c r="E15" i="3"/>
  <c r="R15" i="3" s="1"/>
  <c r="Q14" i="3"/>
  <c r="M14" i="3"/>
  <c r="I14" i="3"/>
  <c r="E14" i="3"/>
  <c r="Q13" i="3"/>
  <c r="M13" i="3"/>
  <c r="I13" i="3"/>
  <c r="E13" i="3"/>
  <c r="Q11" i="3"/>
  <c r="M11" i="3"/>
  <c r="I11" i="3"/>
  <c r="E11" i="3"/>
  <c r="Q10" i="3"/>
  <c r="M10" i="3"/>
  <c r="I10" i="3"/>
  <c r="E10" i="3"/>
  <c r="R10" i="3" s="1"/>
  <c r="Q9" i="3"/>
  <c r="M9" i="3"/>
  <c r="I9" i="3"/>
  <c r="E9" i="3"/>
  <c r="Q8" i="3"/>
  <c r="M8" i="3"/>
  <c r="I8" i="3"/>
  <c r="E8" i="3"/>
  <c r="Q7" i="3"/>
  <c r="M7" i="3"/>
  <c r="I7" i="3"/>
  <c r="E7" i="3"/>
  <c r="Q6" i="3"/>
  <c r="M6" i="3"/>
  <c r="I6" i="3"/>
  <c r="E6" i="3"/>
  <c r="R6" i="3" s="1"/>
  <c r="Q5" i="3"/>
  <c r="Q20" i="3" s="1"/>
  <c r="M5" i="3"/>
  <c r="I5" i="3"/>
  <c r="E5" i="3"/>
  <c r="E20" i="3" s="1"/>
  <c r="I20" i="3" l="1"/>
  <c r="M20" i="3"/>
  <c r="Q57" i="3"/>
  <c r="M64" i="3"/>
  <c r="M65" i="3" s="1"/>
  <c r="M66" i="3" s="1"/>
  <c r="M68" i="3" s="1"/>
  <c r="E64" i="3"/>
  <c r="Q64" i="3"/>
  <c r="I64" i="3"/>
  <c r="R11" i="3"/>
  <c r="R64" i="3" s="1"/>
  <c r="R18" i="2"/>
  <c r="R6" i="2"/>
  <c r="Q52" i="2"/>
  <c r="Q50" i="2"/>
  <c r="Q49" i="2"/>
  <c r="Q48" i="2"/>
  <c r="Q57" i="2" s="1"/>
  <c r="I50" i="2"/>
  <c r="I49" i="2"/>
  <c r="I57" i="2" s="1"/>
  <c r="I48" i="2"/>
  <c r="M52" i="2"/>
  <c r="M50" i="2"/>
  <c r="M49" i="2"/>
  <c r="M48" i="2"/>
  <c r="E50" i="2"/>
  <c r="E49" i="2"/>
  <c r="E48" i="2"/>
  <c r="E52" i="2"/>
  <c r="E57" i="2" s="1"/>
  <c r="Q43" i="2"/>
  <c r="Q42" i="2"/>
  <c r="Q41" i="2"/>
  <c r="Q40" i="2"/>
  <c r="Q45" i="2" s="1"/>
  <c r="M43" i="2"/>
  <c r="M42" i="2"/>
  <c r="M41" i="2"/>
  <c r="M40" i="2"/>
  <c r="I43" i="2"/>
  <c r="I42" i="2"/>
  <c r="I41" i="2"/>
  <c r="I40" i="2"/>
  <c r="I45" i="2" s="1"/>
  <c r="E41" i="2"/>
  <c r="E42" i="2"/>
  <c r="E43" i="2"/>
  <c r="R43" i="2" s="1"/>
  <c r="E40" i="2"/>
  <c r="I26" i="2"/>
  <c r="I27" i="2"/>
  <c r="I28" i="2" s="1"/>
  <c r="Q26" i="2"/>
  <c r="Q27" i="2"/>
  <c r="Q28" i="2" s="1"/>
  <c r="M26" i="2"/>
  <c r="M27" i="2"/>
  <c r="E26" i="2"/>
  <c r="E27" i="2"/>
  <c r="Q25" i="2"/>
  <c r="M25" i="2"/>
  <c r="I25" i="2"/>
  <c r="E25" i="2"/>
  <c r="Q24" i="2"/>
  <c r="M24" i="2"/>
  <c r="I24" i="2"/>
  <c r="E24" i="2"/>
  <c r="O23" i="2"/>
  <c r="Q23" i="2" s="1"/>
  <c r="K23" i="2"/>
  <c r="M23" i="2" s="1"/>
  <c r="G23" i="2"/>
  <c r="I23" i="2" s="1"/>
  <c r="C23" i="2"/>
  <c r="E23" i="2" s="1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5" i="2"/>
  <c r="E6" i="2"/>
  <c r="E7" i="2"/>
  <c r="E8" i="2"/>
  <c r="E9" i="2"/>
  <c r="E10" i="2"/>
  <c r="R10" i="2" s="1"/>
  <c r="E11" i="2"/>
  <c r="R11" i="2" s="1"/>
  <c r="E12" i="2"/>
  <c r="E13" i="2"/>
  <c r="E14" i="2"/>
  <c r="E15" i="2"/>
  <c r="R15" i="2" s="1"/>
  <c r="E16" i="2"/>
  <c r="R16" i="2" s="1"/>
  <c r="E17" i="2"/>
  <c r="R17" i="2" s="1"/>
  <c r="E18" i="2"/>
  <c r="E5" i="2"/>
  <c r="R64" i="2" l="1"/>
  <c r="E45" i="2"/>
  <c r="E64" i="2" s="1"/>
  <c r="M45" i="2"/>
  <c r="M69" i="3"/>
  <c r="M70" i="3" s="1"/>
  <c r="I65" i="3"/>
  <c r="I66" i="3" s="1"/>
  <c r="I68" i="3" s="1"/>
  <c r="E65" i="3"/>
  <c r="R65" i="3" s="1"/>
  <c r="R66" i="3" s="1"/>
  <c r="Q65" i="3"/>
  <c r="Q66" i="3" s="1"/>
  <c r="Q68" i="3" s="1"/>
  <c r="M57" i="2"/>
  <c r="M28" i="2"/>
  <c r="E28" i="2"/>
  <c r="I20" i="2"/>
  <c r="I64" i="2" s="1"/>
  <c r="Q20" i="2"/>
  <c r="Q64" i="2" s="1"/>
  <c r="E20" i="2"/>
  <c r="M20" i="2"/>
  <c r="M64" i="2" s="1"/>
  <c r="E65" i="2" l="1"/>
  <c r="R65" i="2" s="1"/>
  <c r="R66" i="2" s="1"/>
  <c r="E66" i="2"/>
  <c r="E68" i="2" s="1"/>
  <c r="Q65" i="2"/>
  <c r="Q66" i="2" s="1"/>
  <c r="Q68" i="2" s="1"/>
  <c r="M65" i="2"/>
  <c r="M66" i="2" s="1"/>
  <c r="M68" i="2" s="1"/>
  <c r="I65" i="2"/>
  <c r="I66" i="2"/>
  <c r="I68" i="2" s="1"/>
  <c r="I69" i="3"/>
  <c r="I70" i="3" s="1"/>
  <c r="E66" i="3"/>
  <c r="E68" i="3" s="1"/>
  <c r="Q69" i="3"/>
  <c r="Q70" i="3" s="1"/>
  <c r="E69" i="2"/>
  <c r="R69" i="2" s="1"/>
  <c r="R70" i="2" s="1"/>
  <c r="S66" i="2"/>
  <c r="M69" i="2" l="1"/>
  <c r="M70" i="2"/>
  <c r="Q70" i="2"/>
  <c r="Q69" i="2"/>
  <c r="I69" i="2"/>
  <c r="I70" i="2" s="1"/>
  <c r="E70" i="2"/>
  <c r="S70" i="2" s="1"/>
  <c r="E69" i="3"/>
  <c r="R69" i="3" s="1"/>
  <c r="R70" i="3" s="1"/>
  <c r="S66" i="3"/>
  <c r="E70" i="3" l="1"/>
  <c r="S70" i="3" s="1"/>
</calcChain>
</file>

<file path=xl/sharedStrings.xml><?xml version="1.0" encoding="utf-8"?>
<sst xmlns="http://schemas.openxmlformats.org/spreadsheetml/2006/main" count="629" uniqueCount="102">
  <si>
    <t xml:space="preserve"> 1. Budget for the Action</t>
  </si>
  <si>
    <t>All Years</t>
  </si>
  <si>
    <t>Year 1 (Oct 2019 - Sept 2020)</t>
  </si>
  <si>
    <t xml:space="preserve">Year 2 (Oct 2020 - Sept 2021) </t>
  </si>
  <si>
    <t>Year 3 (Oct 2021 - Mar 2022)</t>
  </si>
  <si>
    <t>Costs</t>
  </si>
  <si>
    <r>
      <t xml:space="preserve">Unit </t>
    </r>
    <r>
      <rPr>
        <b/>
        <vertAlign val="superscript"/>
        <sz val="10"/>
        <rFont val="Arial"/>
        <family val="2"/>
      </rPr>
      <t>13</t>
    </r>
  </si>
  <si>
    <t># of units</t>
  </si>
  <si>
    <t>Unit value
(in EUR)</t>
  </si>
  <si>
    <r>
      <t>Total Cost
(in EUR)</t>
    </r>
    <r>
      <rPr>
        <b/>
        <vertAlign val="superscript"/>
        <sz val="10"/>
        <rFont val="Arial"/>
        <family val="2"/>
      </rPr>
      <t>3</t>
    </r>
  </si>
  <si>
    <t>Unit</t>
  </si>
  <si>
    <t>Total Cost
(in EUR)</t>
  </si>
  <si>
    <t>1. Human Resources</t>
  </si>
  <si>
    <t>Technical Staff</t>
  </si>
  <si>
    <t>Per month</t>
  </si>
  <si>
    <t>Administrative/ support staff</t>
  </si>
  <si>
    <t>Days</t>
  </si>
  <si>
    <t>Subtotal Human Resources</t>
  </si>
  <si>
    <t>2. Travel</t>
  </si>
  <si>
    <t>Subtotal Travel</t>
  </si>
  <si>
    <t>3. Equipment and supplies</t>
  </si>
  <si>
    <t>3.1 Purchase of vehicle</t>
  </si>
  <si>
    <t>Per vehicle</t>
  </si>
  <si>
    <t>Per item</t>
  </si>
  <si>
    <t>Subtotal Equipment and supplies</t>
  </si>
  <si>
    <t>4. Local office</t>
  </si>
  <si>
    <t>Per annum</t>
  </si>
  <si>
    <t>Per quarter</t>
  </si>
  <si>
    <t>Subtotal Local office</t>
  </si>
  <si>
    <t>5. Other costs, services</t>
  </si>
  <si>
    <t>5.1 Baseline Evaluation</t>
  </si>
  <si>
    <t>Per survey</t>
  </si>
  <si>
    <t>5.2 Review meetings</t>
  </si>
  <si>
    <t>per event</t>
  </si>
  <si>
    <t>5.3 PSC BI-annual meetings</t>
  </si>
  <si>
    <t>5.4 Project Launch</t>
  </si>
  <si>
    <t>5.5 Final Evaluation</t>
  </si>
  <si>
    <t>5.6 Sensitization and Stakeholders workshops annual X 2 places</t>
  </si>
  <si>
    <t>Per workshop</t>
  </si>
  <si>
    <t>Per audit</t>
  </si>
  <si>
    <t>Per Annum</t>
  </si>
  <si>
    <t>Subtotal Other costs, services</t>
  </si>
  <si>
    <t>Inception Activities</t>
  </si>
  <si>
    <t>6.1 Inception meeting for 25 pax in Nakuru for 20 being accommodated 5 from the locality</t>
  </si>
  <si>
    <t>Per event</t>
  </si>
  <si>
    <t>6.2 Planning meeting; @ 25 pax to include technical advisers who are SHA staff, 5 pax will be from the locality</t>
  </si>
  <si>
    <t>Subtotal Other</t>
  </si>
  <si>
    <t>7.  Subtotal direct eligible costs of the Action (1-6)</t>
  </si>
  <si>
    <t>8. Indirect costs (maximum 5% of  7, subtotal of direct eligible costs of the Action)</t>
  </si>
  <si>
    <t>9. Total eligible costs of the Action, excluding reserve (7+ 8)</t>
  </si>
  <si>
    <t xml:space="preserve">10.  Provision for contingency reserve ( 5% of  7, subtotal of direct eligible costs of the Action) </t>
  </si>
  <si>
    <t xml:space="preserve">11. Total eligible costs (9+10) </t>
  </si>
  <si>
    <t>5.7 Expenditure Verification Audit</t>
  </si>
  <si>
    <t>5.8 IEC Materials: Communication and Branding</t>
  </si>
  <si>
    <t>3.2 Purchase of Motorbike</t>
  </si>
  <si>
    <t>3.3 Computer equipment</t>
  </si>
  <si>
    <t>3.4 Camera</t>
  </si>
  <si>
    <t>3.5 Workstations</t>
  </si>
  <si>
    <t>4.1 Vehicle insurance</t>
  </si>
  <si>
    <t>4.2 Vehicle maintenance</t>
  </si>
  <si>
    <t>4.3 Motorbike insurance</t>
  </si>
  <si>
    <t>4.4 Motorbike maintenance</t>
  </si>
  <si>
    <t>4.5 Communications</t>
  </si>
  <si>
    <t>4.6 Bank Charges &amp; Agent Fees</t>
  </si>
  <si>
    <t>4.7 Computer Software Licences</t>
  </si>
  <si>
    <t>12. Less Co-Funding by Self Help Africa</t>
  </si>
  <si>
    <t>1.1 Programme Manager 100%</t>
  </si>
  <si>
    <t>1.2 Finance Officer 15%</t>
  </si>
  <si>
    <t>1.3 Innovation &amp; Extension Manager 100%</t>
  </si>
  <si>
    <t>1.4 Programme Driver 100%</t>
  </si>
  <si>
    <t>1.5 Project Coordinator (Agriculture) 15%</t>
  </si>
  <si>
    <t>1.6 Project Coordinator (Gender) 15%</t>
  </si>
  <si>
    <t>1.7 M &amp; E Coordinator 15%</t>
  </si>
  <si>
    <t>1.8 Project Coordinator (Agribusiness) 15%</t>
  </si>
  <si>
    <t>1.9 Country Director 5%</t>
  </si>
  <si>
    <t>1.10 Head of Programmes 5%</t>
  </si>
  <si>
    <t>1.11 Head of Finance &amp; Admin 5%</t>
  </si>
  <si>
    <t>1.12 HR &amp; Admin Manager 5%</t>
  </si>
  <si>
    <t xml:space="preserve">2.1 Local transportation </t>
  </si>
  <si>
    <t>13. Total Funding by Teagasc &amp; SFSI</t>
  </si>
  <si>
    <t>Annual computer licence fees for  staff - Office 365, Google Mail, Salesforce. This supports effective IT provision for project management and delivery.</t>
  </si>
  <si>
    <t>1.5 National Extension Specialists (days)</t>
  </si>
  <si>
    <t>2.1 Local transportation (moto bikes running costs X 2)</t>
  </si>
  <si>
    <t>2. Travel &amp; Subsistence</t>
  </si>
  <si>
    <t>2.2 Vehicle running costs</t>
  </si>
  <si>
    <t>2.3 International flights</t>
  </si>
  <si>
    <t>2.4 Extension staff travel and per diem</t>
  </si>
  <si>
    <t>2.5 International travel and per diem</t>
  </si>
  <si>
    <t>Per trip</t>
  </si>
  <si>
    <t>4. Office Support Costs</t>
  </si>
  <si>
    <t>4.1 Supplies and Consumables</t>
  </si>
  <si>
    <t>4.3 ICT &amp; Communications</t>
  </si>
  <si>
    <t>4.2 Bank charges</t>
  </si>
  <si>
    <t>4.4 Office rent contribution</t>
  </si>
  <si>
    <t>5. Outreach Support and M &amp; E</t>
  </si>
  <si>
    <t>5.1 Group Events - 2000 farmers</t>
  </si>
  <si>
    <t>5.2 Stakeholder workshops</t>
  </si>
  <si>
    <t>5.3 Participant hosting - Innovation Node events</t>
  </si>
  <si>
    <t>Cost recovery</t>
  </si>
  <si>
    <t>Cost recovery rate without 10% co-funding contribution</t>
  </si>
  <si>
    <t>cost recovery rate after the 10% co funding contribution</t>
  </si>
  <si>
    <t>5.4 Final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</si>
</sst>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;\(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1"/>
      <color rgb="FF7030A0"/>
      <name val="Arial"/>
      <family val="2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35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4" fontId="3" fillId="2" borderId="1" xfId="1" applyFont="1" applyFill="1" applyBorder="1" applyAlignment="1">
      <alignment horizontal="center" vertical="top" wrapText="1"/>
    </xf>
    <xf numFmtId="164" fontId="3" fillId="2" borderId="2" xfId="1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/>
    </xf>
    <xf numFmtId="164" fontId="3" fillId="2" borderId="9" xfId="1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164" fontId="3" fillId="0" borderId="1" xfId="1" applyFont="1" applyBorder="1"/>
    <xf numFmtId="164" fontId="3" fillId="0" borderId="2" xfId="1" applyFont="1" applyBorder="1"/>
    <xf numFmtId="0" fontId="3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6" xfId="1" applyFont="1" applyFill="1" applyBorder="1"/>
    <xf numFmtId="164" fontId="3" fillId="3" borderId="9" xfId="1" applyFont="1" applyFill="1" applyBorder="1"/>
    <xf numFmtId="0" fontId="3" fillId="0" borderId="6" xfId="0" applyFont="1" applyBorder="1" applyAlignment="1">
      <alignment horizontal="center"/>
    </xf>
    <xf numFmtId="0" fontId="5" fillId="0" borderId="1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164" fontId="5" fillId="0" borderId="1" xfId="1" applyFont="1" applyBorder="1"/>
    <xf numFmtId="164" fontId="5" fillId="0" borderId="2" xfId="1" applyFont="1" applyBorder="1"/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6" xfId="1" applyFont="1" applyFill="1" applyBorder="1"/>
    <xf numFmtId="164" fontId="5" fillId="3" borderId="9" xfId="1" applyFont="1" applyFill="1" applyBorder="1"/>
    <xf numFmtId="0" fontId="5" fillId="0" borderId="12" xfId="0" applyFont="1" applyBorder="1" applyAlignment="1">
      <alignment horizontal="center"/>
    </xf>
    <xf numFmtId="164" fontId="5" fillId="0" borderId="6" xfId="1" applyFont="1" applyBorder="1"/>
    <xf numFmtId="0" fontId="6" fillId="0" borderId="1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164" fontId="6" fillId="0" borderId="1" xfId="1" applyFont="1" applyBorder="1"/>
    <xf numFmtId="164" fontId="6" fillId="0" borderId="2" xfId="1" applyFont="1" applyBorder="1"/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6" fillId="3" borderId="6" xfId="1" applyFont="1" applyFill="1" applyBorder="1"/>
    <xf numFmtId="164" fontId="6" fillId="3" borderId="9" xfId="1" applyFont="1" applyFill="1" applyBorder="1"/>
    <xf numFmtId="0" fontId="6" fillId="0" borderId="12" xfId="0" applyFont="1" applyBorder="1" applyAlignment="1">
      <alignment horizontal="center"/>
    </xf>
    <xf numFmtId="164" fontId="6" fillId="0" borderId="6" xfId="1" applyFont="1" applyBorder="1"/>
    <xf numFmtId="0" fontId="7" fillId="2" borderId="1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164" fontId="3" fillId="2" borderId="1" xfId="1" applyFont="1" applyFill="1" applyBorder="1"/>
    <xf numFmtId="164" fontId="3" fillId="2" borderId="2" xfId="1" applyFont="1" applyFill="1" applyBorder="1"/>
    <xf numFmtId="0" fontId="7" fillId="2" borderId="11" xfId="0" applyFont="1" applyFill="1" applyBorder="1" applyAlignment="1">
      <alignment horizontal="center"/>
    </xf>
    <xf numFmtId="164" fontId="3" fillId="2" borderId="6" xfId="1" applyFont="1" applyFill="1" applyBorder="1"/>
    <xf numFmtId="164" fontId="3" fillId="2" borderId="9" xfId="1" applyFont="1" applyFill="1" applyBorder="1"/>
    <xf numFmtId="0" fontId="7" fillId="2" borderId="12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164" fontId="3" fillId="0" borderId="1" xfId="1" applyFont="1" applyFill="1" applyBorder="1"/>
    <xf numFmtId="164" fontId="3" fillId="0" borderId="2" xfId="1" applyFont="1" applyFill="1" applyBorder="1"/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3" fillId="0" borderId="6" xfId="1" applyFont="1" applyFill="1" applyBorder="1"/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center"/>
    </xf>
    <xf numFmtId="164" fontId="3" fillId="0" borderId="6" xfId="1" applyFont="1" applyBorder="1"/>
    <xf numFmtId="0" fontId="8" fillId="0" borderId="1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164" fontId="8" fillId="0" borderId="1" xfId="1" applyFont="1" applyBorder="1"/>
    <xf numFmtId="164" fontId="8" fillId="0" borderId="2" xfId="1" applyFont="1" applyBorder="1"/>
    <xf numFmtId="0" fontId="8" fillId="3" borderId="1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8" fillId="3" borderId="6" xfId="1" applyFont="1" applyFill="1" applyBorder="1"/>
    <xf numFmtId="164" fontId="8" fillId="3" borderId="9" xfId="1" applyFont="1" applyFill="1" applyBorder="1"/>
    <xf numFmtId="0" fontId="8" fillId="0" borderId="12" xfId="0" applyFont="1" applyBorder="1" applyAlignment="1">
      <alignment horizontal="center"/>
    </xf>
    <xf numFmtId="164" fontId="8" fillId="0" borderId="6" xfId="1" applyFont="1" applyBorder="1"/>
    <xf numFmtId="164" fontId="7" fillId="2" borderId="1" xfId="1" applyFont="1" applyFill="1" applyBorder="1"/>
    <xf numFmtId="164" fontId="7" fillId="2" borderId="6" xfId="1" applyFont="1" applyFill="1" applyBorder="1"/>
    <xf numFmtId="164" fontId="7" fillId="0" borderId="1" xfId="1" applyFont="1" applyFill="1" applyBorder="1"/>
    <xf numFmtId="164" fontId="7" fillId="3" borderId="6" xfId="1" applyFont="1" applyFill="1" applyBorder="1"/>
    <xf numFmtId="164" fontId="7" fillId="0" borderId="6" xfId="1" applyFont="1" applyFill="1" applyBorder="1"/>
    <xf numFmtId="0" fontId="5" fillId="0" borderId="1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/>
    </xf>
    <xf numFmtId="164" fontId="9" fillId="2" borderId="1" xfId="1" applyFont="1" applyFill="1" applyBorder="1"/>
    <xf numFmtId="0" fontId="9" fillId="2" borderId="11" xfId="0" applyFont="1" applyFill="1" applyBorder="1" applyAlignment="1">
      <alignment horizontal="center"/>
    </xf>
    <xf numFmtId="164" fontId="9" fillId="2" borderId="6" xfId="1" applyFont="1" applyFill="1" applyBorder="1"/>
    <xf numFmtId="0" fontId="9" fillId="2" borderId="1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Font="1" applyFill="1" applyBorder="1"/>
    <xf numFmtId="0" fontId="9" fillId="3" borderId="1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4" fontId="9" fillId="3" borderId="6" xfId="1" applyFont="1" applyFill="1" applyBorder="1"/>
    <xf numFmtId="0" fontId="9" fillId="0" borderId="12" xfId="0" applyFont="1" applyBorder="1" applyAlignment="1">
      <alignment horizontal="center"/>
    </xf>
    <xf numFmtId="164" fontId="9" fillId="0" borderId="6" xfId="1" applyFont="1" applyFill="1" applyBorder="1"/>
    <xf numFmtId="0" fontId="8" fillId="0" borderId="2" xfId="2" applyFont="1" applyBorder="1" applyProtection="1">
      <protection locked="0"/>
    </xf>
    <xf numFmtId="0" fontId="8" fillId="0" borderId="13" xfId="0" applyFont="1" applyBorder="1" applyAlignment="1">
      <alignment horizontal="center"/>
    </xf>
    <xf numFmtId="164" fontId="8" fillId="0" borderId="13" xfId="1" applyFont="1" applyBorder="1"/>
    <xf numFmtId="0" fontId="8" fillId="3" borderId="1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164" fontId="8" fillId="3" borderId="15" xfId="1" applyFont="1" applyFill="1" applyBorder="1"/>
    <xf numFmtId="0" fontId="8" fillId="0" borderId="16" xfId="0" applyFont="1" applyBorder="1" applyAlignment="1">
      <alignment horizontal="center"/>
    </xf>
    <xf numFmtId="164" fontId="8" fillId="0" borderId="15" xfId="1" applyFont="1" applyBorder="1"/>
    <xf numFmtId="0" fontId="8" fillId="0" borderId="14" xfId="0" applyFont="1" applyBorder="1" applyAlignment="1">
      <alignment wrapText="1"/>
    </xf>
    <xf numFmtId="164" fontId="6" fillId="0" borderId="17" xfId="1" applyFont="1" applyBorder="1"/>
    <xf numFmtId="164" fontId="6" fillId="3" borderId="18" xfId="1" applyFont="1" applyFill="1" applyBorder="1"/>
    <xf numFmtId="0" fontId="7" fillId="2" borderId="19" xfId="0" applyFont="1" applyFill="1" applyBorder="1" applyAlignment="1">
      <alignment wrapText="1"/>
    </xf>
    <xf numFmtId="0" fontId="7" fillId="2" borderId="20" xfId="0" applyFont="1" applyFill="1" applyBorder="1" applyAlignment="1">
      <alignment horizontal="center"/>
    </xf>
    <xf numFmtId="164" fontId="7" fillId="2" borderId="20" xfId="1" applyFont="1" applyFill="1" applyBorder="1"/>
    <xf numFmtId="164" fontId="3" fillId="2" borderId="21" xfId="1" applyFont="1" applyFill="1" applyBorder="1"/>
    <xf numFmtId="0" fontId="7" fillId="2" borderId="19" xfId="0" applyFont="1" applyFill="1" applyBorder="1" applyAlignment="1">
      <alignment horizontal="center"/>
    </xf>
    <xf numFmtId="164" fontId="7" fillId="2" borderId="22" xfId="1" applyFont="1" applyFill="1" applyBorder="1"/>
    <xf numFmtId="164" fontId="3" fillId="2" borderId="23" xfId="1" applyFont="1" applyFill="1" applyBorder="1"/>
    <xf numFmtId="0" fontId="7" fillId="2" borderId="24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3" xfId="0" applyFont="1" applyBorder="1" applyAlignment="1">
      <alignment horizontal="center"/>
    </xf>
    <xf numFmtId="164" fontId="7" fillId="0" borderId="13" xfId="1" applyFont="1" applyFill="1" applyBorder="1"/>
    <xf numFmtId="164" fontId="3" fillId="0" borderId="17" xfId="1" applyFont="1" applyFill="1" applyBorder="1"/>
    <xf numFmtId="0" fontId="7" fillId="3" borderId="1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164" fontId="7" fillId="3" borderId="15" xfId="1" applyFont="1" applyFill="1" applyBorder="1"/>
    <xf numFmtId="164" fontId="3" fillId="3" borderId="18" xfId="1" applyFont="1" applyFill="1" applyBorder="1"/>
    <xf numFmtId="0" fontId="7" fillId="0" borderId="16" xfId="0" applyFont="1" applyBorder="1" applyAlignment="1">
      <alignment horizontal="center"/>
    </xf>
    <xf numFmtId="164" fontId="7" fillId="0" borderId="15" xfId="1" applyFont="1" applyFill="1" applyBorder="1"/>
    <xf numFmtId="164" fontId="9" fillId="0" borderId="1" xfId="1" applyFont="1" applyBorder="1"/>
    <xf numFmtId="164" fontId="9" fillId="0" borderId="6" xfId="1" applyFont="1" applyBorder="1"/>
    <xf numFmtId="0" fontId="8" fillId="0" borderId="11" xfId="0" applyFont="1" applyBorder="1" applyAlignment="1">
      <alignment vertical="center" wrapText="1"/>
    </xf>
    <xf numFmtId="0" fontId="8" fillId="0" borderId="2" xfId="0" applyFont="1" applyBorder="1" applyAlignment="1">
      <alignment horizontal="center"/>
    </xf>
    <xf numFmtId="164" fontId="9" fillId="0" borderId="2" xfId="1" applyFont="1" applyBorder="1"/>
    <xf numFmtId="164" fontId="9" fillId="3" borderId="9" xfId="1" applyFont="1" applyFill="1" applyBorder="1"/>
    <xf numFmtId="0" fontId="3" fillId="2" borderId="25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horizontal="center"/>
    </xf>
    <xf numFmtId="164" fontId="8" fillId="2" borderId="26" xfId="1" applyFont="1" applyFill="1" applyBorder="1"/>
    <xf numFmtId="164" fontId="3" fillId="2" borderId="27" xfId="1" applyFont="1" applyFill="1" applyBorder="1"/>
    <xf numFmtId="0" fontId="8" fillId="2" borderId="25" xfId="0" applyFont="1" applyFill="1" applyBorder="1" applyAlignment="1">
      <alignment horizontal="center"/>
    </xf>
    <xf numFmtId="164" fontId="8" fillId="2" borderId="28" xfId="1" applyFont="1" applyFill="1" applyBorder="1"/>
    <xf numFmtId="164" fontId="3" fillId="2" borderId="29" xfId="1" applyFont="1" applyFill="1" applyBorder="1"/>
    <xf numFmtId="0" fontId="8" fillId="2" borderId="27" xfId="0" applyFont="1" applyFill="1" applyBorder="1" applyAlignment="1">
      <alignment horizontal="center"/>
    </xf>
    <xf numFmtId="0" fontId="6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center"/>
    </xf>
    <xf numFmtId="164" fontId="8" fillId="0" borderId="26" xfId="1" applyFont="1" applyBorder="1"/>
    <xf numFmtId="164" fontId="6" fillId="0" borderId="30" xfId="1" applyFont="1" applyBorder="1"/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8" fillId="3" borderId="28" xfId="1" applyFont="1" applyFill="1" applyBorder="1"/>
    <xf numFmtId="164" fontId="6" fillId="3" borderId="31" xfId="1" applyFont="1" applyFill="1" applyBorder="1"/>
    <xf numFmtId="0" fontId="8" fillId="0" borderId="27" xfId="0" applyFont="1" applyBorder="1" applyAlignment="1">
      <alignment horizontal="center"/>
    </xf>
    <xf numFmtId="164" fontId="8" fillId="0" borderId="28" xfId="1" applyFont="1" applyBorder="1"/>
    <xf numFmtId="0" fontId="7" fillId="2" borderId="26" xfId="0" applyFont="1" applyFill="1" applyBorder="1" applyAlignment="1">
      <alignment horizontal="center"/>
    </xf>
    <xf numFmtId="164" fontId="7" fillId="2" borderId="26" xfId="1" applyFont="1" applyFill="1" applyBorder="1"/>
    <xf numFmtId="164" fontId="3" fillId="2" borderId="30" xfId="1" applyFont="1" applyFill="1" applyBorder="1"/>
    <xf numFmtId="164" fontId="3" fillId="2" borderId="31" xfId="1" applyFont="1" applyFill="1" applyBorder="1"/>
    <xf numFmtId="164" fontId="3" fillId="4" borderId="0" xfId="1" applyFont="1" applyFill="1" applyBorder="1"/>
    <xf numFmtId="164" fontId="3" fillId="3" borderId="32" xfId="1" applyFont="1" applyFill="1" applyBorder="1"/>
    <xf numFmtId="0" fontId="0" fillId="2" borderId="0" xfId="0" applyFill="1"/>
    <xf numFmtId="0" fontId="10" fillId="0" borderId="0" xfId="0" applyFont="1"/>
    <xf numFmtId="164" fontId="0" fillId="0" borderId="0" xfId="0" applyNumberFormat="1"/>
    <xf numFmtId="164" fontId="1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6" fillId="0" borderId="0" xfId="1" applyFont="1"/>
    <xf numFmtId="0" fontId="0" fillId="0" borderId="0" xfId="0" applyAlignment="1">
      <alignment horizontal="center" wrapText="1"/>
    </xf>
    <xf numFmtId="164" fontId="6" fillId="0" borderId="0" xfId="1" applyFont="1" applyAlignment="1">
      <alignment wrapText="1"/>
    </xf>
    <xf numFmtId="165" fontId="11" fillId="3" borderId="25" xfId="0" applyNumberFormat="1" applyFont="1" applyFill="1" applyBorder="1" applyAlignment="1">
      <alignment horizontal="center"/>
    </xf>
    <xf numFmtId="165" fontId="11" fillId="3" borderId="26" xfId="0" applyNumberFormat="1" applyFont="1" applyFill="1" applyBorder="1" applyAlignment="1">
      <alignment horizontal="center"/>
    </xf>
    <xf numFmtId="165" fontId="11" fillId="3" borderId="28" xfId="1" applyNumberFormat="1" applyFont="1" applyFill="1" applyBorder="1"/>
    <xf numFmtId="165" fontId="11" fillId="3" borderId="29" xfId="1" applyNumberFormat="1" applyFont="1" applyFill="1" applyBorder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164" fontId="3" fillId="2" borderId="28" xfId="1" applyFont="1" applyFill="1" applyBorder="1"/>
    <xf numFmtId="0" fontId="3" fillId="2" borderId="27" xfId="0" applyFont="1" applyFill="1" applyBorder="1" applyAlignment="1">
      <alignment horizontal="center"/>
    </xf>
    <xf numFmtId="0" fontId="5" fillId="5" borderId="25" xfId="0" applyFont="1" applyFill="1" applyBorder="1" applyAlignment="1">
      <alignment vertical="center" wrapText="1"/>
    </xf>
    <xf numFmtId="0" fontId="5" fillId="5" borderId="26" xfId="0" applyFont="1" applyFill="1" applyBorder="1" applyAlignment="1">
      <alignment horizontal="center"/>
    </xf>
    <xf numFmtId="164" fontId="5" fillId="5" borderId="26" xfId="1" applyFont="1" applyFill="1" applyBorder="1"/>
    <xf numFmtId="165" fontId="5" fillId="5" borderId="27" xfId="1" applyNumberFormat="1" applyFont="1" applyFill="1" applyBorder="1"/>
    <xf numFmtId="165" fontId="5" fillId="3" borderId="25" xfId="0" applyNumberFormat="1" applyFont="1" applyFill="1" applyBorder="1" applyAlignment="1">
      <alignment horizontal="center"/>
    </xf>
    <xf numFmtId="165" fontId="5" fillId="3" borderId="26" xfId="0" applyNumberFormat="1" applyFont="1" applyFill="1" applyBorder="1" applyAlignment="1">
      <alignment horizontal="center"/>
    </xf>
    <xf numFmtId="165" fontId="5" fillId="3" borderId="28" xfId="1" applyNumberFormat="1" applyFont="1" applyFill="1" applyBorder="1"/>
    <xf numFmtId="165" fontId="5" fillId="3" borderId="29" xfId="1" applyNumberFormat="1" applyFont="1" applyFill="1" applyBorder="1"/>
    <xf numFmtId="165" fontId="5" fillId="5" borderId="27" xfId="0" applyNumberFormat="1" applyFont="1" applyFill="1" applyBorder="1" applyAlignment="1">
      <alignment horizontal="center"/>
    </xf>
    <xf numFmtId="165" fontId="5" fillId="5" borderId="26" xfId="0" applyNumberFormat="1" applyFont="1" applyFill="1" applyBorder="1" applyAlignment="1">
      <alignment horizontal="center"/>
    </xf>
    <xf numFmtId="165" fontId="5" fillId="5" borderId="28" xfId="1" applyNumberFormat="1" applyFont="1" applyFill="1" applyBorder="1"/>
    <xf numFmtId="0" fontId="12" fillId="0" borderId="0" xfId="0" applyFont="1"/>
    <xf numFmtId="0" fontId="13" fillId="0" borderId="11" xfId="0" applyFont="1" applyBorder="1" applyAlignment="1">
      <alignment wrapText="1"/>
    </xf>
    <xf numFmtId="164" fontId="16" fillId="0" borderId="1" xfId="1" applyFont="1" applyBorder="1"/>
    <xf numFmtId="0" fontId="13" fillId="0" borderId="1" xfId="0" applyFont="1" applyBorder="1" applyAlignment="1">
      <alignment horizontal="center"/>
    </xf>
    <xf numFmtId="164" fontId="13" fillId="0" borderId="1" xfId="1" applyFont="1" applyBorder="1"/>
    <xf numFmtId="164" fontId="13" fillId="0" borderId="2" xfId="1" applyFont="1" applyBorder="1"/>
    <xf numFmtId="164" fontId="13" fillId="3" borderId="9" xfId="1" applyFont="1" applyFill="1" applyBorder="1"/>
    <xf numFmtId="164" fontId="6" fillId="0" borderId="2" xfId="1" applyFont="1" applyFill="1" applyBorder="1"/>
    <xf numFmtId="164" fontId="8" fillId="0" borderId="9" xfId="1" applyFont="1" applyFill="1" applyBorder="1"/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164" fontId="11" fillId="0" borderId="1" xfId="1" applyFont="1" applyBorder="1"/>
    <xf numFmtId="164" fontId="11" fillId="0" borderId="2" xfId="1" applyFont="1" applyBorder="1"/>
    <xf numFmtId="0" fontId="11" fillId="3" borderId="1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3" borderId="6" xfId="1" applyFont="1" applyFill="1" applyBorder="1"/>
    <xf numFmtId="164" fontId="11" fillId="3" borderId="9" xfId="1" applyFont="1" applyFill="1" applyBorder="1"/>
    <xf numFmtId="0" fontId="11" fillId="0" borderId="12" xfId="0" applyFont="1" applyBorder="1" applyAlignment="1">
      <alignment horizontal="center"/>
    </xf>
    <xf numFmtId="164" fontId="11" fillId="0" borderId="6" xfId="1" applyFont="1" applyBorder="1"/>
    <xf numFmtId="0" fontId="14" fillId="0" borderId="0" xfId="0" applyFont="1"/>
    <xf numFmtId="0" fontId="13" fillId="3" borderId="1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13" fillId="3" borderId="6" xfId="1" applyFont="1" applyFill="1" applyBorder="1"/>
    <xf numFmtId="0" fontId="13" fillId="0" borderId="12" xfId="0" applyFont="1" applyBorder="1" applyAlignment="1">
      <alignment horizontal="center"/>
    </xf>
    <xf numFmtId="164" fontId="13" fillId="0" borderId="6" xfId="1" applyFont="1" applyBorder="1"/>
    <xf numFmtId="0" fontId="13" fillId="0" borderId="2" xfId="2" applyFont="1" applyBorder="1" applyProtection="1">
      <protection locked="0"/>
    </xf>
    <xf numFmtId="164" fontId="13" fillId="0" borderId="2" xfId="1" applyFont="1" applyFill="1" applyBorder="1"/>
    <xf numFmtId="0" fontId="16" fillId="0" borderId="1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164" fontId="16" fillId="0" borderId="2" xfId="1" applyFont="1" applyBorder="1"/>
    <xf numFmtId="0" fontId="16" fillId="3" borderId="1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64" fontId="16" fillId="3" borderId="6" xfId="1" applyFont="1" applyFill="1" applyBorder="1"/>
    <xf numFmtId="164" fontId="16" fillId="3" borderId="9" xfId="1" applyFont="1" applyFill="1" applyBorder="1"/>
    <xf numFmtId="0" fontId="16" fillId="0" borderId="12" xfId="0" applyFont="1" applyBorder="1" applyAlignment="1">
      <alignment horizontal="center"/>
    </xf>
    <xf numFmtId="164" fontId="16" fillId="0" borderId="6" xfId="1" applyFont="1" applyBorder="1"/>
    <xf numFmtId="0" fontId="17" fillId="0" borderId="0" xfId="0" applyFont="1"/>
    <xf numFmtId="0" fontId="13" fillId="0" borderId="13" xfId="0" applyFont="1" applyBorder="1" applyAlignment="1">
      <alignment horizontal="center"/>
    </xf>
    <xf numFmtId="164" fontId="13" fillId="0" borderId="13" xfId="1" applyFont="1" applyBorder="1"/>
    <xf numFmtId="0" fontId="13" fillId="3" borderId="14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164" fontId="13" fillId="3" borderId="15" xfId="1" applyFont="1" applyFill="1" applyBorder="1"/>
    <xf numFmtId="0" fontId="13" fillId="0" borderId="16" xfId="0" applyFont="1" applyBorder="1" applyAlignment="1">
      <alignment horizontal="center"/>
    </xf>
    <xf numFmtId="164" fontId="13" fillId="0" borderId="15" xfId="1" applyFont="1" applyBorder="1"/>
    <xf numFmtId="0" fontId="13" fillId="0" borderId="11" xfId="0" applyFont="1" applyBorder="1" applyAlignment="1">
      <alignment vertical="center" wrapText="1"/>
    </xf>
    <xf numFmtId="0" fontId="13" fillId="0" borderId="2" xfId="0" applyFont="1" applyBorder="1" applyAlignment="1">
      <alignment horizontal="center"/>
    </xf>
    <xf numFmtId="0" fontId="18" fillId="0" borderId="0" xfId="0" applyFont="1"/>
    <xf numFmtId="164" fontId="19" fillId="2" borderId="0" xfId="1" applyFont="1" applyFill="1" applyBorder="1" applyAlignment="1">
      <alignment horizontal="center" vertical="top" wrapText="1"/>
    </xf>
    <xf numFmtId="0" fontId="20" fillId="0" borderId="0" xfId="0" applyFont="1"/>
    <xf numFmtId="164" fontId="18" fillId="0" borderId="0" xfId="0" applyNumberFormat="1" applyFont="1"/>
    <xf numFmtId="164" fontId="20" fillId="0" borderId="0" xfId="0" applyNumberFormat="1" applyFont="1"/>
    <xf numFmtId="0" fontId="18" fillId="0" borderId="0" xfId="0" applyFont="1" applyAlignment="1">
      <alignment wrapText="1"/>
    </xf>
    <xf numFmtId="164" fontId="21" fillId="0" borderId="0" xfId="0" applyNumberFormat="1" applyFont="1"/>
    <xf numFmtId="164" fontId="15" fillId="6" borderId="0" xfId="0" applyNumberFormat="1" applyFont="1" applyFill="1"/>
    <xf numFmtId="165" fontId="3" fillId="3" borderId="29" xfId="1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258"/>
  <sheetViews>
    <sheetView tabSelected="1" topLeftCell="A24" zoomScale="90" zoomScaleNormal="90" workbookViewId="0">
      <selection activeCell="CQ9" sqref="CQ9"/>
    </sheetView>
  </sheetViews>
  <sheetFormatPr defaultColWidth="8.85546875" defaultRowHeight="15" x14ac:dyDescent="0.25"/>
  <cols>
    <col min="1" max="1" width="56.85546875" style="148" customWidth="1"/>
    <col min="2" max="2" width="12.140625" customWidth="1"/>
    <col min="3" max="3" width="9.140625" style="149" bestFit="1" customWidth="1"/>
    <col min="4" max="4" width="12.140625" style="151" customWidth="1"/>
    <col min="5" max="5" width="18.140625" style="151" customWidth="1"/>
    <col min="6" max="6" width="12.140625" customWidth="1"/>
    <col min="7" max="7" width="9.140625" style="149" bestFit="1" customWidth="1"/>
    <col min="8" max="8" width="12.140625" style="151" customWidth="1"/>
    <col min="9" max="9" width="15.85546875" style="151" bestFit="1" customWidth="1"/>
    <col min="10" max="10" width="12.140625" customWidth="1"/>
    <col min="11" max="11" width="9.140625" style="149" bestFit="1" customWidth="1"/>
    <col min="12" max="12" width="12.140625" style="151" customWidth="1"/>
    <col min="13" max="13" width="15.5703125" style="151" bestFit="1" customWidth="1"/>
    <col min="14" max="14" width="12.140625" customWidth="1"/>
    <col min="15" max="15" width="9.140625" style="149" bestFit="1" customWidth="1"/>
    <col min="16" max="16" width="12.140625" style="151" customWidth="1"/>
    <col min="17" max="17" width="14.42578125" style="151" bestFit="1" customWidth="1"/>
    <col min="18" max="18" width="10.140625" bestFit="1" customWidth="1"/>
    <col min="257" max="257" width="63.42578125" customWidth="1"/>
    <col min="258" max="260" width="12.140625" customWidth="1"/>
    <col min="261" max="261" width="14.140625" customWidth="1"/>
    <col min="262" max="264" width="12.140625" customWidth="1"/>
    <col min="265" max="265" width="14.140625" customWidth="1"/>
    <col min="266" max="266" width="66.42578125" customWidth="1"/>
    <col min="267" max="267" width="16" customWidth="1"/>
    <col min="513" max="513" width="63.42578125" customWidth="1"/>
    <col min="514" max="516" width="12.140625" customWidth="1"/>
    <col min="517" max="517" width="14.140625" customWidth="1"/>
    <col min="518" max="520" width="12.140625" customWidth="1"/>
    <col min="521" max="521" width="14.140625" customWidth="1"/>
    <col min="522" max="522" width="66.42578125" customWidth="1"/>
    <col min="523" max="523" width="16" customWidth="1"/>
    <col min="769" max="769" width="63.42578125" customWidth="1"/>
    <col min="770" max="772" width="12.140625" customWidth="1"/>
    <col min="773" max="773" width="14.140625" customWidth="1"/>
    <col min="774" max="776" width="12.140625" customWidth="1"/>
    <col min="777" max="777" width="14.140625" customWidth="1"/>
    <col min="778" max="778" width="66.42578125" customWidth="1"/>
    <col min="779" max="779" width="16" customWidth="1"/>
    <col min="1025" max="1025" width="63.42578125" customWidth="1"/>
    <col min="1026" max="1028" width="12.140625" customWidth="1"/>
    <col min="1029" max="1029" width="14.140625" customWidth="1"/>
    <col min="1030" max="1032" width="12.140625" customWidth="1"/>
    <col min="1033" max="1033" width="14.140625" customWidth="1"/>
    <col min="1034" max="1034" width="66.42578125" customWidth="1"/>
    <col min="1035" max="1035" width="16" customWidth="1"/>
    <col min="1281" max="1281" width="63.42578125" customWidth="1"/>
    <col min="1282" max="1284" width="12.140625" customWidth="1"/>
    <col min="1285" max="1285" width="14.140625" customWidth="1"/>
    <col min="1286" max="1288" width="12.140625" customWidth="1"/>
    <col min="1289" max="1289" width="14.140625" customWidth="1"/>
    <col min="1290" max="1290" width="66.42578125" customWidth="1"/>
    <col min="1291" max="1291" width="16" customWidth="1"/>
    <col min="1537" max="1537" width="63.42578125" customWidth="1"/>
    <col min="1538" max="1540" width="12.140625" customWidth="1"/>
    <col min="1541" max="1541" width="14.140625" customWidth="1"/>
    <col min="1542" max="1544" width="12.140625" customWidth="1"/>
    <col min="1545" max="1545" width="14.140625" customWidth="1"/>
    <col min="1546" max="1546" width="66.42578125" customWidth="1"/>
    <col min="1547" max="1547" width="16" customWidth="1"/>
    <col min="1793" max="1793" width="63.42578125" customWidth="1"/>
    <col min="1794" max="1796" width="12.140625" customWidth="1"/>
    <col min="1797" max="1797" width="14.140625" customWidth="1"/>
    <col min="1798" max="1800" width="12.140625" customWidth="1"/>
    <col min="1801" max="1801" width="14.140625" customWidth="1"/>
    <col min="1802" max="1802" width="66.42578125" customWidth="1"/>
    <col min="1803" max="1803" width="16" customWidth="1"/>
    <col min="2049" max="2049" width="63.42578125" customWidth="1"/>
    <col min="2050" max="2052" width="12.140625" customWidth="1"/>
    <col min="2053" max="2053" width="14.140625" customWidth="1"/>
    <col min="2054" max="2056" width="12.140625" customWidth="1"/>
    <col min="2057" max="2057" width="14.140625" customWidth="1"/>
    <col min="2058" max="2058" width="66.42578125" customWidth="1"/>
    <col min="2059" max="2059" width="16" customWidth="1"/>
    <col min="2305" max="2305" width="63.42578125" customWidth="1"/>
    <col min="2306" max="2308" width="12.140625" customWidth="1"/>
    <col min="2309" max="2309" width="14.140625" customWidth="1"/>
    <col min="2310" max="2312" width="12.140625" customWidth="1"/>
    <col min="2313" max="2313" width="14.140625" customWidth="1"/>
    <col min="2314" max="2314" width="66.42578125" customWidth="1"/>
    <col min="2315" max="2315" width="16" customWidth="1"/>
    <col min="2561" max="2561" width="63.42578125" customWidth="1"/>
    <col min="2562" max="2564" width="12.140625" customWidth="1"/>
    <col min="2565" max="2565" width="14.140625" customWidth="1"/>
    <col min="2566" max="2568" width="12.140625" customWidth="1"/>
    <col min="2569" max="2569" width="14.140625" customWidth="1"/>
    <col min="2570" max="2570" width="66.42578125" customWidth="1"/>
    <col min="2571" max="2571" width="16" customWidth="1"/>
    <col min="2817" max="2817" width="63.42578125" customWidth="1"/>
    <col min="2818" max="2820" width="12.140625" customWidth="1"/>
    <col min="2821" max="2821" width="14.140625" customWidth="1"/>
    <col min="2822" max="2824" width="12.140625" customWidth="1"/>
    <col min="2825" max="2825" width="14.140625" customWidth="1"/>
    <col min="2826" max="2826" width="66.42578125" customWidth="1"/>
    <col min="2827" max="2827" width="16" customWidth="1"/>
    <col min="3073" max="3073" width="63.42578125" customWidth="1"/>
    <col min="3074" max="3076" width="12.140625" customWidth="1"/>
    <col min="3077" max="3077" width="14.140625" customWidth="1"/>
    <col min="3078" max="3080" width="12.140625" customWidth="1"/>
    <col min="3081" max="3081" width="14.140625" customWidth="1"/>
    <col min="3082" max="3082" width="66.42578125" customWidth="1"/>
    <col min="3083" max="3083" width="16" customWidth="1"/>
    <col min="3329" max="3329" width="63.42578125" customWidth="1"/>
    <col min="3330" max="3332" width="12.140625" customWidth="1"/>
    <col min="3333" max="3333" width="14.140625" customWidth="1"/>
    <col min="3334" max="3336" width="12.140625" customWidth="1"/>
    <col min="3337" max="3337" width="14.140625" customWidth="1"/>
    <col min="3338" max="3338" width="66.42578125" customWidth="1"/>
    <col min="3339" max="3339" width="16" customWidth="1"/>
    <col min="3585" max="3585" width="63.42578125" customWidth="1"/>
    <col min="3586" max="3588" width="12.140625" customWidth="1"/>
    <col min="3589" max="3589" width="14.140625" customWidth="1"/>
    <col min="3590" max="3592" width="12.140625" customWidth="1"/>
    <col min="3593" max="3593" width="14.140625" customWidth="1"/>
    <col min="3594" max="3594" width="66.42578125" customWidth="1"/>
    <col min="3595" max="3595" width="16" customWidth="1"/>
    <col min="3841" max="3841" width="63.42578125" customWidth="1"/>
    <col min="3842" max="3844" width="12.140625" customWidth="1"/>
    <col min="3845" max="3845" width="14.140625" customWidth="1"/>
    <col min="3846" max="3848" width="12.140625" customWidth="1"/>
    <col min="3849" max="3849" width="14.140625" customWidth="1"/>
    <col min="3850" max="3850" width="66.42578125" customWidth="1"/>
    <col min="3851" max="3851" width="16" customWidth="1"/>
    <col min="4097" max="4097" width="63.42578125" customWidth="1"/>
    <col min="4098" max="4100" width="12.140625" customWidth="1"/>
    <col min="4101" max="4101" width="14.140625" customWidth="1"/>
    <col min="4102" max="4104" width="12.140625" customWidth="1"/>
    <col min="4105" max="4105" width="14.140625" customWidth="1"/>
    <col min="4106" max="4106" width="66.42578125" customWidth="1"/>
    <col min="4107" max="4107" width="16" customWidth="1"/>
    <col min="4353" max="4353" width="63.42578125" customWidth="1"/>
    <col min="4354" max="4356" width="12.140625" customWidth="1"/>
    <col min="4357" max="4357" width="14.140625" customWidth="1"/>
    <col min="4358" max="4360" width="12.140625" customWidth="1"/>
    <col min="4361" max="4361" width="14.140625" customWidth="1"/>
    <col min="4362" max="4362" width="66.42578125" customWidth="1"/>
    <col min="4363" max="4363" width="16" customWidth="1"/>
    <col min="4609" max="4609" width="63.42578125" customWidth="1"/>
    <col min="4610" max="4612" width="12.140625" customWidth="1"/>
    <col min="4613" max="4613" width="14.140625" customWidth="1"/>
    <col min="4614" max="4616" width="12.140625" customWidth="1"/>
    <col min="4617" max="4617" width="14.140625" customWidth="1"/>
    <col min="4618" max="4618" width="66.42578125" customWidth="1"/>
    <col min="4619" max="4619" width="16" customWidth="1"/>
    <col min="4865" max="4865" width="63.42578125" customWidth="1"/>
    <col min="4866" max="4868" width="12.140625" customWidth="1"/>
    <col min="4869" max="4869" width="14.140625" customWidth="1"/>
    <col min="4870" max="4872" width="12.140625" customWidth="1"/>
    <col min="4873" max="4873" width="14.140625" customWidth="1"/>
    <col min="4874" max="4874" width="66.42578125" customWidth="1"/>
    <col min="4875" max="4875" width="16" customWidth="1"/>
    <col min="5121" max="5121" width="63.42578125" customWidth="1"/>
    <col min="5122" max="5124" width="12.140625" customWidth="1"/>
    <col min="5125" max="5125" width="14.140625" customWidth="1"/>
    <col min="5126" max="5128" width="12.140625" customWidth="1"/>
    <col min="5129" max="5129" width="14.140625" customWidth="1"/>
    <col min="5130" max="5130" width="66.42578125" customWidth="1"/>
    <col min="5131" max="5131" width="16" customWidth="1"/>
    <col min="5377" max="5377" width="63.42578125" customWidth="1"/>
    <col min="5378" max="5380" width="12.140625" customWidth="1"/>
    <col min="5381" max="5381" width="14.140625" customWidth="1"/>
    <col min="5382" max="5384" width="12.140625" customWidth="1"/>
    <col min="5385" max="5385" width="14.140625" customWidth="1"/>
    <col min="5386" max="5386" width="66.42578125" customWidth="1"/>
    <col min="5387" max="5387" width="16" customWidth="1"/>
    <col min="5633" max="5633" width="63.42578125" customWidth="1"/>
    <col min="5634" max="5636" width="12.140625" customWidth="1"/>
    <col min="5637" max="5637" width="14.140625" customWidth="1"/>
    <col min="5638" max="5640" width="12.140625" customWidth="1"/>
    <col min="5641" max="5641" width="14.140625" customWidth="1"/>
    <col min="5642" max="5642" width="66.42578125" customWidth="1"/>
    <col min="5643" max="5643" width="16" customWidth="1"/>
    <col min="5889" max="5889" width="63.42578125" customWidth="1"/>
    <col min="5890" max="5892" width="12.140625" customWidth="1"/>
    <col min="5893" max="5893" width="14.140625" customWidth="1"/>
    <col min="5894" max="5896" width="12.140625" customWidth="1"/>
    <col min="5897" max="5897" width="14.140625" customWidth="1"/>
    <col min="5898" max="5898" width="66.42578125" customWidth="1"/>
    <col min="5899" max="5899" width="16" customWidth="1"/>
    <col min="6145" max="6145" width="63.42578125" customWidth="1"/>
    <col min="6146" max="6148" width="12.140625" customWidth="1"/>
    <col min="6149" max="6149" width="14.140625" customWidth="1"/>
    <col min="6150" max="6152" width="12.140625" customWidth="1"/>
    <col min="6153" max="6153" width="14.140625" customWidth="1"/>
    <col min="6154" max="6154" width="66.42578125" customWidth="1"/>
    <col min="6155" max="6155" width="16" customWidth="1"/>
    <col min="6401" max="6401" width="63.42578125" customWidth="1"/>
    <col min="6402" max="6404" width="12.140625" customWidth="1"/>
    <col min="6405" max="6405" width="14.140625" customWidth="1"/>
    <col min="6406" max="6408" width="12.140625" customWidth="1"/>
    <col min="6409" max="6409" width="14.140625" customWidth="1"/>
    <col min="6410" max="6410" width="66.42578125" customWidth="1"/>
    <col min="6411" max="6411" width="16" customWidth="1"/>
    <col min="6657" max="6657" width="63.42578125" customWidth="1"/>
    <col min="6658" max="6660" width="12.140625" customWidth="1"/>
    <col min="6661" max="6661" width="14.140625" customWidth="1"/>
    <col min="6662" max="6664" width="12.140625" customWidth="1"/>
    <col min="6665" max="6665" width="14.140625" customWidth="1"/>
    <col min="6666" max="6666" width="66.42578125" customWidth="1"/>
    <col min="6667" max="6667" width="16" customWidth="1"/>
    <col min="6913" max="6913" width="63.42578125" customWidth="1"/>
    <col min="6914" max="6916" width="12.140625" customWidth="1"/>
    <col min="6917" max="6917" width="14.140625" customWidth="1"/>
    <col min="6918" max="6920" width="12.140625" customWidth="1"/>
    <col min="6921" max="6921" width="14.140625" customWidth="1"/>
    <col min="6922" max="6922" width="66.42578125" customWidth="1"/>
    <col min="6923" max="6923" width="16" customWidth="1"/>
    <col min="7169" max="7169" width="63.42578125" customWidth="1"/>
    <col min="7170" max="7172" width="12.140625" customWidth="1"/>
    <col min="7173" max="7173" width="14.140625" customWidth="1"/>
    <col min="7174" max="7176" width="12.140625" customWidth="1"/>
    <col min="7177" max="7177" width="14.140625" customWidth="1"/>
    <col min="7178" max="7178" width="66.42578125" customWidth="1"/>
    <col min="7179" max="7179" width="16" customWidth="1"/>
    <col min="7425" max="7425" width="63.42578125" customWidth="1"/>
    <col min="7426" max="7428" width="12.140625" customWidth="1"/>
    <col min="7429" max="7429" width="14.140625" customWidth="1"/>
    <col min="7430" max="7432" width="12.140625" customWidth="1"/>
    <col min="7433" max="7433" width="14.140625" customWidth="1"/>
    <col min="7434" max="7434" width="66.42578125" customWidth="1"/>
    <col min="7435" max="7435" width="16" customWidth="1"/>
    <col min="7681" max="7681" width="63.42578125" customWidth="1"/>
    <col min="7682" max="7684" width="12.140625" customWidth="1"/>
    <col min="7685" max="7685" width="14.140625" customWidth="1"/>
    <col min="7686" max="7688" width="12.140625" customWidth="1"/>
    <col min="7689" max="7689" width="14.140625" customWidth="1"/>
    <col min="7690" max="7690" width="66.42578125" customWidth="1"/>
    <col min="7691" max="7691" width="16" customWidth="1"/>
    <col min="7937" max="7937" width="63.42578125" customWidth="1"/>
    <col min="7938" max="7940" width="12.140625" customWidth="1"/>
    <col min="7941" max="7941" width="14.140625" customWidth="1"/>
    <col min="7942" max="7944" width="12.140625" customWidth="1"/>
    <col min="7945" max="7945" width="14.140625" customWidth="1"/>
    <col min="7946" max="7946" width="66.42578125" customWidth="1"/>
    <col min="7947" max="7947" width="16" customWidth="1"/>
    <col min="8193" max="8193" width="63.42578125" customWidth="1"/>
    <col min="8194" max="8196" width="12.140625" customWidth="1"/>
    <col min="8197" max="8197" width="14.140625" customWidth="1"/>
    <col min="8198" max="8200" width="12.140625" customWidth="1"/>
    <col min="8201" max="8201" width="14.140625" customWidth="1"/>
    <col min="8202" max="8202" width="66.42578125" customWidth="1"/>
    <col min="8203" max="8203" width="16" customWidth="1"/>
    <col min="8449" max="8449" width="63.42578125" customWidth="1"/>
    <col min="8450" max="8452" width="12.140625" customWidth="1"/>
    <col min="8453" max="8453" width="14.140625" customWidth="1"/>
    <col min="8454" max="8456" width="12.140625" customWidth="1"/>
    <col min="8457" max="8457" width="14.140625" customWidth="1"/>
    <col min="8458" max="8458" width="66.42578125" customWidth="1"/>
    <col min="8459" max="8459" width="16" customWidth="1"/>
    <col min="8705" max="8705" width="63.42578125" customWidth="1"/>
    <col min="8706" max="8708" width="12.140625" customWidth="1"/>
    <col min="8709" max="8709" width="14.140625" customWidth="1"/>
    <col min="8710" max="8712" width="12.140625" customWidth="1"/>
    <col min="8713" max="8713" width="14.140625" customWidth="1"/>
    <col min="8714" max="8714" width="66.42578125" customWidth="1"/>
    <col min="8715" max="8715" width="16" customWidth="1"/>
    <col min="8961" max="8961" width="63.42578125" customWidth="1"/>
    <col min="8962" max="8964" width="12.140625" customWidth="1"/>
    <col min="8965" max="8965" width="14.140625" customWidth="1"/>
    <col min="8966" max="8968" width="12.140625" customWidth="1"/>
    <col min="8969" max="8969" width="14.140625" customWidth="1"/>
    <col min="8970" max="8970" width="66.42578125" customWidth="1"/>
    <col min="8971" max="8971" width="16" customWidth="1"/>
    <col min="9217" max="9217" width="63.42578125" customWidth="1"/>
    <col min="9218" max="9220" width="12.140625" customWidth="1"/>
    <col min="9221" max="9221" width="14.140625" customWidth="1"/>
    <col min="9222" max="9224" width="12.140625" customWidth="1"/>
    <col min="9225" max="9225" width="14.140625" customWidth="1"/>
    <col min="9226" max="9226" width="66.42578125" customWidth="1"/>
    <col min="9227" max="9227" width="16" customWidth="1"/>
    <col min="9473" max="9473" width="63.42578125" customWidth="1"/>
    <col min="9474" max="9476" width="12.140625" customWidth="1"/>
    <col min="9477" max="9477" width="14.140625" customWidth="1"/>
    <col min="9478" max="9480" width="12.140625" customWidth="1"/>
    <col min="9481" max="9481" width="14.140625" customWidth="1"/>
    <col min="9482" max="9482" width="66.42578125" customWidth="1"/>
    <col min="9483" max="9483" width="16" customWidth="1"/>
    <col min="9729" max="9729" width="63.42578125" customWidth="1"/>
    <col min="9730" max="9732" width="12.140625" customWidth="1"/>
    <col min="9733" max="9733" width="14.140625" customWidth="1"/>
    <col min="9734" max="9736" width="12.140625" customWidth="1"/>
    <col min="9737" max="9737" width="14.140625" customWidth="1"/>
    <col min="9738" max="9738" width="66.42578125" customWidth="1"/>
    <col min="9739" max="9739" width="16" customWidth="1"/>
    <col min="9985" max="9985" width="63.42578125" customWidth="1"/>
    <col min="9986" max="9988" width="12.140625" customWidth="1"/>
    <col min="9989" max="9989" width="14.140625" customWidth="1"/>
    <col min="9990" max="9992" width="12.140625" customWidth="1"/>
    <col min="9993" max="9993" width="14.140625" customWidth="1"/>
    <col min="9994" max="9994" width="66.42578125" customWidth="1"/>
    <col min="9995" max="9995" width="16" customWidth="1"/>
    <col min="10241" max="10241" width="63.42578125" customWidth="1"/>
    <col min="10242" max="10244" width="12.140625" customWidth="1"/>
    <col min="10245" max="10245" width="14.140625" customWidth="1"/>
    <col min="10246" max="10248" width="12.140625" customWidth="1"/>
    <col min="10249" max="10249" width="14.140625" customWidth="1"/>
    <col min="10250" max="10250" width="66.42578125" customWidth="1"/>
    <col min="10251" max="10251" width="16" customWidth="1"/>
    <col min="10497" max="10497" width="63.42578125" customWidth="1"/>
    <col min="10498" max="10500" width="12.140625" customWidth="1"/>
    <col min="10501" max="10501" width="14.140625" customWidth="1"/>
    <col min="10502" max="10504" width="12.140625" customWidth="1"/>
    <col min="10505" max="10505" width="14.140625" customWidth="1"/>
    <col min="10506" max="10506" width="66.42578125" customWidth="1"/>
    <col min="10507" max="10507" width="16" customWidth="1"/>
    <col min="10753" max="10753" width="63.42578125" customWidth="1"/>
    <col min="10754" max="10756" width="12.140625" customWidth="1"/>
    <col min="10757" max="10757" width="14.140625" customWidth="1"/>
    <col min="10758" max="10760" width="12.140625" customWidth="1"/>
    <col min="10761" max="10761" width="14.140625" customWidth="1"/>
    <col min="10762" max="10762" width="66.42578125" customWidth="1"/>
    <col min="10763" max="10763" width="16" customWidth="1"/>
    <col min="11009" max="11009" width="63.42578125" customWidth="1"/>
    <col min="11010" max="11012" width="12.140625" customWidth="1"/>
    <col min="11013" max="11013" width="14.140625" customWidth="1"/>
    <col min="11014" max="11016" width="12.140625" customWidth="1"/>
    <col min="11017" max="11017" width="14.140625" customWidth="1"/>
    <col min="11018" max="11018" width="66.42578125" customWidth="1"/>
    <col min="11019" max="11019" width="16" customWidth="1"/>
    <col min="11265" max="11265" width="63.42578125" customWidth="1"/>
    <col min="11266" max="11268" width="12.140625" customWidth="1"/>
    <col min="11269" max="11269" width="14.140625" customWidth="1"/>
    <col min="11270" max="11272" width="12.140625" customWidth="1"/>
    <col min="11273" max="11273" width="14.140625" customWidth="1"/>
    <col min="11274" max="11274" width="66.42578125" customWidth="1"/>
    <col min="11275" max="11275" width="16" customWidth="1"/>
    <col min="11521" max="11521" width="63.42578125" customWidth="1"/>
    <col min="11522" max="11524" width="12.140625" customWidth="1"/>
    <col min="11525" max="11525" width="14.140625" customWidth="1"/>
    <col min="11526" max="11528" width="12.140625" customWidth="1"/>
    <col min="11529" max="11529" width="14.140625" customWidth="1"/>
    <col min="11530" max="11530" width="66.42578125" customWidth="1"/>
    <col min="11531" max="11531" width="16" customWidth="1"/>
    <col min="11777" max="11777" width="63.42578125" customWidth="1"/>
    <col min="11778" max="11780" width="12.140625" customWidth="1"/>
    <col min="11781" max="11781" width="14.140625" customWidth="1"/>
    <col min="11782" max="11784" width="12.140625" customWidth="1"/>
    <col min="11785" max="11785" width="14.140625" customWidth="1"/>
    <col min="11786" max="11786" width="66.42578125" customWidth="1"/>
    <col min="11787" max="11787" width="16" customWidth="1"/>
    <col min="12033" max="12033" width="63.42578125" customWidth="1"/>
    <col min="12034" max="12036" width="12.140625" customWidth="1"/>
    <col min="12037" max="12037" width="14.140625" customWidth="1"/>
    <col min="12038" max="12040" width="12.140625" customWidth="1"/>
    <col min="12041" max="12041" width="14.140625" customWidth="1"/>
    <col min="12042" max="12042" width="66.42578125" customWidth="1"/>
    <col min="12043" max="12043" width="16" customWidth="1"/>
    <col min="12289" max="12289" width="63.42578125" customWidth="1"/>
    <col min="12290" max="12292" width="12.140625" customWidth="1"/>
    <col min="12293" max="12293" width="14.140625" customWidth="1"/>
    <col min="12294" max="12296" width="12.140625" customWidth="1"/>
    <col min="12297" max="12297" width="14.140625" customWidth="1"/>
    <col min="12298" max="12298" width="66.42578125" customWidth="1"/>
    <col min="12299" max="12299" width="16" customWidth="1"/>
    <col min="12545" max="12545" width="63.42578125" customWidth="1"/>
    <col min="12546" max="12548" width="12.140625" customWidth="1"/>
    <col min="12549" max="12549" width="14.140625" customWidth="1"/>
    <col min="12550" max="12552" width="12.140625" customWidth="1"/>
    <col min="12553" max="12553" width="14.140625" customWidth="1"/>
    <col min="12554" max="12554" width="66.42578125" customWidth="1"/>
    <col min="12555" max="12555" width="16" customWidth="1"/>
    <col min="12801" max="12801" width="63.42578125" customWidth="1"/>
    <col min="12802" max="12804" width="12.140625" customWidth="1"/>
    <col min="12805" max="12805" width="14.140625" customWidth="1"/>
    <col min="12806" max="12808" width="12.140625" customWidth="1"/>
    <col min="12809" max="12809" width="14.140625" customWidth="1"/>
    <col min="12810" max="12810" width="66.42578125" customWidth="1"/>
    <col min="12811" max="12811" width="16" customWidth="1"/>
    <col min="13057" max="13057" width="63.42578125" customWidth="1"/>
    <col min="13058" max="13060" width="12.140625" customWidth="1"/>
    <col min="13061" max="13061" width="14.140625" customWidth="1"/>
    <col min="13062" max="13064" width="12.140625" customWidth="1"/>
    <col min="13065" max="13065" width="14.140625" customWidth="1"/>
    <col min="13066" max="13066" width="66.42578125" customWidth="1"/>
    <col min="13067" max="13067" width="16" customWidth="1"/>
    <col min="13313" max="13313" width="63.42578125" customWidth="1"/>
    <col min="13314" max="13316" width="12.140625" customWidth="1"/>
    <col min="13317" max="13317" width="14.140625" customWidth="1"/>
    <col min="13318" max="13320" width="12.140625" customWidth="1"/>
    <col min="13321" max="13321" width="14.140625" customWidth="1"/>
    <col min="13322" max="13322" width="66.42578125" customWidth="1"/>
    <col min="13323" max="13323" width="16" customWidth="1"/>
    <col min="13569" max="13569" width="63.42578125" customWidth="1"/>
    <col min="13570" max="13572" width="12.140625" customWidth="1"/>
    <col min="13573" max="13573" width="14.140625" customWidth="1"/>
    <col min="13574" max="13576" width="12.140625" customWidth="1"/>
    <col min="13577" max="13577" width="14.140625" customWidth="1"/>
    <col min="13578" max="13578" width="66.42578125" customWidth="1"/>
    <col min="13579" max="13579" width="16" customWidth="1"/>
    <col min="13825" max="13825" width="63.42578125" customWidth="1"/>
    <col min="13826" max="13828" width="12.140625" customWidth="1"/>
    <col min="13829" max="13829" width="14.140625" customWidth="1"/>
    <col min="13830" max="13832" width="12.140625" customWidth="1"/>
    <col min="13833" max="13833" width="14.140625" customWidth="1"/>
    <col min="13834" max="13834" width="66.42578125" customWidth="1"/>
    <col min="13835" max="13835" width="16" customWidth="1"/>
    <col min="14081" max="14081" width="63.42578125" customWidth="1"/>
    <col min="14082" max="14084" width="12.140625" customWidth="1"/>
    <col min="14085" max="14085" width="14.140625" customWidth="1"/>
    <col min="14086" max="14088" width="12.140625" customWidth="1"/>
    <col min="14089" max="14089" width="14.140625" customWidth="1"/>
    <col min="14090" max="14090" width="66.42578125" customWidth="1"/>
    <col min="14091" max="14091" width="16" customWidth="1"/>
    <col min="14337" max="14337" width="63.42578125" customWidth="1"/>
    <col min="14338" max="14340" width="12.140625" customWidth="1"/>
    <col min="14341" max="14341" width="14.140625" customWidth="1"/>
    <col min="14342" max="14344" width="12.140625" customWidth="1"/>
    <col min="14345" max="14345" width="14.140625" customWidth="1"/>
    <col min="14346" max="14346" width="66.42578125" customWidth="1"/>
    <col min="14347" max="14347" width="16" customWidth="1"/>
    <col min="14593" max="14593" width="63.42578125" customWidth="1"/>
    <col min="14594" max="14596" width="12.140625" customWidth="1"/>
    <col min="14597" max="14597" width="14.140625" customWidth="1"/>
    <col min="14598" max="14600" width="12.140625" customWidth="1"/>
    <col min="14601" max="14601" width="14.140625" customWidth="1"/>
    <col min="14602" max="14602" width="66.42578125" customWidth="1"/>
    <col min="14603" max="14603" width="16" customWidth="1"/>
    <col min="14849" max="14849" width="63.42578125" customWidth="1"/>
    <col min="14850" max="14852" width="12.140625" customWidth="1"/>
    <col min="14853" max="14853" width="14.140625" customWidth="1"/>
    <col min="14854" max="14856" width="12.140625" customWidth="1"/>
    <col min="14857" max="14857" width="14.140625" customWidth="1"/>
    <col min="14858" max="14858" width="66.42578125" customWidth="1"/>
    <col min="14859" max="14859" width="16" customWidth="1"/>
    <col min="15105" max="15105" width="63.42578125" customWidth="1"/>
    <col min="15106" max="15108" width="12.140625" customWidth="1"/>
    <col min="15109" max="15109" width="14.140625" customWidth="1"/>
    <col min="15110" max="15112" width="12.140625" customWidth="1"/>
    <col min="15113" max="15113" width="14.140625" customWidth="1"/>
    <col min="15114" max="15114" width="66.42578125" customWidth="1"/>
    <col min="15115" max="15115" width="16" customWidth="1"/>
    <col min="15361" max="15361" width="63.42578125" customWidth="1"/>
    <col min="15362" max="15364" width="12.140625" customWidth="1"/>
    <col min="15365" max="15365" width="14.140625" customWidth="1"/>
    <col min="15366" max="15368" width="12.140625" customWidth="1"/>
    <col min="15369" max="15369" width="14.140625" customWidth="1"/>
    <col min="15370" max="15370" width="66.42578125" customWidth="1"/>
    <col min="15371" max="15371" width="16" customWidth="1"/>
    <col min="15617" max="15617" width="63.42578125" customWidth="1"/>
    <col min="15618" max="15620" width="12.140625" customWidth="1"/>
    <col min="15621" max="15621" width="14.140625" customWidth="1"/>
    <col min="15622" max="15624" width="12.140625" customWidth="1"/>
    <col min="15625" max="15625" width="14.140625" customWidth="1"/>
    <col min="15626" max="15626" width="66.42578125" customWidth="1"/>
    <col min="15627" max="15627" width="16" customWidth="1"/>
    <col min="15873" max="15873" width="63.42578125" customWidth="1"/>
    <col min="15874" max="15876" width="12.140625" customWidth="1"/>
    <col min="15877" max="15877" width="14.140625" customWidth="1"/>
    <col min="15878" max="15880" width="12.140625" customWidth="1"/>
    <col min="15881" max="15881" width="14.140625" customWidth="1"/>
    <col min="15882" max="15882" width="66.42578125" customWidth="1"/>
    <col min="15883" max="15883" width="16" customWidth="1"/>
    <col min="16129" max="16129" width="63.42578125" customWidth="1"/>
    <col min="16130" max="16132" width="12.140625" customWidth="1"/>
    <col min="16133" max="16133" width="14.140625" customWidth="1"/>
    <col min="16134" max="16136" width="12.140625" customWidth="1"/>
    <col min="16137" max="16137" width="14.140625" customWidth="1"/>
    <col min="16138" max="16138" width="66.42578125" customWidth="1"/>
    <col min="16139" max="16139" width="16" customWidth="1"/>
  </cols>
  <sheetData>
    <row r="1" spans="1:254" ht="24" customHeight="1" thickBot="1" x14ac:dyDescent="0.3">
      <c r="A1" s="1" t="s">
        <v>0</v>
      </c>
      <c r="B1" s="228" t="s">
        <v>1</v>
      </c>
      <c r="C1" s="229"/>
      <c r="D1" s="229"/>
      <c r="E1" s="230"/>
      <c r="F1" s="231" t="s">
        <v>2</v>
      </c>
      <c r="G1" s="232"/>
      <c r="H1" s="232"/>
      <c r="I1" s="233"/>
      <c r="J1" s="234" t="s">
        <v>3</v>
      </c>
      <c r="K1" s="229"/>
      <c r="L1" s="229"/>
      <c r="M1" s="230"/>
      <c r="N1" s="231" t="s">
        <v>4</v>
      </c>
      <c r="O1" s="232"/>
      <c r="P1" s="232"/>
      <c r="Q1" s="233"/>
    </row>
    <row r="2" spans="1:254" s="144" customFormat="1" ht="48" customHeight="1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6" t="s">
        <v>10</v>
      </c>
      <c r="G2" s="3" t="s">
        <v>7</v>
      </c>
      <c r="H2" s="4" t="s">
        <v>8</v>
      </c>
      <c r="I2" s="7" t="s">
        <v>11</v>
      </c>
      <c r="J2" s="8" t="s">
        <v>10</v>
      </c>
      <c r="K2" s="3" t="s">
        <v>7</v>
      </c>
      <c r="L2" s="4" t="s">
        <v>8</v>
      </c>
      <c r="M2" s="5" t="s">
        <v>11</v>
      </c>
      <c r="N2" s="6" t="s">
        <v>10</v>
      </c>
      <c r="O2" s="3" t="s">
        <v>7</v>
      </c>
      <c r="P2" s="4" t="s">
        <v>8</v>
      </c>
      <c r="Q2" s="7" t="s">
        <v>11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ht="15" customHeight="1" x14ac:dyDescent="0.25">
      <c r="A3" s="9" t="s">
        <v>12</v>
      </c>
      <c r="B3" s="10"/>
      <c r="C3" s="10"/>
      <c r="D3" s="11"/>
      <c r="E3" s="12"/>
      <c r="F3" s="13"/>
      <c r="G3" s="14"/>
      <c r="H3" s="15"/>
      <c r="I3" s="16"/>
      <c r="J3" s="17"/>
      <c r="K3" s="10"/>
      <c r="L3" s="11"/>
      <c r="M3" s="12"/>
      <c r="N3" s="13"/>
      <c r="O3" s="14"/>
      <c r="P3" s="15"/>
      <c r="Q3" s="16"/>
    </row>
    <row r="4" spans="1:254" s="145" customFormat="1" x14ac:dyDescent="0.25">
      <c r="A4" s="18" t="s">
        <v>13</v>
      </c>
      <c r="B4" s="19" t="s">
        <v>14</v>
      </c>
      <c r="C4" s="19"/>
      <c r="D4" s="11"/>
      <c r="E4" s="21"/>
      <c r="F4" s="22" t="s">
        <v>14</v>
      </c>
      <c r="G4" s="23"/>
      <c r="H4" s="24"/>
      <c r="I4" s="25"/>
      <c r="J4" s="26" t="s">
        <v>14</v>
      </c>
      <c r="K4" s="19"/>
      <c r="L4" s="27"/>
      <c r="M4" s="21"/>
      <c r="N4" s="22" t="s">
        <v>14</v>
      </c>
      <c r="O4" s="23"/>
      <c r="P4" s="24"/>
      <c r="Q4" s="25"/>
    </row>
    <row r="5" spans="1:254" x14ac:dyDescent="0.25">
      <c r="A5" s="28" t="s">
        <v>66</v>
      </c>
      <c r="B5" s="29" t="s">
        <v>14</v>
      </c>
      <c r="C5" s="29">
        <v>27</v>
      </c>
      <c r="D5" s="59">
        <v>2447.3543191835333</v>
      </c>
      <c r="E5" s="31">
        <v>66078.566617955395</v>
      </c>
      <c r="F5" s="32" t="s">
        <v>14</v>
      </c>
      <c r="G5" s="33">
        <v>9</v>
      </c>
      <c r="H5" s="34">
        <v>2383.3223909467633</v>
      </c>
      <c r="I5" s="35">
        <v>21449.90151852087</v>
      </c>
      <c r="J5" s="36" t="s">
        <v>14</v>
      </c>
      <c r="K5" s="29">
        <v>12</v>
      </c>
      <c r="L5" s="37">
        <v>2454.8220626751663</v>
      </c>
      <c r="M5" s="31">
        <v>29457.864752101996</v>
      </c>
      <c r="N5" s="32" t="s">
        <v>14</v>
      </c>
      <c r="O5" s="33">
        <v>6</v>
      </c>
      <c r="P5" s="34">
        <v>2528.4667245554215</v>
      </c>
      <c r="Q5" s="35">
        <v>15170.80034733253</v>
      </c>
      <c r="R5" s="146"/>
    </row>
    <row r="6" spans="1:254" x14ac:dyDescent="0.25">
      <c r="A6" s="28" t="s">
        <v>67</v>
      </c>
      <c r="B6" s="29" t="s">
        <v>14</v>
      </c>
      <c r="C6" s="29">
        <v>30</v>
      </c>
      <c r="D6" s="59">
        <v>303.78128428320315</v>
      </c>
      <c r="E6" s="31">
        <v>9113.4385284960954</v>
      </c>
      <c r="F6" s="32" t="s">
        <v>14</v>
      </c>
      <c r="G6" s="33">
        <v>12</v>
      </c>
      <c r="H6" s="34">
        <v>296.60927208420702</v>
      </c>
      <c r="I6" s="35">
        <v>3559.311265010484</v>
      </c>
      <c r="J6" s="36" t="s">
        <v>14</v>
      </c>
      <c r="K6" s="29">
        <v>12</v>
      </c>
      <c r="L6" s="37">
        <v>305.50755024673322</v>
      </c>
      <c r="M6" s="31">
        <v>3666.0906029607986</v>
      </c>
      <c r="N6" s="32" t="s">
        <v>14</v>
      </c>
      <c r="O6" s="33">
        <v>6</v>
      </c>
      <c r="P6" s="34">
        <v>314.67277675413521</v>
      </c>
      <c r="Q6" s="35">
        <v>1888.0366605248114</v>
      </c>
      <c r="R6" s="146"/>
    </row>
    <row r="7" spans="1:254" x14ac:dyDescent="0.25">
      <c r="A7" s="28" t="s">
        <v>68</v>
      </c>
      <c r="B7" s="29" t="s">
        <v>14</v>
      </c>
      <c r="C7" s="29">
        <v>27</v>
      </c>
      <c r="D7" s="59">
        <v>2447.3543191835333</v>
      </c>
      <c r="E7" s="31">
        <v>66078.566617955395</v>
      </c>
      <c r="F7" s="32" t="s">
        <v>14</v>
      </c>
      <c r="G7" s="33">
        <v>9</v>
      </c>
      <c r="H7" s="34">
        <v>2383.3223909467633</v>
      </c>
      <c r="I7" s="35">
        <v>21449.90151852087</v>
      </c>
      <c r="J7" s="36" t="s">
        <v>14</v>
      </c>
      <c r="K7" s="29">
        <v>12</v>
      </c>
      <c r="L7" s="37">
        <v>2454.8220626751663</v>
      </c>
      <c r="M7" s="31">
        <v>29457.864752101996</v>
      </c>
      <c r="N7" s="32" t="s">
        <v>14</v>
      </c>
      <c r="O7" s="33">
        <v>6</v>
      </c>
      <c r="P7" s="34">
        <v>2528.4667245554215</v>
      </c>
      <c r="Q7" s="35">
        <v>15170.80034733253</v>
      </c>
      <c r="R7" s="146"/>
    </row>
    <row r="8" spans="1:254" x14ac:dyDescent="0.25">
      <c r="A8" s="28" t="s">
        <v>69</v>
      </c>
      <c r="B8" s="29" t="s">
        <v>14</v>
      </c>
      <c r="C8" s="29">
        <v>27</v>
      </c>
      <c r="D8" s="59">
        <v>466.83048037077043</v>
      </c>
      <c r="E8" s="31">
        <v>12604.422970010801</v>
      </c>
      <c r="F8" s="32" t="s">
        <v>14</v>
      </c>
      <c r="G8" s="33">
        <v>9</v>
      </c>
      <c r="H8" s="34">
        <v>454.61645170171766</v>
      </c>
      <c r="I8" s="35">
        <v>4091.5480653154591</v>
      </c>
      <c r="J8" s="36" t="s">
        <v>14</v>
      </c>
      <c r="K8" s="29">
        <v>12</v>
      </c>
      <c r="L8" s="37">
        <v>468.25494525276918</v>
      </c>
      <c r="M8" s="31">
        <v>5619.0593430332301</v>
      </c>
      <c r="N8" s="32" t="s">
        <v>14</v>
      </c>
      <c r="O8" s="33">
        <v>6</v>
      </c>
      <c r="P8" s="34">
        <v>482.30259361035223</v>
      </c>
      <c r="Q8" s="35">
        <v>2893.8155616621134</v>
      </c>
      <c r="R8" s="146"/>
    </row>
    <row r="9" spans="1:254" x14ac:dyDescent="0.25">
      <c r="A9" s="28" t="s">
        <v>70</v>
      </c>
      <c r="B9" s="29" t="s">
        <v>14</v>
      </c>
      <c r="C9" s="29">
        <v>12</v>
      </c>
      <c r="D9" s="59">
        <v>368.33055890886754</v>
      </c>
      <c r="E9" s="31">
        <v>4419.9667069064108</v>
      </c>
      <c r="F9" s="32" t="s">
        <v>14</v>
      </c>
      <c r="G9" s="33">
        <v>4</v>
      </c>
      <c r="H9" s="34">
        <v>357.49835864201452</v>
      </c>
      <c r="I9" s="35">
        <v>1429.9934345680581</v>
      </c>
      <c r="J9" s="36" t="s">
        <v>14</v>
      </c>
      <c r="K9" s="29">
        <v>4</v>
      </c>
      <c r="L9" s="37">
        <v>368.22330940127495</v>
      </c>
      <c r="M9" s="31">
        <v>1472.8932376050998</v>
      </c>
      <c r="N9" s="32" t="s">
        <v>14</v>
      </c>
      <c r="O9" s="33">
        <v>4</v>
      </c>
      <c r="P9" s="34">
        <v>379.27000868331322</v>
      </c>
      <c r="Q9" s="35">
        <v>1517.0800347332529</v>
      </c>
      <c r="R9" s="146"/>
    </row>
    <row r="10" spans="1:254" x14ac:dyDescent="0.25">
      <c r="A10" s="28" t="s">
        <v>71</v>
      </c>
      <c r="B10" s="29" t="s">
        <v>14</v>
      </c>
      <c r="C10" s="29">
        <v>12</v>
      </c>
      <c r="D10" s="59">
        <v>368.33055890886754</v>
      </c>
      <c r="E10" s="31">
        <v>4419.9667069064108</v>
      </c>
      <c r="F10" s="32" t="s">
        <v>14</v>
      </c>
      <c r="G10" s="33">
        <v>4</v>
      </c>
      <c r="H10" s="34">
        <v>357.49835864201452</v>
      </c>
      <c r="I10" s="35">
        <v>1429.9934345680581</v>
      </c>
      <c r="J10" s="36" t="s">
        <v>14</v>
      </c>
      <c r="K10" s="29">
        <v>4</v>
      </c>
      <c r="L10" s="37">
        <v>368.22330940127495</v>
      </c>
      <c r="M10" s="31">
        <v>1472.8932376050998</v>
      </c>
      <c r="N10" s="32" t="s">
        <v>14</v>
      </c>
      <c r="O10" s="33">
        <v>4</v>
      </c>
      <c r="P10" s="34">
        <v>379.27000868331322</v>
      </c>
      <c r="Q10" s="35">
        <v>1517.0800347332529</v>
      </c>
      <c r="R10" s="146"/>
    </row>
    <row r="11" spans="1:254" x14ac:dyDescent="0.25">
      <c r="A11" s="28" t="s">
        <v>72</v>
      </c>
      <c r="B11" s="29" t="s">
        <v>14</v>
      </c>
      <c r="C11" s="29">
        <v>12</v>
      </c>
      <c r="D11" s="59">
        <v>368.33055890886754</v>
      </c>
      <c r="E11" s="31">
        <v>4419.9667069064108</v>
      </c>
      <c r="F11" s="32" t="s">
        <v>14</v>
      </c>
      <c r="G11" s="33">
        <v>4</v>
      </c>
      <c r="H11" s="34">
        <v>357.49835864201452</v>
      </c>
      <c r="I11" s="35">
        <v>1429.9934345680581</v>
      </c>
      <c r="J11" s="36" t="s">
        <v>14</v>
      </c>
      <c r="K11" s="29">
        <v>4</v>
      </c>
      <c r="L11" s="37">
        <v>368.22330940127495</v>
      </c>
      <c r="M11" s="31">
        <v>1472.8932376050998</v>
      </c>
      <c r="N11" s="32" t="s">
        <v>14</v>
      </c>
      <c r="O11" s="33">
        <v>4</v>
      </c>
      <c r="P11" s="34">
        <v>379.27000868331322</v>
      </c>
      <c r="Q11" s="35">
        <v>1517.0800347332529</v>
      </c>
      <c r="R11" s="146"/>
    </row>
    <row r="12" spans="1:254" x14ac:dyDescent="0.25">
      <c r="A12" s="57" t="s">
        <v>73</v>
      </c>
      <c r="B12" s="29" t="s">
        <v>14</v>
      </c>
      <c r="C12" s="29">
        <v>12</v>
      </c>
      <c r="D12" s="30">
        <v>368.33055890886754</v>
      </c>
      <c r="E12" s="31">
        <v>4419.9667069064108</v>
      </c>
      <c r="F12" s="32" t="s">
        <v>14</v>
      </c>
      <c r="G12" s="33">
        <v>4</v>
      </c>
      <c r="H12" s="34">
        <v>357.49835864201452</v>
      </c>
      <c r="I12" s="35">
        <v>1429.9934345680581</v>
      </c>
      <c r="J12" s="36" t="s">
        <v>14</v>
      </c>
      <c r="K12" s="29">
        <v>4</v>
      </c>
      <c r="L12" s="37">
        <v>368.22330940127495</v>
      </c>
      <c r="M12" s="31">
        <v>1472.8932376050998</v>
      </c>
      <c r="N12" s="32" t="s">
        <v>14</v>
      </c>
      <c r="O12" s="33">
        <v>4</v>
      </c>
      <c r="P12" s="34">
        <v>379.27000868331322</v>
      </c>
      <c r="Q12" s="35">
        <v>1517.0800347332529</v>
      </c>
      <c r="R12" s="146"/>
    </row>
    <row r="13" spans="1:254" x14ac:dyDescent="0.25">
      <c r="A13" s="28"/>
      <c r="B13" s="29"/>
      <c r="C13" s="29"/>
      <c r="D13" s="30"/>
      <c r="E13" s="31"/>
      <c r="F13" s="32"/>
      <c r="G13" s="33"/>
      <c r="H13" s="34"/>
      <c r="I13" s="35"/>
      <c r="J13" s="36"/>
      <c r="K13" s="29"/>
      <c r="L13" s="37"/>
      <c r="M13" s="31"/>
      <c r="N13" s="32"/>
      <c r="O13" s="33"/>
      <c r="P13" s="34"/>
      <c r="Q13" s="35"/>
      <c r="R13" s="146"/>
    </row>
    <row r="14" spans="1:254" s="145" customFormat="1" x14ac:dyDescent="0.25">
      <c r="A14" s="18" t="s">
        <v>15</v>
      </c>
      <c r="B14" s="19" t="s">
        <v>14</v>
      </c>
      <c r="C14" s="19"/>
      <c r="D14" s="20"/>
      <c r="E14" s="21"/>
      <c r="F14" s="22" t="s">
        <v>14</v>
      </c>
      <c r="G14" s="23"/>
      <c r="H14" s="24"/>
      <c r="I14" s="25"/>
      <c r="J14" s="26" t="s">
        <v>14</v>
      </c>
      <c r="K14" s="19"/>
      <c r="L14" s="27"/>
      <c r="M14" s="21"/>
      <c r="N14" s="22" t="s">
        <v>14</v>
      </c>
      <c r="O14" s="23"/>
      <c r="P14" s="24"/>
      <c r="Q14" s="25"/>
      <c r="R14" s="147"/>
    </row>
    <row r="15" spans="1:254" x14ac:dyDescent="0.25">
      <c r="A15" s="28" t="s">
        <v>74</v>
      </c>
      <c r="B15" s="29" t="s">
        <v>16</v>
      </c>
      <c r="C15" s="29">
        <v>30</v>
      </c>
      <c r="D15" s="30">
        <v>355.03661849075087</v>
      </c>
      <c r="E15" s="31">
        <v>10651.098554722526</v>
      </c>
      <c r="F15" s="32" t="s">
        <v>14</v>
      </c>
      <c r="G15" s="33">
        <v>12</v>
      </c>
      <c r="H15" s="34">
        <v>346.65451238136933</v>
      </c>
      <c r="I15" s="35">
        <v>4159.8541485764317</v>
      </c>
      <c r="J15" s="36" t="s">
        <v>14</v>
      </c>
      <c r="K15" s="29">
        <v>12</v>
      </c>
      <c r="L15" s="37">
        <v>357.05414775281042</v>
      </c>
      <c r="M15" s="31">
        <v>4284.6497730337251</v>
      </c>
      <c r="N15" s="32" t="s">
        <v>14</v>
      </c>
      <c r="O15" s="33">
        <v>6</v>
      </c>
      <c r="P15" s="34">
        <v>367.76577218539472</v>
      </c>
      <c r="Q15" s="35">
        <v>2206.5946331123682</v>
      </c>
      <c r="R15" s="146"/>
    </row>
    <row r="16" spans="1:254" x14ac:dyDescent="0.25">
      <c r="A16" s="28" t="s">
        <v>75</v>
      </c>
      <c r="B16" s="29" t="s">
        <v>16</v>
      </c>
      <c r="C16" s="29">
        <v>30</v>
      </c>
      <c r="D16" s="30">
        <v>243.60706701682301</v>
      </c>
      <c r="E16" s="31">
        <v>7308.2120105046906</v>
      </c>
      <c r="F16" s="32" t="s">
        <v>14</v>
      </c>
      <c r="G16" s="33">
        <v>12</v>
      </c>
      <c r="H16" s="34">
        <v>237.85571580857177</v>
      </c>
      <c r="I16" s="35">
        <v>2854.2685897028614</v>
      </c>
      <c r="J16" s="36" t="s">
        <v>14</v>
      </c>
      <c r="K16" s="29">
        <v>12</v>
      </c>
      <c r="L16" s="37">
        <v>244.9913872828289</v>
      </c>
      <c r="M16" s="31">
        <v>2939.8966473939468</v>
      </c>
      <c r="N16" s="32" t="s">
        <v>14</v>
      </c>
      <c r="O16" s="33">
        <v>6</v>
      </c>
      <c r="P16" s="34">
        <v>252.34112890131377</v>
      </c>
      <c r="Q16" s="35">
        <v>1514.0467734078825</v>
      </c>
      <c r="R16" s="146"/>
    </row>
    <row r="17" spans="1:18" x14ac:dyDescent="0.25">
      <c r="A17" s="28" t="s">
        <v>76</v>
      </c>
      <c r="B17" s="29" t="s">
        <v>16</v>
      </c>
      <c r="C17" s="29">
        <v>30</v>
      </c>
      <c r="D17" s="30">
        <v>225.87963837324367</v>
      </c>
      <c r="E17" s="31">
        <v>6776.3891511973097</v>
      </c>
      <c r="F17" s="32" t="s">
        <v>14</v>
      </c>
      <c r="G17" s="33">
        <v>12</v>
      </c>
      <c r="H17" s="34">
        <v>220.54681635380857</v>
      </c>
      <c r="I17" s="35">
        <v>2646.5617962457027</v>
      </c>
      <c r="J17" s="36" t="s">
        <v>14</v>
      </c>
      <c r="K17" s="29">
        <v>12</v>
      </c>
      <c r="L17" s="37">
        <v>227.16322084442282</v>
      </c>
      <c r="M17" s="31">
        <v>2725.9586501330741</v>
      </c>
      <c r="N17" s="32" t="s">
        <v>14</v>
      </c>
      <c r="O17" s="33">
        <v>6</v>
      </c>
      <c r="P17" s="34">
        <v>233.97811746975552</v>
      </c>
      <c r="Q17" s="35">
        <v>1403.8687048185332</v>
      </c>
      <c r="R17" s="146"/>
    </row>
    <row r="18" spans="1:18" x14ac:dyDescent="0.25">
      <c r="A18" s="28" t="s">
        <v>77</v>
      </c>
      <c r="B18" s="29" t="s">
        <v>16</v>
      </c>
      <c r="C18" s="29">
        <v>30</v>
      </c>
      <c r="D18" s="30">
        <v>122.0475563179928</v>
      </c>
      <c r="E18" s="31">
        <v>3661.4266895397841</v>
      </c>
      <c r="F18" s="32" t="s">
        <v>14</v>
      </c>
      <c r="G18" s="33">
        <v>12</v>
      </c>
      <c r="H18" s="34">
        <v>119.16611954733817</v>
      </c>
      <c r="I18" s="35">
        <v>1429.9934345680581</v>
      </c>
      <c r="J18" s="36" t="s">
        <v>14</v>
      </c>
      <c r="K18" s="29">
        <v>12</v>
      </c>
      <c r="L18" s="37">
        <v>122.74110313375833</v>
      </c>
      <c r="M18" s="31">
        <v>1472.8932376051</v>
      </c>
      <c r="N18" s="32" t="s">
        <v>14</v>
      </c>
      <c r="O18" s="33">
        <v>6</v>
      </c>
      <c r="P18" s="34">
        <v>126.42333622777107</v>
      </c>
      <c r="Q18" s="35">
        <v>758.54001736662644</v>
      </c>
      <c r="R18" s="146"/>
    </row>
    <row r="19" spans="1:18" x14ac:dyDescent="0.25">
      <c r="A19" s="28"/>
      <c r="B19" s="29"/>
      <c r="C19" s="29"/>
      <c r="D19" s="30"/>
      <c r="E19" s="31"/>
      <c r="F19" s="32"/>
      <c r="G19" s="33"/>
      <c r="H19" s="34"/>
      <c r="I19" s="35"/>
      <c r="J19" s="36"/>
      <c r="K19" s="29">
        <v>0</v>
      </c>
      <c r="L19" s="37">
        <v>0</v>
      </c>
      <c r="M19" s="31"/>
      <c r="N19" s="32"/>
      <c r="O19" s="33"/>
      <c r="P19" s="34">
        <v>0</v>
      </c>
      <c r="Q19" s="35"/>
      <c r="R19" s="146"/>
    </row>
    <row r="20" spans="1:18" ht="15" customHeight="1" x14ac:dyDescent="0.25">
      <c r="A20" s="38" t="s">
        <v>17</v>
      </c>
      <c r="B20" s="39"/>
      <c r="C20" s="39"/>
      <c r="D20" s="40"/>
      <c r="E20" s="41">
        <v>199951.98796800766</v>
      </c>
      <c r="F20" s="42"/>
      <c r="G20" s="39"/>
      <c r="H20" s="43"/>
      <c r="I20" s="44">
        <v>67361.314074732974</v>
      </c>
      <c r="J20" s="45"/>
      <c r="K20" s="39"/>
      <c r="L20" s="43"/>
      <c r="M20" s="41">
        <v>85515.850708784259</v>
      </c>
      <c r="N20" s="42"/>
      <c r="O20" s="39"/>
      <c r="P20" s="43"/>
      <c r="Q20" s="44">
        <v>47074.823184490422</v>
      </c>
      <c r="R20" s="146"/>
    </row>
    <row r="21" spans="1:18" ht="15" customHeight="1" x14ac:dyDescent="0.25">
      <c r="A21" s="46"/>
      <c r="B21" s="47"/>
      <c r="C21" s="47"/>
      <c r="D21" s="48"/>
      <c r="E21" s="49"/>
      <c r="F21" s="50"/>
      <c r="G21" s="51"/>
      <c r="H21" s="15"/>
      <c r="I21" s="16"/>
      <c r="J21" s="52"/>
      <c r="K21" s="47"/>
      <c r="L21" s="53"/>
      <c r="M21" s="49"/>
      <c r="N21" s="50"/>
      <c r="O21" s="51"/>
      <c r="P21" s="15"/>
      <c r="Q21" s="16"/>
      <c r="R21" s="146"/>
    </row>
    <row r="22" spans="1:18" ht="15" customHeight="1" x14ac:dyDescent="0.25">
      <c r="A22" s="54" t="s">
        <v>18</v>
      </c>
      <c r="B22" s="10"/>
      <c r="C22" s="10"/>
      <c r="D22" s="11"/>
      <c r="E22" s="12"/>
      <c r="F22" s="13"/>
      <c r="G22" s="14"/>
      <c r="H22" s="15"/>
      <c r="I22" s="16"/>
      <c r="J22" s="55"/>
      <c r="K22" s="10"/>
      <c r="L22" s="56"/>
      <c r="M22" s="12"/>
      <c r="N22" s="13"/>
      <c r="O22" s="14"/>
      <c r="P22" s="15"/>
      <c r="Q22" s="16"/>
      <c r="R22" s="146"/>
    </row>
    <row r="23" spans="1:18" x14ac:dyDescent="0.25">
      <c r="A23" s="57" t="s">
        <v>78</v>
      </c>
      <c r="B23" s="58" t="s">
        <v>14</v>
      </c>
      <c r="C23" s="58">
        <v>30</v>
      </c>
      <c r="D23" s="59">
        <v>695.91690139850766</v>
      </c>
      <c r="E23" s="60">
        <v>20877.507041955228</v>
      </c>
      <c r="F23" s="61" t="s">
        <v>14</v>
      </c>
      <c r="G23" s="62">
        <v>12</v>
      </c>
      <c r="H23" s="63">
        <v>679.48690796393953</v>
      </c>
      <c r="I23" s="64">
        <v>8153.8428955672744</v>
      </c>
      <c r="J23" s="65" t="s">
        <v>14</v>
      </c>
      <c r="K23" s="58">
        <v>12</v>
      </c>
      <c r="L23" s="66">
        <v>699.87151520285772</v>
      </c>
      <c r="M23" s="60">
        <v>8398.4581824342931</v>
      </c>
      <c r="N23" s="61" t="s">
        <v>14</v>
      </c>
      <c r="O23" s="62">
        <v>6</v>
      </c>
      <c r="P23" s="63">
        <v>720.86766065894346</v>
      </c>
      <c r="Q23" s="64">
        <v>4325.205963953661</v>
      </c>
      <c r="R23" s="146"/>
    </row>
    <row r="24" spans="1:18" ht="15" customHeight="1" x14ac:dyDescent="0.25">
      <c r="A24" s="57"/>
      <c r="B24" s="58"/>
      <c r="C24" s="58"/>
      <c r="D24" s="59"/>
      <c r="E24" s="60"/>
      <c r="F24" s="61"/>
      <c r="G24" s="62"/>
      <c r="H24" s="63"/>
      <c r="I24" s="64"/>
      <c r="J24" s="65"/>
      <c r="K24" s="58"/>
      <c r="L24" s="66"/>
      <c r="M24" s="60"/>
      <c r="N24" s="61"/>
      <c r="O24" s="62"/>
      <c r="P24" s="63"/>
      <c r="Q24" s="64"/>
      <c r="R24" s="146"/>
    </row>
    <row r="25" spans="1:18" ht="15" customHeight="1" x14ac:dyDescent="0.25">
      <c r="A25" s="38" t="s">
        <v>19</v>
      </c>
      <c r="B25" s="39"/>
      <c r="C25" s="39"/>
      <c r="D25" s="67"/>
      <c r="E25" s="41">
        <v>20877.507041955228</v>
      </c>
      <c r="F25" s="42"/>
      <c r="G25" s="39"/>
      <c r="H25" s="68"/>
      <c r="I25" s="44">
        <v>8153.8428955672744</v>
      </c>
      <c r="J25" s="45"/>
      <c r="K25" s="39"/>
      <c r="L25" s="68"/>
      <c r="M25" s="41">
        <v>8398.4581824342931</v>
      </c>
      <c r="N25" s="42"/>
      <c r="O25" s="39"/>
      <c r="P25" s="68"/>
      <c r="Q25" s="44">
        <v>4325.205963953661</v>
      </c>
      <c r="R25" s="146"/>
    </row>
    <row r="26" spans="1:18" ht="15" customHeight="1" x14ac:dyDescent="0.25">
      <c r="A26" s="46"/>
      <c r="B26" s="47"/>
      <c r="C26" s="47"/>
      <c r="D26" s="69"/>
      <c r="E26" s="49"/>
      <c r="F26" s="50"/>
      <c r="G26" s="51"/>
      <c r="H26" s="70"/>
      <c r="I26" s="16"/>
      <c r="J26" s="52"/>
      <c r="K26" s="47"/>
      <c r="L26" s="71"/>
      <c r="M26" s="49"/>
      <c r="N26" s="50"/>
      <c r="O26" s="51"/>
      <c r="P26" s="70"/>
      <c r="Q26" s="16"/>
      <c r="R26" s="146"/>
    </row>
    <row r="27" spans="1:18" x14ac:dyDescent="0.25">
      <c r="A27" s="54" t="s">
        <v>20</v>
      </c>
      <c r="B27" s="10"/>
      <c r="C27" s="10"/>
      <c r="D27" s="11"/>
      <c r="E27" s="12"/>
      <c r="F27" s="13"/>
      <c r="G27" s="14"/>
      <c r="H27" s="15"/>
      <c r="I27" s="16"/>
      <c r="J27" s="55"/>
      <c r="K27" s="10"/>
      <c r="L27" s="56"/>
      <c r="M27" s="12"/>
      <c r="N27" s="13"/>
      <c r="O27" s="14"/>
      <c r="P27" s="15"/>
      <c r="Q27" s="16"/>
      <c r="R27" s="146"/>
    </row>
    <row r="28" spans="1:18" x14ac:dyDescent="0.25">
      <c r="A28" s="57" t="s">
        <v>21</v>
      </c>
      <c r="B28" s="58" t="s">
        <v>22</v>
      </c>
      <c r="C28" s="58">
        <v>1</v>
      </c>
      <c r="D28" s="59">
        <v>44122.526491164906</v>
      </c>
      <c r="E28" s="60">
        <v>44122.526491164906</v>
      </c>
      <c r="F28" s="61" t="s">
        <v>22</v>
      </c>
      <c r="G28" s="62">
        <v>1</v>
      </c>
      <c r="H28" s="63">
        <v>44122.526491164906</v>
      </c>
      <c r="I28" s="64">
        <v>44122.526491164906</v>
      </c>
      <c r="J28" s="65" t="s">
        <v>22</v>
      </c>
      <c r="K28" s="58">
        <v>0</v>
      </c>
      <c r="L28" s="66"/>
      <c r="M28" s="60"/>
      <c r="N28" s="61" t="s">
        <v>22</v>
      </c>
      <c r="O28" s="62"/>
      <c r="P28" s="63"/>
      <c r="Q28" s="64"/>
      <c r="R28" s="146"/>
    </row>
    <row r="29" spans="1:18" x14ac:dyDescent="0.25">
      <c r="A29" s="57" t="s">
        <v>54</v>
      </c>
      <c r="B29" s="58" t="s">
        <v>22</v>
      </c>
      <c r="C29" s="58">
        <v>2</v>
      </c>
      <c r="D29" s="59">
        <v>3088.5768543815434</v>
      </c>
      <c r="E29" s="60">
        <v>6177.1537087630868</v>
      </c>
      <c r="F29" s="61" t="s">
        <v>22</v>
      </c>
      <c r="G29" s="62">
        <v>2</v>
      </c>
      <c r="H29" s="63">
        <v>3088.5768543815434</v>
      </c>
      <c r="I29" s="64">
        <v>6177.1537087630868</v>
      </c>
      <c r="J29" s="65" t="s">
        <v>22</v>
      </c>
      <c r="K29" s="58">
        <v>0</v>
      </c>
      <c r="L29" s="66"/>
      <c r="M29" s="60"/>
      <c r="N29" s="61"/>
      <c r="O29" s="62"/>
      <c r="P29" s="63"/>
      <c r="Q29" s="64"/>
      <c r="R29" s="146"/>
    </row>
    <row r="30" spans="1:18" x14ac:dyDescent="0.25">
      <c r="A30" s="57" t="s">
        <v>55</v>
      </c>
      <c r="B30" s="58" t="s">
        <v>23</v>
      </c>
      <c r="C30" s="58">
        <v>4</v>
      </c>
      <c r="D30" s="59">
        <v>882.4505298232981</v>
      </c>
      <c r="E30" s="60">
        <v>3529.8021192931924</v>
      </c>
      <c r="F30" s="61" t="s">
        <v>23</v>
      </c>
      <c r="G30" s="62">
        <v>4</v>
      </c>
      <c r="H30" s="63">
        <v>882.4505298232981</v>
      </c>
      <c r="I30" s="64">
        <v>3529.8021192931924</v>
      </c>
      <c r="J30" s="65" t="s">
        <v>23</v>
      </c>
      <c r="K30" s="58">
        <v>0</v>
      </c>
      <c r="L30" s="66"/>
      <c r="M30" s="60"/>
      <c r="N30" s="61" t="s">
        <v>23</v>
      </c>
      <c r="O30" s="62"/>
      <c r="P30" s="63"/>
      <c r="Q30" s="64"/>
      <c r="R30" s="146"/>
    </row>
    <row r="31" spans="1:18" x14ac:dyDescent="0.25">
      <c r="A31" s="57" t="s">
        <v>56</v>
      </c>
      <c r="B31" s="58" t="s">
        <v>23</v>
      </c>
      <c r="C31" s="58">
        <v>1</v>
      </c>
      <c r="D31" s="59">
        <v>573.59284438514374</v>
      </c>
      <c r="E31" s="60">
        <v>573.59284438514374</v>
      </c>
      <c r="F31" s="61" t="s">
        <v>23</v>
      </c>
      <c r="G31" s="62">
        <v>1</v>
      </c>
      <c r="H31" s="63">
        <v>573.59284438514374</v>
      </c>
      <c r="I31" s="64">
        <v>573.59284438514374</v>
      </c>
      <c r="J31" s="65" t="s">
        <v>23</v>
      </c>
      <c r="K31" s="58">
        <v>0</v>
      </c>
      <c r="L31" s="66"/>
      <c r="M31" s="60"/>
      <c r="N31" s="61" t="s">
        <v>23</v>
      </c>
      <c r="O31" s="62"/>
      <c r="P31" s="63"/>
      <c r="Q31" s="64"/>
      <c r="R31" s="146"/>
    </row>
    <row r="32" spans="1:18" x14ac:dyDescent="0.25">
      <c r="A32" s="57" t="s">
        <v>57</v>
      </c>
      <c r="B32" s="58" t="s">
        <v>23</v>
      </c>
      <c r="C32" s="58">
        <v>2</v>
      </c>
      <c r="D32" s="59">
        <v>529.47031789397886</v>
      </c>
      <c r="E32" s="60">
        <v>1058.9406357879577</v>
      </c>
      <c r="F32" s="61" t="s">
        <v>23</v>
      </c>
      <c r="G32" s="62">
        <v>2</v>
      </c>
      <c r="H32" s="63">
        <v>529.47031789397886</v>
      </c>
      <c r="I32" s="64">
        <v>1058.9406357879577</v>
      </c>
      <c r="J32" s="65"/>
      <c r="K32" s="58"/>
      <c r="L32" s="66"/>
      <c r="M32" s="60"/>
      <c r="N32" s="61"/>
      <c r="O32" s="62"/>
      <c r="P32" s="63"/>
      <c r="Q32" s="64"/>
      <c r="R32" s="146"/>
    </row>
    <row r="33" spans="1:18" ht="15" customHeight="1" x14ac:dyDescent="0.25">
      <c r="A33" s="57"/>
      <c r="B33" s="58"/>
      <c r="C33" s="58"/>
      <c r="D33" s="59"/>
      <c r="E33" s="60"/>
      <c r="F33" s="61"/>
      <c r="G33" s="62"/>
      <c r="H33" s="63"/>
      <c r="I33" s="64"/>
      <c r="J33" s="65"/>
      <c r="K33" s="58"/>
      <c r="L33" s="66"/>
      <c r="M33" s="60"/>
      <c r="N33" s="61"/>
      <c r="O33" s="62"/>
      <c r="P33" s="63"/>
      <c r="Q33" s="64"/>
      <c r="R33" s="146"/>
    </row>
    <row r="34" spans="1:18" ht="15" customHeight="1" x14ac:dyDescent="0.25">
      <c r="A34" s="38" t="s">
        <v>24</v>
      </c>
      <c r="B34" s="39"/>
      <c r="C34" s="39"/>
      <c r="D34" s="67"/>
      <c r="E34" s="41">
        <v>55462.015799394285</v>
      </c>
      <c r="F34" s="42"/>
      <c r="G34" s="39"/>
      <c r="H34" s="68"/>
      <c r="I34" s="44">
        <v>55462.015799394285</v>
      </c>
      <c r="J34" s="45"/>
      <c r="K34" s="39"/>
      <c r="L34" s="68"/>
      <c r="M34" s="41">
        <v>0</v>
      </c>
      <c r="N34" s="42"/>
      <c r="O34" s="39"/>
      <c r="P34" s="68"/>
      <c r="Q34" s="44">
        <v>0</v>
      </c>
      <c r="R34" s="146"/>
    </row>
    <row r="35" spans="1:18" ht="15" customHeight="1" x14ac:dyDescent="0.25">
      <c r="A35" s="46"/>
      <c r="B35" s="47"/>
      <c r="C35" s="47"/>
      <c r="D35" s="69"/>
      <c r="E35" s="49"/>
      <c r="F35" s="50"/>
      <c r="G35" s="51"/>
      <c r="H35" s="70"/>
      <c r="I35" s="16"/>
      <c r="J35" s="52"/>
      <c r="K35" s="47"/>
      <c r="L35" s="71"/>
      <c r="M35" s="49"/>
      <c r="N35" s="50"/>
      <c r="O35" s="51"/>
      <c r="P35" s="70"/>
      <c r="Q35" s="16"/>
      <c r="R35" s="146"/>
    </row>
    <row r="36" spans="1:18" x14ac:dyDescent="0.25">
      <c r="A36" s="72" t="s">
        <v>25</v>
      </c>
      <c r="B36" s="29"/>
      <c r="C36" s="29"/>
      <c r="D36" s="30"/>
      <c r="E36" s="31"/>
      <c r="F36" s="32"/>
      <c r="G36" s="33"/>
      <c r="H36" s="34"/>
      <c r="I36" s="35"/>
      <c r="J36" s="36"/>
      <c r="K36" s="29"/>
      <c r="L36" s="37"/>
      <c r="M36" s="31"/>
      <c r="N36" s="32"/>
      <c r="O36" s="33"/>
      <c r="P36" s="34"/>
      <c r="Q36" s="35"/>
      <c r="R36" s="146"/>
    </row>
    <row r="37" spans="1:18" x14ac:dyDescent="0.25">
      <c r="A37" s="28" t="s">
        <v>58</v>
      </c>
      <c r="B37" s="29" t="s">
        <v>26</v>
      </c>
      <c r="C37" s="29">
        <v>3</v>
      </c>
      <c r="D37" s="30">
        <v>2272.9719521923598</v>
      </c>
      <c r="E37" s="31">
        <v>6818.9158565770795</v>
      </c>
      <c r="F37" s="32" t="s">
        <v>26</v>
      </c>
      <c r="G37" s="33">
        <v>1</v>
      </c>
      <c r="H37" s="34">
        <v>2206.126324558245</v>
      </c>
      <c r="I37" s="35">
        <v>2206.126324558245</v>
      </c>
      <c r="J37" s="36" t="s">
        <v>26</v>
      </c>
      <c r="K37" s="29">
        <v>1</v>
      </c>
      <c r="L37" s="37">
        <v>2272.3101142949927</v>
      </c>
      <c r="M37" s="31">
        <v>2272.3101142949927</v>
      </c>
      <c r="N37" s="32" t="s">
        <v>26</v>
      </c>
      <c r="O37" s="33">
        <v>1</v>
      </c>
      <c r="P37" s="34">
        <v>2340.4794177238423</v>
      </c>
      <c r="Q37" s="35">
        <v>2340.4794177238423</v>
      </c>
      <c r="R37" s="146"/>
    </row>
    <row r="38" spans="1:18" x14ac:dyDescent="0.25">
      <c r="A38" s="28" t="s">
        <v>59</v>
      </c>
      <c r="B38" s="29" t="s">
        <v>27</v>
      </c>
      <c r="C38" s="29">
        <v>10</v>
      </c>
      <c r="D38" s="30">
        <v>361.51527345377013</v>
      </c>
      <c r="E38" s="31">
        <v>3615.1527345377012</v>
      </c>
      <c r="F38" s="32" t="s">
        <v>27</v>
      </c>
      <c r="G38" s="33">
        <v>4</v>
      </c>
      <c r="H38" s="34">
        <v>352.98021192931924</v>
      </c>
      <c r="I38" s="35">
        <v>1411.920847717277</v>
      </c>
      <c r="J38" s="36" t="s">
        <v>27</v>
      </c>
      <c r="K38" s="29">
        <v>4</v>
      </c>
      <c r="L38" s="37">
        <v>363.56961828719881</v>
      </c>
      <c r="M38" s="31">
        <v>1454.2784731487952</v>
      </c>
      <c r="N38" s="32" t="s">
        <v>27</v>
      </c>
      <c r="O38" s="33">
        <v>2</v>
      </c>
      <c r="P38" s="34">
        <v>374.47670683581475</v>
      </c>
      <c r="Q38" s="35">
        <v>748.95341367162951</v>
      </c>
      <c r="R38" s="146"/>
    </row>
    <row r="39" spans="1:18" x14ac:dyDescent="0.25">
      <c r="A39" s="28" t="s">
        <v>60</v>
      </c>
      <c r="B39" s="29" t="s">
        <v>26</v>
      </c>
      <c r="C39" s="29">
        <v>6</v>
      </c>
      <c r="D39" s="30">
        <v>159.10803665346521</v>
      </c>
      <c r="E39" s="31">
        <v>954.64821992079123</v>
      </c>
      <c r="F39" s="32" t="s">
        <v>26</v>
      </c>
      <c r="G39" s="33">
        <v>2</v>
      </c>
      <c r="H39" s="34">
        <v>154.42884271907715</v>
      </c>
      <c r="I39" s="35">
        <v>308.85768543815431</v>
      </c>
      <c r="J39" s="36" t="s">
        <v>26</v>
      </c>
      <c r="K39" s="29">
        <v>2</v>
      </c>
      <c r="L39" s="37">
        <v>159.06170800064947</v>
      </c>
      <c r="M39" s="31">
        <v>318.12341600129895</v>
      </c>
      <c r="N39" s="32" t="s">
        <v>26</v>
      </c>
      <c r="O39" s="33">
        <v>2</v>
      </c>
      <c r="P39" s="34">
        <v>163.83355924066896</v>
      </c>
      <c r="Q39" s="35">
        <v>327.66711848133792</v>
      </c>
      <c r="R39" s="146"/>
    </row>
    <row r="40" spans="1:18" x14ac:dyDescent="0.25">
      <c r="A40" s="28" t="s">
        <v>61</v>
      </c>
      <c r="B40" s="29" t="s">
        <v>27</v>
      </c>
      <c r="C40" s="29">
        <v>18</v>
      </c>
      <c r="D40" s="30">
        <v>226.539758514471</v>
      </c>
      <c r="E40" s="31">
        <v>4077.7156532604781</v>
      </c>
      <c r="F40" s="32" t="s">
        <v>27</v>
      </c>
      <c r="G40" s="33">
        <v>6</v>
      </c>
      <c r="H40" s="34">
        <v>220.61263245582452</v>
      </c>
      <c r="I40" s="35">
        <v>1323.6757947349472</v>
      </c>
      <c r="J40" s="36" t="s">
        <v>27</v>
      </c>
      <c r="K40" s="29">
        <v>8</v>
      </c>
      <c r="L40" s="37">
        <v>227.23101142949926</v>
      </c>
      <c r="M40" s="31">
        <v>1817.8480914359941</v>
      </c>
      <c r="N40" s="32" t="s">
        <v>27</v>
      </c>
      <c r="O40" s="33">
        <v>4</v>
      </c>
      <c r="P40" s="34">
        <v>234.04794177238423</v>
      </c>
      <c r="Q40" s="35">
        <v>936.19176708953694</v>
      </c>
      <c r="R40" s="146"/>
    </row>
    <row r="41" spans="1:18" x14ac:dyDescent="0.25">
      <c r="A41" s="28" t="s">
        <v>62</v>
      </c>
      <c r="B41" s="58" t="s">
        <v>14</v>
      </c>
      <c r="C41" s="58">
        <v>30</v>
      </c>
      <c r="D41" s="59">
        <v>180.75763672688507</v>
      </c>
      <c r="E41" s="60">
        <v>5422.7291018065516</v>
      </c>
      <c r="F41" s="61" t="s">
        <v>14</v>
      </c>
      <c r="G41" s="62">
        <v>12</v>
      </c>
      <c r="H41" s="63">
        <v>176.49010596465962</v>
      </c>
      <c r="I41" s="64">
        <v>2117.8812715759154</v>
      </c>
      <c r="J41" s="65" t="s">
        <v>14</v>
      </c>
      <c r="K41" s="58">
        <v>12</v>
      </c>
      <c r="L41" s="66">
        <v>181.7848091435994</v>
      </c>
      <c r="M41" s="60">
        <v>2181.4177097231927</v>
      </c>
      <c r="N41" s="61" t="s">
        <v>14</v>
      </c>
      <c r="O41" s="62">
        <v>6</v>
      </c>
      <c r="P41" s="63">
        <v>187.23835341790738</v>
      </c>
      <c r="Q41" s="64">
        <v>1123.4301205074444</v>
      </c>
      <c r="R41" s="146"/>
    </row>
    <row r="42" spans="1:18" x14ac:dyDescent="0.25">
      <c r="A42" s="28" t="s">
        <v>63</v>
      </c>
      <c r="B42" s="58" t="s">
        <v>14</v>
      </c>
      <c r="C42" s="58">
        <v>30</v>
      </c>
      <c r="D42" s="59">
        <v>13.55682275451638</v>
      </c>
      <c r="E42" s="60">
        <v>406.70468263549139</v>
      </c>
      <c r="F42" s="61" t="s">
        <v>14</v>
      </c>
      <c r="G42" s="62">
        <v>12</v>
      </c>
      <c r="H42" s="63">
        <v>13.236757947349471</v>
      </c>
      <c r="I42" s="64">
        <v>158.84109536819363</v>
      </c>
      <c r="J42" s="65" t="s">
        <v>14</v>
      </c>
      <c r="K42" s="58">
        <v>12</v>
      </c>
      <c r="L42" s="66">
        <v>13.633860685769955</v>
      </c>
      <c r="M42" s="60">
        <v>163.60632822923947</v>
      </c>
      <c r="N42" s="61" t="s">
        <v>14</v>
      </c>
      <c r="O42" s="62">
        <v>6</v>
      </c>
      <c r="P42" s="63">
        <v>14.042876506343053</v>
      </c>
      <c r="Q42" s="64">
        <v>84.257259038058322</v>
      </c>
      <c r="R42" s="146"/>
    </row>
    <row r="43" spans="1:18" ht="12.75" customHeight="1" x14ac:dyDescent="0.25">
      <c r="A43" s="28" t="s">
        <v>64</v>
      </c>
      <c r="B43" s="58" t="s">
        <v>26</v>
      </c>
      <c r="C43" s="58">
        <v>3</v>
      </c>
      <c r="D43" s="59">
        <v>577.98949177909083</v>
      </c>
      <c r="E43" s="60">
        <v>1733.9684753372726</v>
      </c>
      <c r="F43" s="61" t="s">
        <v>26</v>
      </c>
      <c r="G43" s="62">
        <v>1</v>
      </c>
      <c r="H43" s="63">
        <v>560.99145081926702</v>
      </c>
      <c r="I43" s="64">
        <v>560.99145081926702</v>
      </c>
      <c r="J43" s="65" t="s">
        <v>26</v>
      </c>
      <c r="K43" s="58">
        <v>1</v>
      </c>
      <c r="L43" s="66">
        <v>577.82119434384504</v>
      </c>
      <c r="M43" s="60">
        <v>577.82119434384504</v>
      </c>
      <c r="N43" s="61" t="s">
        <v>26</v>
      </c>
      <c r="O43" s="62">
        <v>1</v>
      </c>
      <c r="P43" s="63">
        <v>595.15583017416043</v>
      </c>
      <c r="Q43" s="64">
        <v>595.15583017416043</v>
      </c>
      <c r="R43" s="173" t="s">
        <v>80</v>
      </c>
    </row>
    <row r="44" spans="1:18" ht="15" customHeight="1" x14ac:dyDescent="0.25">
      <c r="A44" s="57"/>
      <c r="B44" s="29"/>
      <c r="C44" s="29"/>
      <c r="D44" s="30"/>
      <c r="E44" s="31"/>
      <c r="F44" s="32"/>
      <c r="G44" s="33"/>
      <c r="H44" s="34"/>
      <c r="I44" s="35"/>
      <c r="J44" s="36"/>
      <c r="K44" s="29"/>
      <c r="L44" s="37"/>
      <c r="M44" s="31"/>
      <c r="N44" s="32"/>
      <c r="O44" s="33"/>
      <c r="P44" s="34"/>
      <c r="Q44" s="35"/>
    </row>
    <row r="45" spans="1:18" ht="15" customHeight="1" x14ac:dyDescent="0.25">
      <c r="A45" s="38" t="s">
        <v>28</v>
      </c>
      <c r="B45" s="73"/>
      <c r="C45" s="73"/>
      <c r="D45" s="74"/>
      <c r="E45" s="41">
        <v>23029.834724075365</v>
      </c>
      <c r="F45" s="75"/>
      <c r="G45" s="73"/>
      <c r="H45" s="76"/>
      <c r="I45" s="44">
        <v>8088.2944702119994</v>
      </c>
      <c r="J45" s="77"/>
      <c r="K45" s="73"/>
      <c r="L45" s="76"/>
      <c r="M45" s="41">
        <v>8785.4053271773591</v>
      </c>
      <c r="N45" s="75"/>
      <c r="O45" s="73"/>
      <c r="P45" s="76"/>
      <c r="Q45" s="44">
        <v>6156.1349266860107</v>
      </c>
    </row>
    <row r="46" spans="1:18" ht="15" customHeight="1" x14ac:dyDescent="0.25">
      <c r="A46" s="46"/>
      <c r="B46" s="78"/>
      <c r="C46" s="78"/>
      <c r="D46" s="79"/>
      <c r="E46" s="49"/>
      <c r="F46" s="80"/>
      <c r="G46" s="81"/>
      <c r="H46" s="82"/>
      <c r="I46" s="16"/>
      <c r="J46" s="83"/>
      <c r="K46" s="78"/>
      <c r="L46" s="84"/>
      <c r="M46" s="49"/>
      <c r="N46" s="80"/>
      <c r="O46" s="81"/>
      <c r="P46" s="82"/>
      <c r="Q46" s="16"/>
    </row>
    <row r="47" spans="1:18" x14ac:dyDescent="0.25">
      <c r="A47" s="54" t="s">
        <v>29</v>
      </c>
      <c r="B47" s="10"/>
      <c r="C47" s="10"/>
      <c r="D47" s="11"/>
      <c r="E47" s="12"/>
      <c r="F47" s="13"/>
      <c r="G47" s="14"/>
      <c r="H47" s="15"/>
      <c r="I47" s="16"/>
      <c r="J47" s="55"/>
      <c r="K47" s="10"/>
      <c r="L47" s="56"/>
      <c r="M47" s="12"/>
      <c r="N47" s="13"/>
      <c r="O47" s="14"/>
      <c r="P47" s="15"/>
      <c r="Q47" s="16"/>
      <c r="R47" s="146"/>
    </row>
    <row r="48" spans="1:18" x14ac:dyDescent="0.25">
      <c r="A48" s="85" t="s">
        <v>30</v>
      </c>
      <c r="B48" s="29" t="s">
        <v>31</v>
      </c>
      <c r="C48" s="29">
        <v>1</v>
      </c>
      <c r="D48" s="30">
        <v>15884.109536819366</v>
      </c>
      <c r="E48" s="31">
        <v>15884.109536819366</v>
      </c>
      <c r="F48" s="32" t="s">
        <v>31</v>
      </c>
      <c r="G48" s="33">
        <v>1</v>
      </c>
      <c r="H48" s="34">
        <v>15884.109536819366</v>
      </c>
      <c r="I48" s="35">
        <v>15884.109536819366</v>
      </c>
      <c r="J48" s="36" t="s">
        <v>31</v>
      </c>
      <c r="K48" s="29">
        <v>0</v>
      </c>
      <c r="L48" s="37">
        <v>16360.632822923946</v>
      </c>
      <c r="M48" s="31">
        <v>0</v>
      </c>
      <c r="N48" s="32" t="s">
        <v>31</v>
      </c>
      <c r="O48" s="33">
        <v>0</v>
      </c>
      <c r="P48" s="34">
        <v>16851.451807611666</v>
      </c>
      <c r="Q48" s="35">
        <v>0</v>
      </c>
      <c r="R48" s="146"/>
    </row>
    <row r="49" spans="1:18" x14ac:dyDescent="0.25">
      <c r="A49" s="85" t="s">
        <v>32</v>
      </c>
      <c r="B49" s="29" t="s">
        <v>33</v>
      </c>
      <c r="C49" s="29">
        <v>10</v>
      </c>
      <c r="D49" s="30">
        <v>411.5413939894529</v>
      </c>
      <c r="E49" s="31">
        <v>4115.413939894529</v>
      </c>
      <c r="F49" s="32" t="s">
        <v>33</v>
      </c>
      <c r="G49" s="33">
        <v>2</v>
      </c>
      <c r="H49" s="34">
        <v>397.10273842048412</v>
      </c>
      <c r="I49" s="35">
        <v>794.20547684096823</v>
      </c>
      <c r="J49" s="36" t="s">
        <v>33</v>
      </c>
      <c r="K49" s="29">
        <v>4</v>
      </c>
      <c r="L49" s="37">
        <v>409.01582057309867</v>
      </c>
      <c r="M49" s="31">
        <v>1636.0632822923947</v>
      </c>
      <c r="N49" s="32" t="s">
        <v>33</v>
      </c>
      <c r="O49" s="33">
        <v>4</v>
      </c>
      <c r="P49" s="34">
        <v>421.28629519029164</v>
      </c>
      <c r="Q49" s="35">
        <v>1685.1451807611666</v>
      </c>
      <c r="R49" s="146"/>
    </row>
    <row r="50" spans="1:18" x14ac:dyDescent="0.25">
      <c r="A50" s="85" t="s">
        <v>34</v>
      </c>
      <c r="B50" s="29" t="s">
        <v>33</v>
      </c>
      <c r="C50" s="29">
        <v>6</v>
      </c>
      <c r="D50" s="30">
        <v>818.26990278924961</v>
      </c>
      <c r="E50" s="31">
        <v>4909.6194167354979</v>
      </c>
      <c r="F50" s="32" t="s">
        <v>33</v>
      </c>
      <c r="G50" s="33">
        <v>2</v>
      </c>
      <c r="H50" s="34">
        <v>794.20547684096823</v>
      </c>
      <c r="I50" s="35">
        <v>1588.4109536819365</v>
      </c>
      <c r="J50" s="36" t="s">
        <v>33</v>
      </c>
      <c r="K50" s="29">
        <v>2</v>
      </c>
      <c r="L50" s="37">
        <v>818.03164114619733</v>
      </c>
      <c r="M50" s="31">
        <v>1636.0632822923947</v>
      </c>
      <c r="N50" s="32" t="s">
        <v>33</v>
      </c>
      <c r="O50" s="33">
        <v>2</v>
      </c>
      <c r="P50" s="34">
        <v>842.57259038058328</v>
      </c>
      <c r="Q50" s="35">
        <v>1685.1451807611666</v>
      </c>
      <c r="R50" s="146"/>
    </row>
    <row r="51" spans="1:18" x14ac:dyDescent="0.25">
      <c r="A51" s="85" t="s">
        <v>35</v>
      </c>
      <c r="B51" s="29" t="s">
        <v>33</v>
      </c>
      <c r="C51" s="29">
        <v>1</v>
      </c>
      <c r="D51" s="30">
        <v>4059.2724371871709</v>
      </c>
      <c r="E51" s="31">
        <v>4059.2724371871709</v>
      </c>
      <c r="F51" s="32" t="s">
        <v>33</v>
      </c>
      <c r="G51" s="33">
        <v>1</v>
      </c>
      <c r="H51" s="34">
        <v>4059.2724371871709</v>
      </c>
      <c r="I51" s="35">
        <v>4059.2724371871709</v>
      </c>
      <c r="J51" s="36" t="s">
        <v>33</v>
      </c>
      <c r="K51" s="29">
        <v>0</v>
      </c>
      <c r="L51" s="37">
        <v>4181.0506103027865</v>
      </c>
      <c r="M51" s="31">
        <v>0</v>
      </c>
      <c r="N51" s="32" t="s">
        <v>33</v>
      </c>
      <c r="O51" s="33">
        <v>0</v>
      </c>
      <c r="P51" s="34">
        <v>4306.4821286118695</v>
      </c>
      <c r="Q51" s="35">
        <v>0</v>
      </c>
      <c r="R51" s="146"/>
    </row>
    <row r="52" spans="1:18" x14ac:dyDescent="0.25">
      <c r="A52" s="85" t="s">
        <v>36</v>
      </c>
      <c r="B52" s="29" t="s">
        <v>31</v>
      </c>
      <c r="C52" s="29">
        <v>1</v>
      </c>
      <c r="D52" s="30">
        <v>16851.451807611666</v>
      </c>
      <c r="E52" s="31">
        <v>16851.451807611666</v>
      </c>
      <c r="F52" s="32" t="s">
        <v>31</v>
      </c>
      <c r="G52" s="33">
        <v>0</v>
      </c>
      <c r="H52" s="34">
        <v>15884.109536819366</v>
      </c>
      <c r="I52" s="35">
        <v>0</v>
      </c>
      <c r="J52" s="36" t="s">
        <v>31</v>
      </c>
      <c r="K52" s="29">
        <v>0</v>
      </c>
      <c r="L52" s="37">
        <v>16360.632822923946</v>
      </c>
      <c r="M52" s="31">
        <v>0</v>
      </c>
      <c r="N52" s="32" t="s">
        <v>31</v>
      </c>
      <c r="O52" s="33">
        <v>1</v>
      </c>
      <c r="P52" s="34">
        <v>16851.451807611666</v>
      </c>
      <c r="Q52" s="35">
        <v>16851.451807611666</v>
      </c>
      <c r="R52" s="146"/>
    </row>
    <row r="53" spans="1:18" x14ac:dyDescent="0.25">
      <c r="A53" s="85" t="s">
        <v>37</v>
      </c>
      <c r="B53" s="58" t="s">
        <v>38</v>
      </c>
      <c r="C53" s="29">
        <v>6</v>
      </c>
      <c r="D53" s="30">
        <v>4091.349513946248</v>
      </c>
      <c r="E53" s="31">
        <v>24548.097083677487</v>
      </c>
      <c r="F53" s="61" t="s">
        <v>38</v>
      </c>
      <c r="G53" s="33">
        <v>2</v>
      </c>
      <c r="H53" s="34">
        <v>3971.0273842048414</v>
      </c>
      <c r="I53" s="35">
        <v>7942.0547684096828</v>
      </c>
      <c r="J53" s="65" t="s">
        <v>38</v>
      </c>
      <c r="K53" s="29">
        <v>2</v>
      </c>
      <c r="L53" s="37">
        <v>4090.1582057309865</v>
      </c>
      <c r="M53" s="31">
        <v>8180.3164114619731</v>
      </c>
      <c r="N53" s="61" t="s">
        <v>38</v>
      </c>
      <c r="O53" s="33">
        <v>2</v>
      </c>
      <c r="P53" s="34">
        <v>4212.8629519029164</v>
      </c>
      <c r="Q53" s="35">
        <v>8425.7259038058328</v>
      </c>
      <c r="R53" s="146"/>
    </row>
    <row r="54" spans="1:18" x14ac:dyDescent="0.25">
      <c r="A54" s="57" t="s">
        <v>52</v>
      </c>
      <c r="B54" s="58" t="s">
        <v>39</v>
      </c>
      <c r="C54" s="58">
        <v>1</v>
      </c>
      <c r="D54" s="30">
        <v>4680.9588354476846</v>
      </c>
      <c r="E54" s="31">
        <v>4680.9588354476846</v>
      </c>
      <c r="F54" s="61" t="s">
        <v>39</v>
      </c>
      <c r="G54" s="62">
        <v>0</v>
      </c>
      <c r="H54" s="34">
        <v>4412.2526491164899</v>
      </c>
      <c r="I54" s="35">
        <v>0</v>
      </c>
      <c r="J54" s="65" t="s">
        <v>39</v>
      </c>
      <c r="K54" s="58">
        <v>0</v>
      </c>
      <c r="L54" s="37">
        <v>4544.6202285899853</v>
      </c>
      <c r="M54" s="31">
        <v>0</v>
      </c>
      <c r="N54" s="61" t="s">
        <v>39</v>
      </c>
      <c r="O54" s="62">
        <v>1</v>
      </c>
      <c r="P54" s="34">
        <v>4680.9588354476846</v>
      </c>
      <c r="Q54" s="35">
        <v>4680.9588354476846</v>
      </c>
      <c r="R54" s="146"/>
    </row>
    <row r="55" spans="1:18" x14ac:dyDescent="0.25">
      <c r="A55" s="57" t="s">
        <v>53</v>
      </c>
      <c r="B55" s="86" t="s">
        <v>40</v>
      </c>
      <c r="C55" s="86">
        <v>3</v>
      </c>
      <c r="D55" s="87">
        <v>3182.1607330693041</v>
      </c>
      <c r="E55" s="31">
        <v>9546.4821992079123</v>
      </c>
      <c r="F55" s="88" t="s">
        <v>40</v>
      </c>
      <c r="G55" s="89">
        <v>1</v>
      </c>
      <c r="H55" s="90">
        <v>3088.5768543815434</v>
      </c>
      <c r="I55" s="35">
        <v>3088.5768543815434</v>
      </c>
      <c r="J55" s="91" t="s">
        <v>40</v>
      </c>
      <c r="K55" s="86">
        <v>1</v>
      </c>
      <c r="L55" s="92">
        <v>3181.2341600129894</v>
      </c>
      <c r="M55" s="31">
        <v>3181.2341600129894</v>
      </c>
      <c r="N55" s="88" t="s">
        <v>40</v>
      </c>
      <c r="O55" s="89">
        <v>1</v>
      </c>
      <c r="P55" s="90">
        <v>3276.6711848133791</v>
      </c>
      <c r="Q55" s="35">
        <v>3276.6711848133791</v>
      </c>
      <c r="R55" s="146"/>
    </row>
    <row r="56" spans="1:18" ht="15" customHeight="1" x14ac:dyDescent="0.25">
      <c r="A56" s="93"/>
      <c r="B56" s="86"/>
      <c r="C56" s="86"/>
      <c r="D56" s="87"/>
      <c r="E56" s="94"/>
      <c r="F56" s="88"/>
      <c r="G56" s="89"/>
      <c r="H56" s="90"/>
      <c r="I56" s="95"/>
      <c r="J56" s="91"/>
      <c r="K56" s="86"/>
      <c r="L56" s="92"/>
      <c r="M56" s="94"/>
      <c r="N56" s="88"/>
      <c r="O56" s="89"/>
      <c r="P56" s="90"/>
      <c r="Q56" s="95"/>
      <c r="R56" s="146"/>
    </row>
    <row r="57" spans="1:18" ht="15" customHeight="1" thickBot="1" x14ac:dyDescent="0.3">
      <c r="A57" s="96" t="s">
        <v>41</v>
      </c>
      <c r="B57" s="97"/>
      <c r="C57" s="97"/>
      <c r="D57" s="98"/>
      <c r="E57" s="99">
        <v>84595.405256581304</v>
      </c>
      <c r="F57" s="100"/>
      <c r="G57" s="97"/>
      <c r="H57" s="101"/>
      <c r="I57" s="102">
        <v>33356.630027320665</v>
      </c>
      <c r="J57" s="103"/>
      <c r="K57" s="97"/>
      <c r="L57" s="101"/>
      <c r="M57" s="99">
        <v>14633.677136059752</v>
      </c>
      <c r="N57" s="100"/>
      <c r="O57" s="97"/>
      <c r="P57" s="101"/>
      <c r="Q57" s="102">
        <v>36605.098093200897</v>
      </c>
      <c r="R57" s="146"/>
    </row>
    <row r="58" spans="1:18" ht="15" customHeight="1" x14ac:dyDescent="0.25">
      <c r="A58" s="104"/>
      <c r="B58" s="105"/>
      <c r="C58" s="105"/>
      <c r="D58" s="106"/>
      <c r="E58" s="107"/>
      <c r="F58" s="108"/>
      <c r="G58" s="109"/>
      <c r="H58" s="110"/>
      <c r="I58" s="111"/>
      <c r="J58" s="112"/>
      <c r="K58" s="105"/>
      <c r="L58" s="113"/>
      <c r="M58" s="107"/>
      <c r="N58" s="108"/>
      <c r="O58" s="109"/>
      <c r="P58" s="110"/>
      <c r="Q58" s="111"/>
      <c r="R58" s="146"/>
    </row>
    <row r="59" spans="1:18" ht="30" customHeight="1" x14ac:dyDescent="0.25">
      <c r="A59" s="54" t="s">
        <v>42</v>
      </c>
      <c r="B59" s="78"/>
      <c r="C59" s="78"/>
      <c r="D59" s="114"/>
      <c r="E59" s="31"/>
      <c r="F59" s="80"/>
      <c r="G59" s="81"/>
      <c r="H59" s="82"/>
      <c r="I59" s="35"/>
      <c r="J59" s="83"/>
      <c r="K59" s="78"/>
      <c r="L59" s="115"/>
      <c r="M59" s="31"/>
      <c r="N59" s="80"/>
      <c r="O59" s="81"/>
      <c r="P59" s="82"/>
      <c r="Q59" s="35"/>
      <c r="R59" s="146"/>
    </row>
    <row r="60" spans="1:18" ht="30.6" customHeight="1" x14ac:dyDescent="0.25">
      <c r="A60" s="116" t="s">
        <v>43</v>
      </c>
      <c r="B60" s="58" t="s">
        <v>44</v>
      </c>
      <c r="C60" s="58">
        <v>1</v>
      </c>
      <c r="D60" s="59">
        <v>13117.627125823326</v>
      </c>
      <c r="E60" s="31">
        <v>13117.627125823326</v>
      </c>
      <c r="F60" s="61" t="s">
        <v>44</v>
      </c>
      <c r="G60" s="62">
        <v>1</v>
      </c>
      <c r="H60" s="63">
        <v>13117.627125823326</v>
      </c>
      <c r="I60" s="35">
        <v>13117.627125823326</v>
      </c>
      <c r="J60" s="117" t="s">
        <v>44</v>
      </c>
      <c r="K60" s="58">
        <v>0</v>
      </c>
      <c r="L60" s="66">
        <v>0</v>
      </c>
      <c r="M60" s="31">
        <v>0</v>
      </c>
      <c r="N60" s="32" t="s">
        <v>31</v>
      </c>
      <c r="O60" s="62">
        <v>0</v>
      </c>
      <c r="P60" s="63">
        <v>0</v>
      </c>
      <c r="Q60" s="35">
        <v>0</v>
      </c>
      <c r="R60" s="146"/>
    </row>
    <row r="61" spans="1:18" ht="25.5" x14ac:dyDescent="0.25">
      <c r="A61" s="116" t="s">
        <v>45</v>
      </c>
      <c r="B61" s="58" t="s">
        <v>44</v>
      </c>
      <c r="C61" s="58">
        <v>1</v>
      </c>
      <c r="D61" s="59">
        <v>10509.98581019548</v>
      </c>
      <c r="E61" s="60">
        <v>10509.98581019548</v>
      </c>
      <c r="F61" s="61" t="s">
        <v>44</v>
      </c>
      <c r="G61" s="62">
        <v>1</v>
      </c>
      <c r="H61" s="63">
        <v>10509.98581019548</v>
      </c>
      <c r="I61" s="64">
        <v>10509.98581019548</v>
      </c>
      <c r="J61" s="117" t="s">
        <v>44</v>
      </c>
      <c r="K61" s="58">
        <v>0</v>
      </c>
      <c r="L61" s="66">
        <v>0</v>
      </c>
      <c r="M61" s="31">
        <v>0</v>
      </c>
      <c r="N61" s="32" t="s">
        <v>31</v>
      </c>
      <c r="O61" s="62">
        <v>0</v>
      </c>
      <c r="P61" s="63">
        <v>0</v>
      </c>
      <c r="Q61" s="35">
        <v>0</v>
      </c>
      <c r="R61" s="146"/>
    </row>
    <row r="62" spans="1:18" ht="15" customHeight="1" x14ac:dyDescent="0.25">
      <c r="A62" s="54"/>
      <c r="B62" s="78"/>
      <c r="C62" s="78"/>
      <c r="D62" s="114"/>
      <c r="E62" s="118"/>
      <c r="F62" s="80"/>
      <c r="G62" s="81"/>
      <c r="H62" s="82"/>
      <c r="I62" s="119"/>
      <c r="J62" s="83"/>
      <c r="K62" s="78"/>
      <c r="L62" s="115"/>
      <c r="M62" s="118"/>
      <c r="N62" s="80"/>
      <c r="O62" s="81"/>
      <c r="P62" s="82"/>
      <c r="Q62" s="119"/>
      <c r="R62" s="146"/>
    </row>
    <row r="63" spans="1:18" ht="16.5" customHeight="1" thickBot="1" x14ac:dyDescent="0.3">
      <c r="A63" s="38" t="s">
        <v>46</v>
      </c>
      <c r="B63" s="39"/>
      <c r="C63" s="39"/>
      <c r="D63" s="67"/>
      <c r="E63" s="99">
        <v>23627.612936018806</v>
      </c>
      <c r="F63" s="42"/>
      <c r="G63" s="39"/>
      <c r="H63" s="68"/>
      <c r="I63" s="102">
        <v>23627.612936018806</v>
      </c>
      <c r="J63" s="45"/>
      <c r="K63" s="39"/>
      <c r="L63" s="68"/>
      <c r="M63" s="99">
        <v>0</v>
      </c>
      <c r="N63" s="42"/>
      <c r="O63" s="39"/>
      <c r="P63" s="68"/>
      <c r="Q63" s="102">
        <v>0</v>
      </c>
      <c r="R63" s="146"/>
    </row>
    <row r="64" spans="1:18" ht="30" customHeight="1" thickBot="1" x14ac:dyDescent="0.3">
      <c r="A64" s="120" t="s">
        <v>47</v>
      </c>
      <c r="B64" s="121"/>
      <c r="C64" s="121"/>
      <c r="D64" s="122"/>
      <c r="E64" s="123">
        <v>407544.36372603266</v>
      </c>
      <c r="F64" s="124"/>
      <c r="G64" s="121"/>
      <c r="H64" s="125"/>
      <c r="I64" s="126">
        <v>196049.71020324601</v>
      </c>
      <c r="J64" s="127"/>
      <c r="K64" s="121"/>
      <c r="L64" s="125"/>
      <c r="M64" s="123">
        <v>117333.39135445567</v>
      </c>
      <c r="N64" s="124"/>
      <c r="O64" s="121"/>
      <c r="P64" s="125"/>
      <c r="Q64" s="126">
        <v>94161.262168330984</v>
      </c>
      <c r="R64" s="146"/>
    </row>
    <row r="65" spans="1:18" ht="30.95" customHeight="1" thickBot="1" x14ac:dyDescent="0.3">
      <c r="A65" s="128" t="s">
        <v>48</v>
      </c>
      <c r="B65" s="129"/>
      <c r="C65" s="129"/>
      <c r="D65" s="130"/>
      <c r="E65" s="131">
        <v>20377.218186301634</v>
      </c>
      <c r="F65" s="132"/>
      <c r="G65" s="133"/>
      <c r="H65" s="134"/>
      <c r="I65" s="135">
        <v>9802.4855101623016</v>
      </c>
      <c r="J65" s="136"/>
      <c r="K65" s="129"/>
      <c r="L65" s="137"/>
      <c r="M65" s="131">
        <v>5866.6695677227835</v>
      </c>
      <c r="N65" s="132"/>
      <c r="O65" s="133"/>
      <c r="P65" s="134"/>
      <c r="Q65" s="135">
        <v>4708.0631084165498</v>
      </c>
      <c r="R65" s="146"/>
    </row>
    <row r="66" spans="1:18" ht="30" customHeight="1" thickBot="1" x14ac:dyDescent="0.3">
      <c r="A66" s="120" t="s">
        <v>49</v>
      </c>
      <c r="B66" s="138"/>
      <c r="C66" s="138"/>
      <c r="D66" s="139"/>
      <c r="E66" s="140">
        <v>427921.58191233431</v>
      </c>
      <c r="F66" s="158"/>
      <c r="G66" s="159"/>
      <c r="H66" s="160"/>
      <c r="I66" s="141">
        <v>205852.19571340832</v>
      </c>
      <c r="J66" s="161"/>
      <c r="K66" s="159"/>
      <c r="L66" s="160"/>
      <c r="M66" s="140">
        <v>123200.06092217845</v>
      </c>
      <c r="N66" s="158"/>
      <c r="O66" s="159"/>
      <c r="P66" s="160"/>
      <c r="Q66" s="141">
        <v>98869.325276747535</v>
      </c>
      <c r="R66" s="146"/>
    </row>
    <row r="67" spans="1:18" ht="30.95" customHeight="1" thickBot="1" x14ac:dyDescent="0.3">
      <c r="A67" s="128" t="s">
        <v>50</v>
      </c>
      <c r="B67" s="129"/>
      <c r="C67" s="129"/>
      <c r="D67" s="130"/>
      <c r="E67" s="142">
        <v>0</v>
      </c>
      <c r="F67" s="132"/>
      <c r="G67" s="133"/>
      <c r="H67" s="134"/>
      <c r="I67" s="143"/>
      <c r="J67" s="136"/>
      <c r="K67" s="129"/>
      <c r="L67" s="137"/>
      <c r="M67" s="142"/>
      <c r="N67" s="132"/>
      <c r="O67" s="133"/>
      <c r="P67" s="134"/>
      <c r="Q67" s="143"/>
      <c r="R67" s="146"/>
    </row>
    <row r="68" spans="1:18" ht="20.45" customHeight="1" thickBot="1" x14ac:dyDescent="0.3">
      <c r="A68" s="120" t="s">
        <v>51</v>
      </c>
      <c r="B68" s="138"/>
      <c r="C68" s="138"/>
      <c r="D68" s="139"/>
      <c r="E68" s="123">
        <v>427921.58191233431</v>
      </c>
      <c r="F68" s="158"/>
      <c r="G68" s="159"/>
      <c r="H68" s="160"/>
      <c r="I68" s="141">
        <v>205852.19571340832</v>
      </c>
      <c r="J68" s="161"/>
      <c r="K68" s="159"/>
      <c r="L68" s="160"/>
      <c r="M68" s="123">
        <v>123200.06092217845</v>
      </c>
      <c r="N68" s="158"/>
      <c r="O68" s="159"/>
      <c r="P68" s="160"/>
      <c r="Q68" s="126">
        <v>98869.325276747535</v>
      </c>
      <c r="R68" s="146"/>
    </row>
    <row r="69" spans="1:18" ht="16.5" customHeight="1" thickBot="1" x14ac:dyDescent="0.3">
      <c r="A69" s="162" t="s">
        <v>65</v>
      </c>
      <c r="B69" s="163"/>
      <c r="C69" s="163"/>
      <c r="D69" s="164"/>
      <c r="E69" s="165">
        <v>-42792.1581912334</v>
      </c>
      <c r="F69" s="166"/>
      <c r="G69" s="167"/>
      <c r="H69" s="168"/>
      <c r="I69" s="169">
        <v>-20585.219571340833</v>
      </c>
      <c r="J69" s="170"/>
      <c r="K69" s="171"/>
      <c r="L69" s="172"/>
      <c r="M69" s="165">
        <v>-12320.006092217845</v>
      </c>
      <c r="N69" s="154"/>
      <c r="O69" s="155"/>
      <c r="P69" s="156"/>
      <c r="Q69" s="157">
        <v>-9886.932527674755</v>
      </c>
      <c r="R69" s="146"/>
    </row>
    <row r="70" spans="1:18" ht="32.1" customHeight="1" thickBot="1" x14ac:dyDescent="0.3">
      <c r="A70" s="120" t="s">
        <v>79</v>
      </c>
      <c r="B70" s="138"/>
      <c r="C70" s="138"/>
      <c r="D70" s="139"/>
      <c r="E70" s="126">
        <v>385129.4237211009</v>
      </c>
      <c r="F70" s="158"/>
      <c r="G70" s="159"/>
      <c r="H70" s="160"/>
      <c r="I70" s="126">
        <v>185266.97614206749</v>
      </c>
      <c r="J70" s="158"/>
      <c r="K70" s="159"/>
      <c r="L70" s="160"/>
      <c r="M70" s="126">
        <v>110880.0548299606</v>
      </c>
      <c r="N70" s="158"/>
      <c r="O70" s="159"/>
      <c r="P70" s="160"/>
      <c r="Q70" s="126">
        <v>88982.39274907278</v>
      </c>
    </row>
    <row r="73" spans="1:18" x14ac:dyDescent="0.25">
      <c r="D73" s="150"/>
      <c r="H73" s="150"/>
      <c r="L73" s="150"/>
      <c r="P73" s="150"/>
    </row>
    <row r="80" spans="1:18" x14ac:dyDescent="0.25">
      <c r="B80" s="148"/>
      <c r="C80" s="152"/>
      <c r="D80" s="153"/>
      <c r="E80" s="153"/>
      <c r="F80" s="148"/>
      <c r="G80" s="152"/>
      <c r="H80" s="153"/>
      <c r="I80" s="153"/>
      <c r="J80" s="148"/>
      <c r="K80" s="152"/>
      <c r="L80" s="153"/>
      <c r="M80" s="153"/>
      <c r="N80" s="148"/>
      <c r="O80" s="152"/>
      <c r="P80" s="153"/>
      <c r="Q80" s="153"/>
      <c r="R80" s="148"/>
    </row>
    <row r="81" spans="2:18" x14ac:dyDescent="0.25">
      <c r="B81" s="148"/>
      <c r="C81" s="152"/>
      <c r="D81" s="153"/>
      <c r="E81" s="153"/>
      <c r="F81" s="148"/>
      <c r="G81" s="152"/>
      <c r="H81" s="153"/>
      <c r="I81" s="153"/>
      <c r="J81" s="148"/>
      <c r="K81" s="152"/>
      <c r="L81" s="153"/>
      <c r="M81" s="153"/>
      <c r="N81" s="148"/>
      <c r="O81" s="152"/>
      <c r="P81" s="153"/>
      <c r="Q81" s="153"/>
      <c r="R81" s="148"/>
    </row>
    <row r="82" spans="2:18" x14ac:dyDescent="0.25">
      <c r="B82" s="148"/>
      <c r="C82" s="152"/>
      <c r="D82" s="153"/>
      <c r="E82" s="153"/>
      <c r="F82" s="148"/>
      <c r="G82" s="152"/>
      <c r="H82" s="153"/>
      <c r="I82" s="153"/>
      <c r="J82" s="148"/>
      <c r="K82" s="152"/>
      <c r="L82" s="153"/>
      <c r="M82" s="153"/>
      <c r="N82" s="148"/>
      <c r="O82" s="152"/>
      <c r="P82" s="153"/>
      <c r="Q82" s="153"/>
      <c r="R82" s="148"/>
    </row>
    <row r="83" spans="2:18" x14ac:dyDescent="0.25">
      <c r="B83" s="148"/>
      <c r="C83" s="152"/>
      <c r="D83" s="153"/>
      <c r="E83" s="153"/>
      <c r="F83" s="148"/>
      <c r="G83" s="152"/>
      <c r="H83" s="153"/>
      <c r="I83" s="153"/>
      <c r="J83" s="148"/>
      <c r="K83" s="152"/>
      <c r="L83" s="153"/>
      <c r="M83" s="153"/>
      <c r="N83" s="148"/>
      <c r="O83" s="152"/>
      <c r="P83" s="153"/>
      <c r="Q83" s="153"/>
      <c r="R83" s="148"/>
    </row>
    <row r="84" spans="2:18" x14ac:dyDescent="0.25">
      <c r="B84" s="148"/>
      <c r="C84" s="152"/>
      <c r="D84" s="153"/>
      <c r="E84" s="153"/>
      <c r="F84" s="148"/>
      <c r="G84" s="152"/>
      <c r="H84" s="153"/>
      <c r="I84" s="153"/>
      <c r="J84" s="148"/>
      <c r="K84" s="152"/>
      <c r="L84" s="153"/>
      <c r="M84" s="153"/>
      <c r="N84" s="148"/>
      <c r="O84" s="152"/>
      <c r="P84" s="153"/>
      <c r="Q84" s="153"/>
      <c r="R84" s="148"/>
    </row>
    <row r="85" spans="2:18" x14ac:dyDescent="0.25">
      <c r="B85" s="148"/>
      <c r="C85" s="152"/>
      <c r="D85" s="153"/>
      <c r="E85" s="153"/>
      <c r="F85" s="148"/>
      <c r="G85" s="152"/>
      <c r="H85" s="153"/>
      <c r="I85" s="153"/>
      <c r="J85" s="148"/>
      <c r="K85" s="152"/>
      <c r="L85" s="153"/>
      <c r="M85" s="153"/>
      <c r="N85" s="148"/>
      <c r="O85" s="152"/>
      <c r="P85" s="153"/>
      <c r="Q85" s="153"/>
      <c r="R85" s="148"/>
    </row>
    <row r="86" spans="2:18" x14ac:dyDescent="0.25">
      <c r="B86" s="148"/>
      <c r="C86" s="152"/>
      <c r="D86" s="153"/>
      <c r="E86" s="153"/>
      <c r="F86" s="148"/>
      <c r="G86" s="152"/>
      <c r="H86" s="153"/>
      <c r="I86" s="153"/>
      <c r="J86" s="148"/>
      <c r="K86" s="152"/>
      <c r="L86" s="153"/>
      <c r="M86" s="153"/>
      <c r="N86" s="148"/>
      <c r="O86" s="152"/>
      <c r="P86" s="153"/>
      <c r="Q86" s="153"/>
      <c r="R86" s="148"/>
    </row>
    <row r="87" spans="2:18" x14ac:dyDescent="0.25">
      <c r="B87" s="148"/>
      <c r="C87" s="152"/>
      <c r="D87" s="153"/>
      <c r="E87" s="153"/>
      <c r="F87" s="148"/>
      <c r="G87" s="152"/>
      <c r="H87" s="153"/>
      <c r="I87" s="153"/>
      <c r="J87" s="148"/>
      <c r="K87" s="152"/>
      <c r="L87" s="153"/>
      <c r="M87" s="153"/>
      <c r="N87" s="148"/>
      <c r="O87" s="152"/>
      <c r="P87" s="153"/>
      <c r="Q87" s="153"/>
      <c r="R87" s="148"/>
    </row>
    <row r="88" spans="2:18" x14ac:dyDescent="0.25">
      <c r="B88" s="148"/>
      <c r="C88" s="152"/>
      <c r="D88" s="153"/>
      <c r="E88" s="153"/>
      <c r="F88" s="148"/>
      <c r="G88" s="152"/>
      <c r="H88" s="153"/>
      <c r="I88" s="153"/>
      <c r="J88" s="148"/>
      <c r="K88" s="152"/>
      <c r="L88" s="153"/>
      <c r="M88" s="153"/>
      <c r="N88" s="148"/>
      <c r="O88" s="152"/>
      <c r="P88" s="153"/>
      <c r="Q88" s="153"/>
      <c r="R88" s="148"/>
    </row>
    <row r="89" spans="2:18" x14ac:dyDescent="0.25">
      <c r="B89" s="148"/>
      <c r="C89" s="152"/>
      <c r="D89" s="153"/>
      <c r="E89" s="153"/>
      <c r="F89" s="148"/>
      <c r="G89" s="152"/>
      <c r="H89" s="153"/>
      <c r="I89" s="153"/>
      <c r="J89" s="148"/>
      <c r="K89" s="152"/>
      <c r="L89" s="153"/>
      <c r="M89" s="153"/>
      <c r="N89" s="148"/>
      <c r="O89" s="152"/>
      <c r="P89" s="153"/>
      <c r="Q89" s="153"/>
      <c r="R89" s="148"/>
    </row>
    <row r="90" spans="2:18" x14ac:dyDescent="0.25">
      <c r="B90" s="148"/>
      <c r="C90" s="152"/>
      <c r="D90" s="153"/>
      <c r="E90" s="153"/>
      <c r="F90" s="148"/>
      <c r="G90" s="152"/>
      <c r="H90" s="153"/>
      <c r="I90" s="153"/>
      <c r="J90" s="148"/>
      <c r="K90" s="152"/>
      <c r="L90" s="153"/>
      <c r="M90" s="153"/>
      <c r="N90" s="148"/>
      <c r="O90" s="152"/>
      <c r="P90" s="153"/>
      <c r="Q90" s="153"/>
      <c r="R90" s="148"/>
    </row>
    <row r="91" spans="2:18" x14ac:dyDescent="0.25">
      <c r="B91" s="148"/>
      <c r="C91" s="152"/>
      <c r="D91" s="153"/>
      <c r="E91" s="153"/>
      <c r="F91" s="148"/>
      <c r="G91" s="152"/>
      <c r="H91" s="153"/>
      <c r="I91" s="153"/>
      <c r="J91" s="148"/>
      <c r="K91" s="152"/>
      <c r="L91" s="153"/>
      <c r="M91" s="153"/>
      <c r="N91" s="148"/>
      <c r="O91" s="152"/>
      <c r="P91" s="153"/>
      <c r="Q91" s="153"/>
      <c r="R91" s="148"/>
    </row>
    <row r="92" spans="2:18" x14ac:dyDescent="0.25">
      <c r="B92" s="148"/>
      <c r="C92" s="152"/>
      <c r="D92" s="153"/>
      <c r="E92" s="153"/>
      <c r="F92" s="148"/>
      <c r="G92" s="152"/>
      <c r="H92" s="153"/>
      <c r="I92" s="153"/>
      <c r="J92" s="148"/>
      <c r="K92" s="152"/>
      <c r="L92" s="153"/>
      <c r="M92" s="153"/>
      <c r="N92" s="148"/>
      <c r="O92" s="152"/>
      <c r="P92" s="153"/>
      <c r="Q92" s="153"/>
      <c r="R92" s="148"/>
    </row>
    <row r="93" spans="2:18" x14ac:dyDescent="0.25">
      <c r="B93" s="148"/>
      <c r="C93" s="152"/>
      <c r="D93" s="153"/>
      <c r="E93" s="153"/>
      <c r="F93" s="148"/>
      <c r="G93" s="152"/>
      <c r="H93" s="153"/>
      <c r="I93" s="153"/>
      <c r="J93" s="148"/>
      <c r="K93" s="152"/>
      <c r="L93" s="153"/>
      <c r="M93" s="153"/>
      <c r="N93" s="148"/>
      <c r="O93" s="152"/>
      <c r="P93" s="153"/>
      <c r="Q93" s="153"/>
      <c r="R93" s="148"/>
    </row>
    <row r="94" spans="2:18" x14ac:dyDescent="0.25">
      <c r="B94" s="148"/>
      <c r="C94" s="152"/>
      <c r="D94" s="153"/>
      <c r="E94" s="153"/>
      <c r="F94" s="148"/>
      <c r="G94" s="152"/>
      <c r="H94" s="153"/>
      <c r="I94" s="153"/>
      <c r="J94" s="148"/>
      <c r="K94" s="152"/>
      <c r="L94" s="153"/>
      <c r="M94" s="153"/>
      <c r="N94" s="148"/>
      <c r="O94" s="152"/>
      <c r="P94" s="153"/>
      <c r="Q94" s="153"/>
      <c r="R94" s="148"/>
    </row>
    <row r="95" spans="2:18" x14ac:dyDescent="0.25">
      <c r="B95" s="148"/>
      <c r="C95" s="152"/>
      <c r="D95" s="153"/>
      <c r="E95" s="153"/>
      <c r="F95" s="148"/>
      <c r="G95" s="152"/>
      <c r="H95" s="153"/>
      <c r="I95" s="153"/>
      <c r="J95" s="148"/>
      <c r="K95" s="152"/>
      <c r="L95" s="153"/>
      <c r="M95" s="153"/>
      <c r="N95" s="148"/>
      <c r="O95" s="152"/>
      <c r="P95" s="153"/>
      <c r="Q95" s="153"/>
      <c r="R95" s="148"/>
    </row>
    <row r="96" spans="2:18" x14ac:dyDescent="0.25">
      <c r="B96" s="148"/>
      <c r="C96" s="152"/>
      <c r="D96" s="153"/>
      <c r="E96" s="153"/>
      <c r="F96" s="148"/>
      <c r="G96" s="152"/>
      <c r="H96" s="153"/>
      <c r="I96" s="153"/>
      <c r="J96" s="148"/>
      <c r="K96" s="152"/>
      <c r="L96" s="153"/>
      <c r="M96" s="153"/>
      <c r="N96" s="148"/>
      <c r="O96" s="152"/>
      <c r="P96" s="153"/>
      <c r="Q96" s="153"/>
      <c r="R96" s="148"/>
    </row>
    <row r="97" spans="2:18" x14ac:dyDescent="0.25">
      <c r="B97" s="148"/>
      <c r="C97" s="152"/>
      <c r="D97" s="153"/>
      <c r="E97" s="153"/>
      <c r="F97" s="148"/>
      <c r="G97" s="152"/>
      <c r="H97" s="153"/>
      <c r="I97" s="153"/>
      <c r="J97" s="148"/>
      <c r="K97" s="152"/>
      <c r="L97" s="153"/>
      <c r="M97" s="153"/>
      <c r="N97" s="148"/>
      <c r="O97" s="152"/>
      <c r="P97" s="153"/>
      <c r="Q97" s="153"/>
      <c r="R97" s="148"/>
    </row>
    <row r="98" spans="2:18" x14ac:dyDescent="0.25">
      <c r="B98" s="148"/>
      <c r="C98" s="152"/>
      <c r="D98" s="153"/>
      <c r="E98" s="153"/>
      <c r="F98" s="148"/>
      <c r="G98" s="152"/>
      <c r="H98" s="153"/>
      <c r="I98" s="153"/>
      <c r="J98" s="148"/>
      <c r="K98" s="152"/>
      <c r="L98" s="153"/>
      <c r="M98" s="153"/>
      <c r="N98" s="148"/>
      <c r="O98" s="152"/>
      <c r="P98" s="153"/>
      <c r="Q98" s="153"/>
      <c r="R98" s="148"/>
    </row>
    <row r="99" spans="2:18" x14ac:dyDescent="0.25">
      <c r="B99" s="148"/>
      <c r="C99" s="152"/>
      <c r="D99" s="153"/>
      <c r="E99" s="153"/>
      <c r="F99" s="148"/>
      <c r="G99" s="152"/>
      <c r="H99" s="153"/>
      <c r="I99" s="153"/>
      <c r="J99" s="148"/>
      <c r="K99" s="152"/>
      <c r="L99" s="153"/>
      <c r="M99" s="153"/>
      <c r="N99" s="148"/>
      <c r="O99" s="152"/>
      <c r="P99" s="153"/>
      <c r="Q99" s="153"/>
      <c r="R99" s="148"/>
    </row>
    <row r="100" spans="2:18" x14ac:dyDescent="0.25">
      <c r="B100" s="148"/>
      <c r="C100" s="152"/>
      <c r="D100" s="153"/>
      <c r="E100" s="153"/>
      <c r="F100" s="148"/>
      <c r="G100" s="152"/>
      <c r="H100" s="153"/>
      <c r="I100" s="153"/>
      <c r="J100" s="148"/>
      <c r="K100" s="152"/>
      <c r="L100" s="153"/>
      <c r="M100" s="153"/>
      <c r="N100" s="148"/>
      <c r="O100" s="152"/>
      <c r="P100" s="153"/>
      <c r="Q100" s="153"/>
      <c r="R100" s="148"/>
    </row>
    <row r="101" spans="2:18" x14ac:dyDescent="0.25">
      <c r="B101" s="148"/>
      <c r="C101" s="152"/>
      <c r="D101" s="153"/>
      <c r="E101" s="153"/>
      <c r="F101" s="148"/>
      <c r="G101" s="152"/>
      <c r="H101" s="153"/>
      <c r="I101" s="153"/>
      <c r="J101" s="148"/>
      <c r="K101" s="152"/>
      <c r="L101" s="153"/>
      <c r="M101" s="153"/>
      <c r="N101" s="148"/>
      <c r="O101" s="152"/>
      <c r="P101" s="153"/>
      <c r="Q101" s="153"/>
      <c r="R101" s="148"/>
    </row>
    <row r="102" spans="2:18" x14ac:dyDescent="0.25">
      <c r="B102" s="148"/>
      <c r="C102" s="152"/>
      <c r="D102" s="153"/>
      <c r="E102" s="153"/>
      <c r="F102" s="148"/>
      <c r="G102" s="152"/>
      <c r="H102" s="153"/>
      <c r="I102" s="153"/>
      <c r="J102" s="148"/>
      <c r="K102" s="152"/>
      <c r="L102" s="153"/>
      <c r="M102" s="153"/>
      <c r="N102" s="148"/>
      <c r="O102" s="152"/>
      <c r="P102" s="153"/>
      <c r="Q102" s="153"/>
      <c r="R102" s="148"/>
    </row>
    <row r="103" spans="2:18" x14ac:dyDescent="0.25">
      <c r="B103" s="148"/>
      <c r="C103" s="152"/>
      <c r="D103" s="153"/>
      <c r="E103" s="153"/>
      <c r="F103" s="148"/>
      <c r="G103" s="152"/>
      <c r="H103" s="153"/>
      <c r="I103" s="153"/>
      <c r="J103" s="148"/>
      <c r="K103" s="152"/>
      <c r="L103" s="153"/>
      <c r="M103" s="153"/>
      <c r="N103" s="148"/>
      <c r="O103" s="152"/>
      <c r="P103" s="153"/>
      <c r="Q103" s="153"/>
      <c r="R103" s="148"/>
    </row>
    <row r="104" spans="2:18" x14ac:dyDescent="0.25">
      <c r="B104" s="148"/>
      <c r="C104" s="152"/>
      <c r="D104" s="153"/>
      <c r="E104" s="153"/>
      <c r="F104" s="148"/>
      <c r="G104" s="152"/>
      <c r="H104" s="153"/>
      <c r="I104" s="153"/>
      <c r="J104" s="148"/>
      <c r="K104" s="152"/>
      <c r="L104" s="153"/>
      <c r="M104" s="153"/>
      <c r="N104" s="148"/>
      <c r="O104" s="152"/>
      <c r="P104" s="153"/>
      <c r="Q104" s="153"/>
      <c r="R104" s="148"/>
    </row>
    <row r="105" spans="2:18" x14ac:dyDescent="0.25">
      <c r="B105" s="148"/>
      <c r="C105" s="152"/>
      <c r="D105" s="153"/>
      <c r="E105" s="153"/>
      <c r="F105" s="148"/>
      <c r="G105" s="152"/>
      <c r="H105" s="153"/>
      <c r="I105" s="153"/>
      <c r="J105" s="148"/>
      <c r="K105" s="152"/>
      <c r="L105" s="153"/>
      <c r="M105" s="153"/>
      <c r="N105" s="148"/>
      <c r="O105" s="152"/>
      <c r="P105" s="153"/>
      <c r="Q105" s="153"/>
      <c r="R105" s="148"/>
    </row>
    <row r="106" spans="2:18" x14ac:dyDescent="0.25">
      <c r="B106" s="148"/>
      <c r="C106" s="152"/>
      <c r="D106" s="153"/>
      <c r="E106" s="153"/>
      <c r="F106" s="148"/>
      <c r="G106" s="152"/>
      <c r="H106" s="153"/>
      <c r="I106" s="153"/>
      <c r="J106" s="148"/>
      <c r="K106" s="152"/>
      <c r="L106" s="153"/>
      <c r="M106" s="153"/>
      <c r="N106" s="148"/>
      <c r="O106" s="152"/>
      <c r="P106" s="153"/>
      <c r="Q106" s="153"/>
      <c r="R106" s="148"/>
    </row>
    <row r="107" spans="2:18" x14ac:dyDescent="0.25">
      <c r="B107" s="148"/>
      <c r="C107" s="152"/>
      <c r="D107" s="153"/>
      <c r="E107" s="153"/>
      <c r="F107" s="148"/>
      <c r="G107" s="152"/>
      <c r="H107" s="153"/>
      <c r="I107" s="153"/>
      <c r="J107" s="148"/>
      <c r="K107" s="152"/>
      <c r="L107" s="153"/>
      <c r="M107" s="153"/>
      <c r="N107" s="148"/>
      <c r="O107" s="152"/>
      <c r="P107" s="153"/>
      <c r="Q107" s="153"/>
      <c r="R107" s="148"/>
    </row>
    <row r="108" spans="2:18" x14ac:dyDescent="0.25">
      <c r="B108" s="148"/>
      <c r="C108" s="152"/>
      <c r="D108" s="153"/>
      <c r="E108" s="153"/>
      <c r="F108" s="148"/>
      <c r="G108" s="152"/>
      <c r="H108" s="153"/>
      <c r="I108" s="153"/>
      <c r="J108" s="148"/>
      <c r="K108" s="152"/>
      <c r="L108" s="153"/>
      <c r="M108" s="153"/>
      <c r="N108" s="148"/>
      <c r="O108" s="152"/>
      <c r="P108" s="153"/>
      <c r="Q108" s="153"/>
      <c r="R108" s="148"/>
    </row>
    <row r="109" spans="2:18" x14ac:dyDescent="0.25">
      <c r="B109" s="148"/>
      <c r="C109" s="152"/>
      <c r="D109" s="153"/>
      <c r="E109" s="153"/>
      <c r="F109" s="148"/>
      <c r="G109" s="152"/>
      <c r="H109" s="153"/>
      <c r="I109" s="153"/>
      <c r="J109" s="148"/>
      <c r="K109" s="152"/>
      <c r="L109" s="153"/>
      <c r="M109" s="153"/>
      <c r="N109" s="148"/>
      <c r="O109" s="152"/>
      <c r="P109" s="153"/>
      <c r="Q109" s="153"/>
      <c r="R109" s="148"/>
    </row>
    <row r="110" spans="2:18" x14ac:dyDescent="0.25">
      <c r="B110" s="148"/>
      <c r="C110" s="152"/>
      <c r="D110" s="153"/>
      <c r="E110" s="153"/>
      <c r="F110" s="148"/>
      <c r="G110" s="152"/>
      <c r="H110" s="153"/>
      <c r="I110" s="153"/>
      <c r="J110" s="148"/>
      <c r="K110" s="152"/>
      <c r="L110" s="153"/>
      <c r="M110" s="153"/>
      <c r="N110" s="148"/>
      <c r="O110" s="152"/>
      <c r="P110" s="153"/>
      <c r="Q110" s="153"/>
      <c r="R110" s="148"/>
    </row>
    <row r="111" spans="2:18" x14ac:dyDescent="0.25">
      <c r="B111" s="148"/>
      <c r="C111" s="152"/>
      <c r="D111" s="153"/>
      <c r="E111" s="153"/>
      <c r="F111" s="148"/>
      <c r="G111" s="152"/>
      <c r="H111" s="153"/>
      <c r="I111" s="153"/>
      <c r="J111" s="148"/>
      <c r="K111" s="152"/>
      <c r="L111" s="153"/>
      <c r="M111" s="153"/>
      <c r="N111" s="148"/>
      <c r="O111" s="152"/>
      <c r="P111" s="153"/>
      <c r="Q111" s="153"/>
      <c r="R111" s="148"/>
    </row>
    <row r="112" spans="2:18" x14ac:dyDescent="0.25">
      <c r="B112" s="148"/>
      <c r="C112" s="152"/>
      <c r="D112" s="153"/>
      <c r="E112" s="153"/>
      <c r="F112" s="148"/>
      <c r="G112" s="152"/>
      <c r="H112" s="153"/>
      <c r="I112" s="153"/>
      <c r="J112" s="148"/>
      <c r="K112" s="152"/>
      <c r="L112" s="153"/>
      <c r="M112" s="153"/>
      <c r="N112" s="148"/>
      <c r="O112" s="152"/>
      <c r="P112" s="153"/>
      <c r="Q112" s="153"/>
      <c r="R112" s="148"/>
    </row>
    <row r="113" spans="2:18" x14ac:dyDescent="0.25">
      <c r="B113" s="148"/>
      <c r="C113" s="152"/>
      <c r="D113" s="153"/>
      <c r="E113" s="153"/>
      <c r="F113" s="148"/>
      <c r="G113" s="152"/>
      <c r="H113" s="153"/>
      <c r="I113" s="153"/>
      <c r="J113" s="148"/>
      <c r="K113" s="152"/>
      <c r="L113" s="153"/>
      <c r="M113" s="153"/>
      <c r="N113" s="148"/>
      <c r="O113" s="152"/>
      <c r="P113" s="153"/>
      <c r="Q113" s="153"/>
      <c r="R113" s="148"/>
    </row>
    <row r="114" spans="2:18" x14ac:dyDescent="0.25">
      <c r="B114" s="148"/>
      <c r="C114" s="152"/>
      <c r="D114" s="153"/>
      <c r="E114" s="153"/>
      <c r="F114" s="148"/>
      <c r="G114" s="152"/>
      <c r="H114" s="153"/>
      <c r="I114" s="153"/>
      <c r="J114" s="148"/>
      <c r="K114" s="152"/>
      <c r="L114" s="153"/>
      <c r="M114" s="153"/>
      <c r="N114" s="148"/>
      <c r="O114" s="152"/>
      <c r="P114" s="153"/>
      <c r="Q114" s="153"/>
      <c r="R114" s="148"/>
    </row>
    <row r="115" spans="2:18" x14ac:dyDescent="0.25">
      <c r="B115" s="148"/>
      <c r="C115" s="152"/>
      <c r="D115" s="153"/>
      <c r="E115" s="153"/>
      <c r="F115" s="148"/>
      <c r="G115" s="152"/>
      <c r="H115" s="153"/>
      <c r="I115" s="153"/>
      <c r="J115" s="148"/>
      <c r="K115" s="152"/>
      <c r="L115" s="153"/>
      <c r="M115" s="153"/>
      <c r="N115" s="148"/>
      <c r="O115" s="152"/>
      <c r="P115" s="153"/>
      <c r="Q115" s="153"/>
      <c r="R115" s="148"/>
    </row>
    <row r="116" spans="2:18" x14ac:dyDescent="0.25">
      <c r="B116" s="148"/>
      <c r="C116" s="152"/>
      <c r="D116" s="153"/>
      <c r="E116" s="153"/>
      <c r="F116" s="148"/>
      <c r="G116" s="152"/>
      <c r="H116" s="153"/>
      <c r="I116" s="153"/>
      <c r="J116" s="148"/>
      <c r="K116" s="152"/>
      <c r="L116" s="153"/>
      <c r="M116" s="153"/>
      <c r="N116" s="148"/>
      <c r="O116" s="152"/>
      <c r="P116" s="153"/>
      <c r="Q116" s="153"/>
      <c r="R116" s="148"/>
    </row>
    <row r="117" spans="2:18" x14ac:dyDescent="0.25">
      <c r="B117" s="148"/>
      <c r="C117" s="152"/>
      <c r="D117" s="153"/>
      <c r="E117" s="153"/>
      <c r="F117" s="148"/>
      <c r="G117" s="152"/>
      <c r="H117" s="153"/>
      <c r="I117" s="153"/>
      <c r="J117" s="148"/>
      <c r="K117" s="152"/>
      <c r="L117" s="153"/>
      <c r="M117" s="153"/>
      <c r="N117" s="148"/>
      <c r="O117" s="152"/>
      <c r="P117" s="153"/>
      <c r="Q117" s="153"/>
      <c r="R117" s="148"/>
    </row>
    <row r="118" spans="2:18" x14ac:dyDescent="0.25">
      <c r="B118" s="148"/>
      <c r="C118" s="152"/>
      <c r="D118" s="153"/>
      <c r="E118" s="153"/>
      <c r="F118" s="148"/>
      <c r="G118" s="152"/>
      <c r="H118" s="153"/>
      <c r="I118" s="153"/>
      <c r="J118" s="148"/>
      <c r="K118" s="152"/>
      <c r="L118" s="153"/>
      <c r="M118" s="153"/>
      <c r="N118" s="148"/>
      <c r="O118" s="152"/>
      <c r="P118" s="153"/>
      <c r="Q118" s="153"/>
      <c r="R118" s="148"/>
    </row>
    <row r="119" spans="2:18" x14ac:dyDescent="0.25">
      <c r="B119" s="148"/>
      <c r="C119" s="152"/>
      <c r="D119" s="153"/>
      <c r="E119" s="153"/>
      <c r="F119" s="148"/>
      <c r="G119" s="152"/>
      <c r="H119" s="153"/>
      <c r="I119" s="153"/>
      <c r="J119" s="148"/>
      <c r="K119" s="152"/>
      <c r="L119" s="153"/>
      <c r="M119" s="153"/>
      <c r="N119" s="148"/>
      <c r="O119" s="152"/>
      <c r="P119" s="153"/>
      <c r="Q119" s="153"/>
      <c r="R119" s="148"/>
    </row>
    <row r="120" spans="2:18" x14ac:dyDescent="0.25">
      <c r="B120" s="148"/>
      <c r="C120" s="152"/>
      <c r="D120" s="153"/>
      <c r="E120" s="153"/>
      <c r="F120" s="148"/>
      <c r="G120" s="152"/>
      <c r="H120" s="153"/>
      <c r="I120" s="153"/>
      <c r="J120" s="148"/>
      <c r="K120" s="152"/>
      <c r="L120" s="153"/>
      <c r="M120" s="153"/>
      <c r="N120" s="148"/>
      <c r="O120" s="152"/>
      <c r="P120" s="153"/>
      <c r="Q120" s="153"/>
      <c r="R120" s="148"/>
    </row>
    <row r="121" spans="2:18" x14ac:dyDescent="0.25">
      <c r="B121" s="148"/>
      <c r="C121" s="152"/>
      <c r="D121" s="153"/>
      <c r="E121" s="153"/>
      <c r="F121" s="148"/>
      <c r="G121" s="152"/>
      <c r="H121" s="153"/>
      <c r="I121" s="153"/>
      <c r="J121" s="148"/>
      <c r="K121" s="152"/>
      <c r="L121" s="153"/>
      <c r="M121" s="153"/>
      <c r="N121" s="148"/>
      <c r="O121" s="152"/>
      <c r="P121" s="153"/>
      <c r="Q121" s="153"/>
      <c r="R121" s="148"/>
    </row>
    <row r="122" spans="2:18" x14ac:dyDescent="0.25">
      <c r="B122" s="148"/>
      <c r="C122" s="152"/>
      <c r="D122" s="153"/>
      <c r="E122" s="153"/>
      <c r="F122" s="148"/>
      <c r="G122" s="152"/>
      <c r="H122" s="153"/>
      <c r="I122" s="153"/>
      <c r="J122" s="148"/>
      <c r="K122" s="152"/>
      <c r="L122" s="153"/>
      <c r="M122" s="153"/>
      <c r="N122" s="148"/>
      <c r="O122" s="152"/>
      <c r="P122" s="153"/>
      <c r="Q122" s="153"/>
      <c r="R122" s="148"/>
    </row>
    <row r="123" spans="2:18" x14ac:dyDescent="0.25">
      <c r="B123" s="148"/>
      <c r="C123" s="152"/>
      <c r="D123" s="153"/>
      <c r="E123" s="153"/>
      <c r="F123" s="148"/>
      <c r="G123" s="152"/>
      <c r="H123" s="153"/>
      <c r="I123" s="153"/>
      <c r="J123" s="148"/>
      <c r="K123" s="152"/>
      <c r="L123" s="153"/>
      <c r="M123" s="153"/>
      <c r="N123" s="148"/>
      <c r="O123" s="152"/>
      <c r="P123" s="153"/>
      <c r="Q123" s="153"/>
      <c r="R123" s="148"/>
    </row>
    <row r="124" spans="2:18" x14ac:dyDescent="0.25">
      <c r="B124" s="148"/>
      <c r="C124" s="152"/>
      <c r="D124" s="153"/>
      <c r="E124" s="153"/>
      <c r="F124" s="148"/>
      <c r="G124" s="152"/>
      <c r="H124" s="153"/>
      <c r="I124" s="153"/>
      <c r="J124" s="148"/>
      <c r="K124" s="152"/>
      <c r="L124" s="153"/>
      <c r="M124" s="153"/>
      <c r="N124" s="148"/>
      <c r="O124" s="152"/>
      <c r="P124" s="153"/>
      <c r="Q124" s="153"/>
      <c r="R124" s="148"/>
    </row>
    <row r="125" spans="2:18" x14ac:dyDescent="0.25">
      <c r="B125" s="148"/>
      <c r="C125" s="152"/>
      <c r="D125" s="153"/>
      <c r="E125" s="153"/>
      <c r="F125" s="148"/>
      <c r="G125" s="152"/>
      <c r="H125" s="153"/>
      <c r="I125" s="153"/>
      <c r="J125" s="148"/>
      <c r="K125" s="152"/>
      <c r="L125" s="153"/>
      <c r="M125" s="153"/>
      <c r="N125" s="148"/>
      <c r="O125" s="152"/>
      <c r="P125" s="153"/>
      <c r="Q125" s="153"/>
      <c r="R125" s="148"/>
    </row>
    <row r="126" spans="2:18" x14ac:dyDescent="0.25">
      <c r="B126" s="148"/>
      <c r="C126" s="152"/>
      <c r="D126" s="153"/>
      <c r="E126" s="153"/>
      <c r="F126" s="148"/>
      <c r="G126" s="152"/>
      <c r="H126" s="153"/>
      <c r="I126" s="153"/>
      <c r="J126" s="148"/>
      <c r="K126" s="152"/>
      <c r="L126" s="153"/>
      <c r="M126" s="153"/>
      <c r="N126" s="148"/>
      <c r="O126" s="152"/>
      <c r="P126" s="153"/>
      <c r="Q126" s="153"/>
      <c r="R126" s="148"/>
    </row>
    <row r="127" spans="2:18" x14ac:dyDescent="0.25">
      <c r="B127" s="148"/>
      <c r="C127" s="152"/>
      <c r="D127" s="153"/>
      <c r="E127" s="153"/>
      <c r="F127" s="148"/>
      <c r="G127" s="152"/>
      <c r="H127" s="153"/>
      <c r="I127" s="153"/>
      <c r="J127" s="148"/>
      <c r="K127" s="152"/>
      <c r="L127" s="153"/>
      <c r="M127" s="153"/>
      <c r="N127" s="148"/>
      <c r="O127" s="152"/>
      <c r="P127" s="153"/>
      <c r="Q127" s="153"/>
      <c r="R127" s="148"/>
    </row>
    <row r="128" spans="2:18" x14ac:dyDescent="0.25">
      <c r="B128" s="148"/>
      <c r="C128" s="152"/>
      <c r="D128" s="153"/>
      <c r="E128" s="153"/>
      <c r="F128" s="148"/>
      <c r="G128" s="152"/>
      <c r="H128" s="153"/>
      <c r="I128" s="153"/>
      <c r="J128" s="148"/>
      <c r="K128" s="152"/>
      <c r="L128" s="153"/>
      <c r="M128" s="153"/>
      <c r="N128" s="148"/>
      <c r="O128" s="152"/>
      <c r="P128" s="153"/>
      <c r="Q128" s="153"/>
      <c r="R128" s="148"/>
    </row>
    <row r="129" spans="2:18" x14ac:dyDescent="0.25">
      <c r="B129" s="148"/>
      <c r="C129" s="152"/>
      <c r="D129" s="153"/>
      <c r="E129" s="153"/>
      <c r="F129" s="148"/>
      <c r="G129" s="152"/>
      <c r="H129" s="153"/>
      <c r="I129" s="153"/>
      <c r="J129" s="148"/>
      <c r="K129" s="152"/>
      <c r="L129" s="153"/>
      <c r="M129" s="153"/>
      <c r="N129" s="148"/>
      <c r="O129" s="152"/>
      <c r="P129" s="153"/>
      <c r="Q129" s="153"/>
      <c r="R129" s="148"/>
    </row>
    <row r="130" spans="2:18" x14ac:dyDescent="0.25">
      <c r="B130" s="148"/>
      <c r="C130" s="152"/>
      <c r="D130" s="153"/>
      <c r="E130" s="153"/>
      <c r="F130" s="148"/>
      <c r="G130" s="152"/>
      <c r="H130" s="153"/>
      <c r="I130" s="153"/>
      <c r="J130" s="148"/>
      <c r="K130" s="152"/>
      <c r="L130" s="153"/>
      <c r="M130" s="153"/>
      <c r="N130" s="148"/>
      <c r="O130" s="152"/>
      <c r="P130" s="153"/>
      <c r="Q130" s="153"/>
      <c r="R130" s="148"/>
    </row>
    <row r="131" spans="2:18" x14ac:dyDescent="0.25">
      <c r="B131" s="148"/>
      <c r="C131" s="152"/>
      <c r="D131" s="153"/>
      <c r="E131" s="153"/>
      <c r="F131" s="148"/>
      <c r="G131" s="152"/>
      <c r="H131" s="153"/>
      <c r="I131" s="153"/>
      <c r="J131" s="148"/>
      <c r="K131" s="152"/>
      <c r="L131" s="153"/>
      <c r="M131" s="153"/>
      <c r="N131" s="148"/>
      <c r="O131" s="152"/>
      <c r="P131" s="153"/>
      <c r="Q131" s="153"/>
      <c r="R131" s="148"/>
    </row>
    <row r="132" spans="2:18" x14ac:dyDescent="0.25">
      <c r="B132" s="148"/>
      <c r="C132" s="152"/>
      <c r="D132" s="153"/>
      <c r="E132" s="153"/>
      <c r="F132" s="148"/>
      <c r="G132" s="152"/>
      <c r="H132" s="153"/>
      <c r="I132" s="153"/>
      <c r="J132" s="148"/>
      <c r="K132" s="152"/>
      <c r="L132" s="153"/>
      <c r="M132" s="153"/>
      <c r="N132" s="148"/>
      <c r="O132" s="152"/>
      <c r="P132" s="153"/>
      <c r="Q132" s="153"/>
      <c r="R132" s="148"/>
    </row>
    <row r="133" spans="2:18" x14ac:dyDescent="0.25">
      <c r="B133" s="148"/>
      <c r="C133" s="152"/>
      <c r="D133" s="153"/>
      <c r="E133" s="153"/>
      <c r="F133" s="148"/>
      <c r="G133" s="152"/>
      <c r="H133" s="153"/>
      <c r="I133" s="153"/>
      <c r="J133" s="148"/>
      <c r="K133" s="152"/>
      <c r="L133" s="153"/>
      <c r="M133" s="153"/>
      <c r="N133" s="148"/>
      <c r="O133" s="152"/>
      <c r="P133" s="153"/>
      <c r="Q133" s="153"/>
      <c r="R133" s="148"/>
    </row>
    <row r="134" spans="2:18" x14ac:dyDescent="0.25">
      <c r="B134" s="148"/>
      <c r="C134" s="152"/>
      <c r="D134" s="153"/>
      <c r="E134" s="153"/>
      <c r="F134" s="148"/>
      <c r="G134" s="152"/>
      <c r="H134" s="153"/>
      <c r="I134" s="153"/>
      <c r="J134" s="148"/>
      <c r="K134" s="152"/>
      <c r="L134" s="153"/>
      <c r="M134" s="153"/>
      <c r="N134" s="148"/>
      <c r="O134" s="152"/>
      <c r="P134" s="153"/>
      <c r="Q134" s="153"/>
      <c r="R134" s="148"/>
    </row>
    <row r="135" spans="2:18" x14ac:dyDescent="0.25">
      <c r="B135" s="148"/>
      <c r="C135" s="152"/>
      <c r="D135" s="153"/>
      <c r="E135" s="153"/>
      <c r="F135" s="148"/>
      <c r="G135" s="152"/>
      <c r="H135" s="153"/>
      <c r="I135" s="153"/>
      <c r="J135" s="148"/>
      <c r="K135" s="152"/>
      <c r="L135" s="153"/>
      <c r="M135" s="153"/>
      <c r="N135" s="148"/>
      <c r="O135" s="152"/>
      <c r="P135" s="153"/>
      <c r="Q135" s="153"/>
      <c r="R135" s="148"/>
    </row>
    <row r="136" spans="2:18" x14ac:dyDescent="0.25">
      <c r="B136" s="148"/>
      <c r="C136" s="152"/>
      <c r="D136" s="153"/>
      <c r="E136" s="153"/>
      <c r="F136" s="148"/>
      <c r="G136" s="152"/>
      <c r="H136" s="153"/>
      <c r="I136" s="153"/>
      <c r="J136" s="148"/>
      <c r="K136" s="152"/>
      <c r="L136" s="153"/>
      <c r="M136" s="153"/>
      <c r="N136" s="148"/>
      <c r="O136" s="152"/>
      <c r="P136" s="153"/>
      <c r="Q136" s="153"/>
      <c r="R136" s="148"/>
    </row>
    <row r="137" spans="2:18" x14ac:dyDescent="0.25">
      <c r="B137" s="148"/>
      <c r="C137" s="152"/>
      <c r="D137" s="153"/>
      <c r="E137" s="153"/>
      <c r="F137" s="148"/>
      <c r="G137" s="152"/>
      <c r="H137" s="153"/>
      <c r="I137" s="153"/>
      <c r="J137" s="148"/>
      <c r="K137" s="152"/>
      <c r="L137" s="153"/>
      <c r="M137" s="153"/>
      <c r="N137" s="148"/>
      <c r="O137" s="152"/>
      <c r="P137" s="153"/>
      <c r="Q137" s="153"/>
      <c r="R137" s="148"/>
    </row>
    <row r="138" spans="2:18" x14ac:dyDescent="0.25">
      <c r="B138" s="148"/>
      <c r="C138" s="152"/>
      <c r="D138" s="153"/>
      <c r="E138" s="153"/>
      <c r="F138" s="148"/>
      <c r="G138" s="152"/>
      <c r="H138" s="153"/>
      <c r="I138" s="153"/>
      <c r="J138" s="148"/>
      <c r="K138" s="152"/>
      <c r="L138" s="153"/>
      <c r="M138" s="153"/>
      <c r="N138" s="148"/>
      <c r="O138" s="152"/>
      <c r="P138" s="153"/>
      <c r="Q138" s="153"/>
      <c r="R138" s="148"/>
    </row>
    <row r="139" spans="2:18" x14ac:dyDescent="0.25">
      <c r="B139" s="148"/>
      <c r="C139" s="152"/>
      <c r="D139" s="153"/>
      <c r="E139" s="153"/>
      <c r="F139" s="148"/>
      <c r="G139" s="152"/>
      <c r="H139" s="153"/>
      <c r="I139" s="153"/>
      <c r="J139" s="148"/>
      <c r="K139" s="152"/>
      <c r="L139" s="153"/>
      <c r="M139" s="153"/>
      <c r="N139" s="148"/>
      <c r="O139" s="152"/>
      <c r="P139" s="153"/>
      <c r="Q139" s="153"/>
      <c r="R139" s="148"/>
    </row>
    <row r="140" spans="2:18" x14ac:dyDescent="0.25">
      <c r="B140" s="148"/>
      <c r="C140" s="152"/>
      <c r="D140" s="153"/>
      <c r="E140" s="153"/>
      <c r="F140" s="148"/>
      <c r="G140" s="152"/>
      <c r="H140" s="153"/>
      <c r="I140" s="153"/>
      <c r="J140" s="148"/>
      <c r="K140" s="152"/>
      <c r="L140" s="153"/>
      <c r="M140" s="153"/>
      <c r="N140" s="148"/>
      <c r="O140" s="152"/>
      <c r="P140" s="153"/>
      <c r="Q140" s="153"/>
      <c r="R140" s="148"/>
    </row>
    <row r="141" spans="2:18" x14ac:dyDescent="0.25">
      <c r="B141" s="148"/>
      <c r="C141" s="152"/>
      <c r="D141" s="153"/>
      <c r="E141" s="153"/>
      <c r="F141" s="148"/>
      <c r="G141" s="152"/>
      <c r="H141" s="153"/>
      <c r="I141" s="153"/>
      <c r="J141" s="148"/>
      <c r="K141" s="152"/>
      <c r="L141" s="153"/>
      <c r="M141" s="153"/>
      <c r="N141" s="148"/>
      <c r="O141" s="152"/>
      <c r="P141" s="153"/>
      <c r="Q141" s="153"/>
      <c r="R141" s="148"/>
    </row>
    <row r="142" spans="2:18" x14ac:dyDescent="0.25">
      <c r="B142" s="148"/>
      <c r="C142" s="152"/>
      <c r="D142" s="153"/>
      <c r="E142" s="153"/>
      <c r="F142" s="148"/>
      <c r="G142" s="152"/>
      <c r="H142" s="153"/>
      <c r="I142" s="153"/>
      <c r="J142" s="148"/>
      <c r="K142" s="152"/>
      <c r="L142" s="153"/>
      <c r="M142" s="153"/>
      <c r="N142" s="148"/>
      <c r="O142" s="152"/>
      <c r="P142" s="153"/>
      <c r="Q142" s="153"/>
      <c r="R142" s="148"/>
    </row>
    <row r="143" spans="2:18" x14ac:dyDescent="0.25">
      <c r="B143" s="148"/>
      <c r="C143" s="152"/>
      <c r="D143" s="153"/>
      <c r="E143" s="153"/>
      <c r="F143" s="148"/>
      <c r="G143" s="152"/>
      <c r="H143" s="153"/>
      <c r="I143" s="153"/>
      <c r="J143" s="148"/>
      <c r="K143" s="152"/>
      <c r="L143" s="153"/>
      <c r="M143" s="153"/>
      <c r="N143" s="148"/>
      <c r="O143" s="152"/>
      <c r="P143" s="153"/>
      <c r="Q143" s="153"/>
      <c r="R143" s="148"/>
    </row>
    <row r="144" spans="2:18" x14ac:dyDescent="0.25">
      <c r="B144" s="148"/>
      <c r="C144" s="152"/>
      <c r="D144" s="153"/>
      <c r="E144" s="153"/>
      <c r="F144" s="148"/>
      <c r="G144" s="152"/>
      <c r="H144" s="153"/>
      <c r="I144" s="153"/>
      <c r="J144" s="148"/>
      <c r="K144" s="152"/>
      <c r="L144" s="153"/>
      <c r="M144" s="153"/>
      <c r="N144" s="148"/>
      <c r="O144" s="152"/>
      <c r="P144" s="153"/>
      <c r="Q144" s="153"/>
      <c r="R144" s="148"/>
    </row>
    <row r="145" spans="2:18" x14ac:dyDescent="0.25">
      <c r="B145" s="148"/>
      <c r="C145" s="152"/>
      <c r="D145" s="153"/>
      <c r="E145" s="153"/>
      <c r="F145" s="148"/>
      <c r="G145" s="152"/>
      <c r="H145" s="153"/>
      <c r="I145" s="153"/>
      <c r="J145" s="148"/>
      <c r="K145" s="152"/>
      <c r="L145" s="153"/>
      <c r="M145" s="153"/>
      <c r="N145" s="148"/>
      <c r="O145" s="152"/>
      <c r="P145" s="153"/>
      <c r="Q145" s="153"/>
      <c r="R145" s="148"/>
    </row>
    <row r="146" spans="2:18" x14ac:dyDescent="0.25">
      <c r="B146" s="148"/>
      <c r="C146" s="152"/>
      <c r="D146" s="153"/>
      <c r="E146" s="153"/>
      <c r="F146" s="148"/>
      <c r="G146" s="152"/>
      <c r="H146" s="153"/>
      <c r="I146" s="153"/>
      <c r="J146" s="148"/>
      <c r="K146" s="152"/>
      <c r="L146" s="153"/>
      <c r="M146" s="153"/>
      <c r="N146" s="148"/>
      <c r="O146" s="152"/>
      <c r="P146" s="153"/>
      <c r="Q146" s="153"/>
      <c r="R146" s="148"/>
    </row>
    <row r="147" spans="2:18" x14ac:dyDescent="0.25">
      <c r="B147" s="148"/>
      <c r="C147" s="152"/>
      <c r="D147" s="153"/>
      <c r="E147" s="153"/>
      <c r="F147" s="148"/>
      <c r="G147" s="152"/>
      <c r="H147" s="153"/>
      <c r="I147" s="153"/>
      <c r="J147" s="148"/>
      <c r="K147" s="152"/>
      <c r="L147" s="153"/>
      <c r="M147" s="153"/>
      <c r="N147" s="148"/>
      <c r="O147" s="152"/>
      <c r="P147" s="153"/>
      <c r="Q147" s="153"/>
      <c r="R147" s="148"/>
    </row>
    <row r="148" spans="2:18" x14ac:dyDescent="0.25">
      <c r="B148" s="148"/>
      <c r="C148" s="152"/>
      <c r="D148" s="153"/>
      <c r="E148" s="153"/>
      <c r="F148" s="148"/>
      <c r="G148" s="152"/>
      <c r="H148" s="153"/>
      <c r="I148" s="153"/>
      <c r="J148" s="148"/>
      <c r="K148" s="152"/>
      <c r="L148" s="153"/>
      <c r="M148" s="153"/>
      <c r="N148" s="148"/>
      <c r="O148" s="152"/>
      <c r="P148" s="153"/>
      <c r="Q148" s="153"/>
      <c r="R148" s="148"/>
    </row>
    <row r="149" spans="2:18" x14ac:dyDescent="0.25">
      <c r="B149" s="148"/>
      <c r="C149" s="152"/>
      <c r="D149" s="153"/>
      <c r="E149" s="153"/>
      <c r="F149" s="148"/>
      <c r="G149" s="152"/>
      <c r="H149" s="153"/>
      <c r="I149" s="153"/>
      <c r="J149" s="148"/>
      <c r="K149" s="152"/>
      <c r="L149" s="153"/>
      <c r="M149" s="153"/>
      <c r="N149" s="148"/>
      <c r="O149" s="152"/>
      <c r="P149" s="153"/>
      <c r="Q149" s="153"/>
      <c r="R149" s="148"/>
    </row>
    <row r="150" spans="2:18" x14ac:dyDescent="0.25">
      <c r="B150" s="148"/>
      <c r="C150" s="152"/>
      <c r="D150" s="153"/>
      <c r="E150" s="153"/>
      <c r="F150" s="148"/>
      <c r="G150" s="152"/>
      <c r="H150" s="153"/>
      <c r="I150" s="153"/>
      <c r="J150" s="148"/>
      <c r="K150" s="152"/>
      <c r="L150" s="153"/>
      <c r="M150" s="153"/>
      <c r="N150" s="148"/>
      <c r="O150" s="152"/>
      <c r="P150" s="153"/>
      <c r="Q150" s="153"/>
      <c r="R150" s="148"/>
    </row>
    <row r="151" spans="2:18" x14ac:dyDescent="0.25">
      <c r="B151" s="148"/>
      <c r="C151" s="152"/>
      <c r="D151" s="153"/>
      <c r="E151" s="153"/>
      <c r="F151" s="148"/>
      <c r="G151" s="152"/>
      <c r="H151" s="153"/>
      <c r="I151" s="153"/>
      <c r="J151" s="148"/>
      <c r="K151" s="152"/>
      <c r="L151" s="153"/>
      <c r="M151" s="153"/>
      <c r="N151" s="148"/>
      <c r="O151" s="152"/>
      <c r="P151" s="153"/>
      <c r="Q151" s="153"/>
      <c r="R151" s="148"/>
    </row>
    <row r="152" spans="2:18" x14ac:dyDescent="0.25">
      <c r="B152" s="148"/>
      <c r="C152" s="152"/>
      <c r="D152" s="153"/>
      <c r="E152" s="153"/>
      <c r="F152" s="148"/>
      <c r="G152" s="152"/>
      <c r="H152" s="153"/>
      <c r="I152" s="153"/>
      <c r="J152" s="148"/>
      <c r="K152" s="152"/>
      <c r="L152" s="153"/>
      <c r="M152" s="153"/>
      <c r="N152" s="148"/>
      <c r="O152" s="152"/>
      <c r="P152" s="153"/>
      <c r="Q152" s="153"/>
      <c r="R152" s="148"/>
    </row>
    <row r="153" spans="2:18" x14ac:dyDescent="0.25">
      <c r="B153" s="148"/>
      <c r="C153" s="152"/>
      <c r="D153" s="153"/>
      <c r="E153" s="153"/>
      <c r="F153" s="148"/>
      <c r="G153" s="152"/>
      <c r="H153" s="153"/>
      <c r="I153" s="153"/>
      <c r="J153" s="148"/>
      <c r="K153" s="152"/>
      <c r="L153" s="153"/>
      <c r="M153" s="153"/>
      <c r="N153" s="148"/>
      <c r="O153" s="152"/>
      <c r="P153" s="153"/>
      <c r="Q153" s="153"/>
      <c r="R153" s="148"/>
    </row>
    <row r="154" spans="2:18" x14ac:dyDescent="0.25">
      <c r="B154" s="148"/>
      <c r="C154" s="152"/>
      <c r="D154" s="153"/>
      <c r="E154" s="153"/>
      <c r="F154" s="148"/>
      <c r="G154" s="152"/>
      <c r="H154" s="153"/>
      <c r="I154" s="153"/>
      <c r="J154" s="148"/>
      <c r="K154" s="152"/>
      <c r="L154" s="153"/>
      <c r="M154" s="153"/>
      <c r="N154" s="148"/>
      <c r="O154" s="152"/>
      <c r="P154" s="153"/>
      <c r="Q154" s="153"/>
      <c r="R154" s="148"/>
    </row>
    <row r="155" spans="2:18" x14ac:dyDescent="0.25">
      <c r="B155" s="148"/>
      <c r="C155" s="152"/>
      <c r="D155" s="153"/>
      <c r="E155" s="153"/>
      <c r="F155" s="148"/>
      <c r="G155" s="152"/>
      <c r="H155" s="153"/>
      <c r="I155" s="153"/>
      <c r="J155" s="148"/>
      <c r="K155" s="152"/>
      <c r="L155" s="153"/>
      <c r="M155" s="153"/>
      <c r="N155" s="148"/>
      <c r="O155" s="152"/>
      <c r="P155" s="153"/>
      <c r="Q155" s="153"/>
      <c r="R155" s="148"/>
    </row>
    <row r="156" spans="2:18" x14ac:dyDescent="0.25">
      <c r="B156" s="148"/>
      <c r="C156" s="152"/>
      <c r="D156" s="153"/>
      <c r="E156" s="153"/>
      <c r="F156" s="148"/>
      <c r="G156" s="152"/>
      <c r="H156" s="153"/>
      <c r="I156" s="153"/>
      <c r="J156" s="148"/>
      <c r="K156" s="152"/>
      <c r="L156" s="153"/>
      <c r="M156" s="153"/>
      <c r="N156" s="148"/>
      <c r="O156" s="152"/>
      <c r="P156" s="153"/>
      <c r="Q156" s="153"/>
      <c r="R156" s="148"/>
    </row>
    <row r="157" spans="2:18" x14ac:dyDescent="0.25">
      <c r="B157" s="148"/>
      <c r="C157" s="152"/>
      <c r="D157" s="153"/>
      <c r="E157" s="153"/>
      <c r="F157" s="148"/>
      <c r="G157" s="152"/>
      <c r="H157" s="153"/>
      <c r="I157" s="153"/>
      <c r="J157" s="148"/>
      <c r="K157" s="152"/>
      <c r="L157" s="153"/>
      <c r="M157" s="153"/>
      <c r="N157" s="148"/>
      <c r="O157" s="152"/>
      <c r="P157" s="153"/>
      <c r="Q157" s="153"/>
      <c r="R157" s="148"/>
    </row>
    <row r="158" spans="2:18" x14ac:dyDescent="0.25">
      <c r="B158" s="148"/>
      <c r="C158" s="152"/>
      <c r="D158" s="153"/>
      <c r="E158" s="153"/>
      <c r="F158" s="148"/>
      <c r="G158" s="152"/>
      <c r="H158" s="153"/>
      <c r="I158" s="153"/>
      <c r="J158" s="148"/>
      <c r="K158" s="152"/>
      <c r="L158" s="153"/>
      <c r="M158" s="153"/>
      <c r="N158" s="148"/>
      <c r="O158" s="152"/>
      <c r="P158" s="153"/>
      <c r="Q158" s="153"/>
      <c r="R158" s="148"/>
    </row>
    <row r="159" spans="2:18" x14ac:dyDescent="0.25">
      <c r="B159" s="148"/>
      <c r="C159" s="152"/>
      <c r="D159" s="153"/>
      <c r="E159" s="153"/>
      <c r="F159" s="148"/>
      <c r="G159" s="152"/>
      <c r="H159" s="153"/>
      <c r="I159" s="153"/>
      <c r="J159" s="148"/>
      <c r="K159" s="152"/>
      <c r="L159" s="153"/>
      <c r="M159" s="153"/>
      <c r="N159" s="148"/>
      <c r="O159" s="152"/>
      <c r="P159" s="153"/>
      <c r="Q159" s="153"/>
      <c r="R159" s="148"/>
    </row>
    <row r="160" spans="2:18" x14ac:dyDescent="0.25">
      <c r="B160" s="148"/>
      <c r="C160" s="152"/>
      <c r="D160" s="153"/>
      <c r="E160" s="153"/>
      <c r="F160" s="148"/>
      <c r="G160" s="152"/>
      <c r="H160" s="153"/>
      <c r="I160" s="153"/>
      <c r="J160" s="148"/>
      <c r="K160" s="152"/>
      <c r="L160" s="153"/>
      <c r="M160" s="153"/>
      <c r="N160" s="148"/>
      <c r="O160" s="152"/>
      <c r="P160" s="153"/>
      <c r="Q160" s="153"/>
      <c r="R160" s="148"/>
    </row>
    <row r="161" spans="2:18" x14ac:dyDescent="0.25">
      <c r="B161" s="148"/>
      <c r="C161" s="152"/>
      <c r="D161" s="153"/>
      <c r="E161" s="153"/>
      <c r="F161" s="148"/>
      <c r="G161" s="152"/>
      <c r="H161" s="153"/>
      <c r="I161" s="153"/>
      <c r="J161" s="148"/>
      <c r="K161" s="152"/>
      <c r="L161" s="153"/>
      <c r="M161" s="153"/>
      <c r="N161" s="148"/>
      <c r="O161" s="152"/>
      <c r="P161" s="153"/>
      <c r="Q161" s="153"/>
      <c r="R161" s="148"/>
    </row>
    <row r="162" spans="2:18" x14ac:dyDescent="0.25">
      <c r="B162" s="148"/>
      <c r="C162" s="152"/>
      <c r="D162" s="153"/>
      <c r="E162" s="153"/>
      <c r="F162" s="148"/>
      <c r="G162" s="152"/>
      <c r="H162" s="153"/>
      <c r="I162" s="153"/>
      <c r="J162" s="148"/>
      <c r="K162" s="152"/>
      <c r="L162" s="153"/>
      <c r="M162" s="153"/>
      <c r="N162" s="148"/>
      <c r="O162" s="152"/>
      <c r="P162" s="153"/>
      <c r="Q162" s="153"/>
      <c r="R162" s="148"/>
    </row>
    <row r="163" spans="2:18" x14ac:dyDescent="0.25">
      <c r="B163" s="148"/>
      <c r="C163" s="152"/>
      <c r="D163" s="153"/>
      <c r="E163" s="153"/>
      <c r="F163" s="148"/>
      <c r="G163" s="152"/>
      <c r="H163" s="153"/>
      <c r="I163" s="153"/>
      <c r="J163" s="148"/>
      <c r="K163" s="152"/>
      <c r="L163" s="153"/>
      <c r="M163" s="153"/>
      <c r="N163" s="148"/>
      <c r="O163" s="152"/>
      <c r="P163" s="153"/>
      <c r="Q163" s="153"/>
      <c r="R163" s="148"/>
    </row>
    <row r="164" spans="2:18" x14ac:dyDescent="0.25">
      <c r="B164" s="148"/>
      <c r="C164" s="152"/>
      <c r="D164" s="153"/>
      <c r="E164" s="153"/>
      <c r="F164" s="148"/>
      <c r="G164" s="152"/>
      <c r="H164" s="153"/>
      <c r="I164" s="153"/>
      <c r="J164" s="148"/>
      <c r="K164" s="152"/>
      <c r="L164" s="153"/>
      <c r="M164" s="153"/>
      <c r="N164" s="148"/>
      <c r="O164" s="152"/>
      <c r="P164" s="153"/>
      <c r="Q164" s="153"/>
      <c r="R164" s="148"/>
    </row>
    <row r="165" spans="2:18" x14ac:dyDescent="0.25">
      <c r="B165" s="148"/>
      <c r="C165" s="152"/>
      <c r="D165" s="153"/>
      <c r="E165" s="153"/>
      <c r="F165" s="148"/>
      <c r="G165" s="152"/>
      <c r="H165" s="153"/>
      <c r="I165" s="153"/>
      <c r="J165" s="148"/>
      <c r="K165" s="152"/>
      <c r="L165" s="153"/>
      <c r="M165" s="153"/>
      <c r="N165" s="148"/>
      <c r="O165" s="152"/>
      <c r="P165" s="153"/>
      <c r="Q165" s="153"/>
      <c r="R165" s="148"/>
    </row>
    <row r="166" spans="2:18" x14ac:dyDescent="0.25">
      <c r="B166" s="148"/>
      <c r="C166" s="152"/>
      <c r="D166" s="153"/>
      <c r="E166" s="153"/>
      <c r="F166" s="148"/>
      <c r="G166" s="152"/>
      <c r="H166" s="153"/>
      <c r="I166" s="153"/>
      <c r="J166" s="148"/>
      <c r="K166" s="152"/>
      <c r="L166" s="153"/>
      <c r="M166" s="153"/>
      <c r="N166" s="148"/>
      <c r="O166" s="152"/>
      <c r="P166" s="153"/>
      <c r="Q166" s="153"/>
      <c r="R166" s="148"/>
    </row>
    <row r="167" spans="2:18" x14ac:dyDescent="0.25">
      <c r="B167" s="148"/>
      <c r="C167" s="152"/>
      <c r="D167" s="153"/>
      <c r="E167" s="153"/>
      <c r="F167" s="148"/>
      <c r="G167" s="152"/>
      <c r="H167" s="153"/>
      <c r="I167" s="153"/>
      <c r="J167" s="148"/>
      <c r="K167" s="152"/>
      <c r="L167" s="153"/>
      <c r="M167" s="153"/>
      <c r="N167" s="148"/>
      <c r="O167" s="152"/>
      <c r="P167" s="153"/>
      <c r="Q167" s="153"/>
      <c r="R167" s="148"/>
    </row>
    <row r="168" spans="2:18" x14ac:dyDescent="0.25">
      <c r="B168" s="148"/>
      <c r="C168" s="152"/>
      <c r="D168" s="153"/>
      <c r="E168" s="153"/>
      <c r="F168" s="148"/>
      <c r="G168" s="152"/>
      <c r="H168" s="153"/>
      <c r="I168" s="153"/>
      <c r="J168" s="148"/>
      <c r="K168" s="152"/>
      <c r="L168" s="153"/>
      <c r="M168" s="153"/>
      <c r="N168" s="148"/>
      <c r="O168" s="152"/>
      <c r="P168" s="153"/>
      <c r="Q168" s="153"/>
      <c r="R168" s="148"/>
    </row>
    <row r="169" spans="2:18" x14ac:dyDescent="0.25">
      <c r="B169" s="148"/>
      <c r="C169" s="152"/>
      <c r="D169" s="153"/>
      <c r="E169" s="153"/>
      <c r="F169" s="148"/>
      <c r="G169" s="152"/>
      <c r="H169" s="153"/>
      <c r="I169" s="153"/>
      <c r="J169" s="148"/>
      <c r="K169" s="152"/>
      <c r="L169" s="153"/>
      <c r="M169" s="153"/>
      <c r="N169" s="148"/>
      <c r="O169" s="152"/>
      <c r="P169" s="153"/>
      <c r="Q169" s="153"/>
      <c r="R169" s="148"/>
    </row>
    <row r="170" spans="2:18" x14ac:dyDescent="0.25">
      <c r="B170" s="148"/>
      <c r="C170" s="152"/>
      <c r="D170" s="153"/>
      <c r="E170" s="153"/>
      <c r="F170" s="148"/>
      <c r="G170" s="152"/>
      <c r="H170" s="153"/>
      <c r="I170" s="153"/>
      <c r="J170" s="148"/>
      <c r="K170" s="152"/>
      <c r="L170" s="153"/>
      <c r="M170" s="153"/>
      <c r="N170" s="148"/>
      <c r="O170" s="152"/>
      <c r="P170" s="153"/>
      <c r="Q170" s="153"/>
      <c r="R170" s="148"/>
    </row>
    <row r="171" spans="2:18" x14ac:dyDescent="0.25">
      <c r="B171" s="148"/>
      <c r="C171" s="152"/>
      <c r="D171" s="153"/>
      <c r="E171" s="153"/>
      <c r="F171" s="148"/>
      <c r="G171" s="152"/>
      <c r="H171" s="153"/>
      <c r="I171" s="153"/>
      <c r="J171" s="148"/>
      <c r="K171" s="152"/>
      <c r="L171" s="153"/>
      <c r="M171" s="153"/>
      <c r="N171" s="148"/>
      <c r="O171" s="152"/>
      <c r="P171" s="153"/>
      <c r="Q171" s="153"/>
      <c r="R171" s="148"/>
    </row>
    <row r="172" spans="2:18" x14ac:dyDescent="0.25">
      <c r="B172" s="148"/>
      <c r="C172" s="152"/>
      <c r="D172" s="153"/>
      <c r="E172" s="153"/>
      <c r="F172" s="148"/>
      <c r="G172" s="152"/>
      <c r="H172" s="153"/>
      <c r="I172" s="153"/>
      <c r="J172" s="148"/>
      <c r="K172" s="152"/>
      <c r="L172" s="153"/>
      <c r="M172" s="153"/>
      <c r="N172" s="148"/>
      <c r="O172" s="152"/>
      <c r="P172" s="153"/>
      <c r="Q172" s="153"/>
      <c r="R172" s="148"/>
    </row>
    <row r="173" spans="2:18" x14ac:dyDescent="0.25">
      <c r="B173" s="148"/>
      <c r="C173" s="152"/>
      <c r="D173" s="153"/>
      <c r="E173" s="153"/>
      <c r="F173" s="148"/>
      <c r="G173" s="152"/>
      <c r="H173" s="153"/>
      <c r="I173" s="153"/>
      <c r="J173" s="148"/>
      <c r="K173" s="152"/>
      <c r="L173" s="153"/>
      <c r="M173" s="153"/>
      <c r="N173" s="148"/>
      <c r="O173" s="152"/>
      <c r="P173" s="153"/>
      <c r="Q173" s="153"/>
      <c r="R173" s="148"/>
    </row>
    <row r="174" spans="2:18" x14ac:dyDescent="0.25">
      <c r="B174" s="148"/>
      <c r="C174" s="152"/>
      <c r="D174" s="153"/>
      <c r="E174" s="153"/>
      <c r="F174" s="148"/>
      <c r="G174" s="152"/>
      <c r="H174" s="153"/>
      <c r="I174" s="153"/>
      <c r="J174" s="148"/>
      <c r="K174" s="152"/>
      <c r="L174" s="153"/>
      <c r="M174" s="153"/>
      <c r="N174" s="148"/>
      <c r="O174" s="152"/>
      <c r="P174" s="153"/>
      <c r="Q174" s="153"/>
      <c r="R174" s="148"/>
    </row>
    <row r="175" spans="2:18" x14ac:dyDescent="0.25">
      <c r="B175" s="148"/>
      <c r="C175" s="152"/>
      <c r="D175" s="153"/>
      <c r="E175" s="153"/>
      <c r="F175" s="148"/>
      <c r="G175" s="152"/>
      <c r="H175" s="153"/>
      <c r="I175" s="153"/>
      <c r="J175" s="148"/>
      <c r="K175" s="152"/>
      <c r="L175" s="153"/>
      <c r="M175" s="153"/>
      <c r="N175" s="148"/>
      <c r="O175" s="152"/>
      <c r="P175" s="153"/>
      <c r="Q175" s="153"/>
      <c r="R175" s="148"/>
    </row>
    <row r="176" spans="2:18" x14ac:dyDescent="0.25">
      <c r="B176" s="148"/>
      <c r="C176" s="152"/>
      <c r="D176" s="153"/>
      <c r="E176" s="153"/>
      <c r="F176" s="148"/>
      <c r="G176" s="152"/>
      <c r="H176" s="153"/>
      <c r="I176" s="153"/>
      <c r="J176" s="148"/>
      <c r="K176" s="152"/>
      <c r="L176" s="153"/>
      <c r="M176" s="153"/>
      <c r="N176" s="148"/>
      <c r="O176" s="152"/>
      <c r="P176" s="153"/>
      <c r="Q176" s="153"/>
      <c r="R176" s="148"/>
    </row>
    <row r="177" spans="2:18" x14ac:dyDescent="0.25">
      <c r="B177" s="148"/>
      <c r="C177" s="152"/>
      <c r="D177" s="153"/>
      <c r="E177" s="153"/>
      <c r="F177" s="148"/>
      <c r="G177" s="152"/>
      <c r="H177" s="153"/>
      <c r="I177" s="153"/>
      <c r="J177" s="148"/>
      <c r="K177" s="152"/>
      <c r="L177" s="153"/>
      <c r="M177" s="153"/>
      <c r="N177" s="148"/>
      <c r="O177" s="152"/>
      <c r="P177" s="153"/>
      <c r="Q177" s="153"/>
      <c r="R177" s="148"/>
    </row>
    <row r="178" spans="2:18" x14ac:dyDescent="0.25">
      <c r="B178" s="148"/>
      <c r="C178" s="152"/>
      <c r="D178" s="153"/>
      <c r="E178" s="153"/>
      <c r="F178" s="148"/>
      <c r="G178" s="152"/>
      <c r="H178" s="153"/>
      <c r="I178" s="153"/>
      <c r="J178" s="148"/>
      <c r="K178" s="152"/>
      <c r="L178" s="153"/>
      <c r="M178" s="153"/>
      <c r="N178" s="148"/>
      <c r="O178" s="152"/>
      <c r="P178" s="153"/>
      <c r="Q178" s="153"/>
      <c r="R178" s="148"/>
    </row>
    <row r="179" spans="2:18" x14ac:dyDescent="0.25">
      <c r="B179" s="148"/>
      <c r="C179" s="152"/>
      <c r="D179" s="153"/>
      <c r="E179" s="153"/>
      <c r="F179" s="148"/>
      <c r="G179" s="152"/>
      <c r="H179" s="153"/>
      <c r="I179" s="153"/>
      <c r="J179" s="148"/>
      <c r="K179" s="152"/>
      <c r="L179" s="153"/>
      <c r="M179" s="153"/>
      <c r="N179" s="148"/>
      <c r="O179" s="152"/>
      <c r="P179" s="153"/>
      <c r="Q179" s="153"/>
      <c r="R179" s="148"/>
    </row>
    <row r="180" spans="2:18" x14ac:dyDescent="0.25">
      <c r="B180" s="148"/>
      <c r="C180" s="152"/>
      <c r="D180" s="153"/>
      <c r="E180" s="153"/>
      <c r="F180" s="148"/>
      <c r="G180" s="152"/>
      <c r="H180" s="153"/>
      <c r="I180" s="153"/>
      <c r="J180" s="148"/>
      <c r="K180" s="152"/>
      <c r="L180" s="153"/>
      <c r="M180" s="153"/>
      <c r="N180" s="148"/>
      <c r="O180" s="152"/>
      <c r="P180" s="153"/>
      <c r="Q180" s="153"/>
      <c r="R180" s="148"/>
    </row>
    <row r="181" spans="2:18" x14ac:dyDescent="0.25">
      <c r="B181" s="148"/>
      <c r="C181" s="152"/>
      <c r="D181" s="153"/>
      <c r="E181" s="153"/>
      <c r="F181" s="148"/>
      <c r="G181" s="152"/>
      <c r="H181" s="153"/>
      <c r="I181" s="153"/>
      <c r="J181" s="148"/>
      <c r="K181" s="152"/>
      <c r="L181" s="153"/>
      <c r="M181" s="153"/>
      <c r="N181" s="148"/>
      <c r="O181" s="152"/>
      <c r="P181" s="153"/>
      <c r="Q181" s="153"/>
      <c r="R181" s="148"/>
    </row>
    <row r="182" spans="2:18" x14ac:dyDescent="0.25">
      <c r="B182" s="148"/>
      <c r="C182" s="152"/>
      <c r="D182" s="153"/>
      <c r="E182" s="153"/>
      <c r="F182" s="148"/>
      <c r="G182" s="152"/>
      <c r="H182" s="153"/>
      <c r="I182" s="153"/>
      <c r="J182" s="148"/>
      <c r="K182" s="152"/>
      <c r="L182" s="153"/>
      <c r="M182" s="153"/>
      <c r="N182" s="148"/>
      <c r="O182" s="152"/>
      <c r="P182" s="153"/>
      <c r="Q182" s="153"/>
      <c r="R182" s="148"/>
    </row>
    <row r="183" spans="2:18" x14ac:dyDescent="0.25">
      <c r="B183" s="148"/>
      <c r="C183" s="152"/>
      <c r="D183" s="153"/>
      <c r="E183" s="153"/>
      <c r="F183" s="148"/>
      <c r="G183" s="152"/>
      <c r="H183" s="153"/>
      <c r="I183" s="153"/>
      <c r="J183" s="148"/>
      <c r="K183" s="152"/>
      <c r="L183" s="153"/>
      <c r="M183" s="153"/>
      <c r="N183" s="148"/>
      <c r="O183" s="152"/>
      <c r="P183" s="153"/>
      <c r="Q183" s="153"/>
      <c r="R183" s="148"/>
    </row>
    <row r="184" spans="2:18" x14ac:dyDescent="0.25">
      <c r="B184" s="148"/>
      <c r="C184" s="152"/>
      <c r="D184" s="153"/>
      <c r="E184" s="153"/>
      <c r="F184" s="148"/>
      <c r="G184" s="152"/>
      <c r="H184" s="153"/>
      <c r="I184" s="153"/>
      <c r="J184" s="148"/>
      <c r="K184" s="152"/>
      <c r="L184" s="153"/>
      <c r="M184" s="153"/>
      <c r="N184" s="148"/>
      <c r="O184" s="152"/>
      <c r="P184" s="153"/>
      <c r="Q184" s="153"/>
      <c r="R184" s="148"/>
    </row>
    <row r="185" spans="2:18" x14ac:dyDescent="0.25">
      <c r="B185" s="148"/>
      <c r="C185" s="152"/>
      <c r="D185" s="153"/>
      <c r="E185" s="153"/>
      <c r="F185" s="148"/>
      <c r="G185" s="152"/>
      <c r="H185" s="153"/>
      <c r="I185" s="153"/>
      <c r="J185" s="148"/>
      <c r="K185" s="152"/>
      <c r="L185" s="153"/>
      <c r="M185" s="153"/>
      <c r="N185" s="148"/>
      <c r="O185" s="152"/>
      <c r="P185" s="153"/>
      <c r="Q185" s="153"/>
      <c r="R185" s="148"/>
    </row>
    <row r="186" spans="2:18" x14ac:dyDescent="0.25">
      <c r="B186" s="148"/>
      <c r="C186" s="152"/>
      <c r="D186" s="153"/>
      <c r="E186" s="153"/>
      <c r="F186" s="148"/>
      <c r="G186" s="152"/>
      <c r="H186" s="153"/>
      <c r="I186" s="153"/>
      <c r="J186" s="148"/>
      <c r="K186" s="152"/>
      <c r="L186" s="153"/>
      <c r="M186" s="153"/>
      <c r="N186" s="148"/>
      <c r="O186" s="152"/>
      <c r="P186" s="153"/>
      <c r="Q186" s="153"/>
      <c r="R186" s="148"/>
    </row>
    <row r="187" spans="2:18" x14ac:dyDescent="0.25">
      <c r="B187" s="148"/>
      <c r="C187" s="152"/>
      <c r="D187" s="153"/>
      <c r="E187" s="153"/>
      <c r="F187" s="148"/>
      <c r="G187" s="152"/>
      <c r="H187" s="153"/>
      <c r="I187" s="153"/>
      <c r="J187" s="148"/>
      <c r="K187" s="152"/>
      <c r="L187" s="153"/>
      <c r="M187" s="153"/>
      <c r="N187" s="148"/>
      <c r="O187" s="152"/>
      <c r="P187" s="153"/>
      <c r="Q187" s="153"/>
      <c r="R187" s="148"/>
    </row>
    <row r="188" spans="2:18" x14ac:dyDescent="0.25">
      <c r="B188" s="148"/>
      <c r="C188" s="152"/>
      <c r="D188" s="153"/>
      <c r="E188" s="153"/>
      <c r="F188" s="148"/>
      <c r="G188" s="152"/>
      <c r="H188" s="153"/>
      <c r="I188" s="153"/>
      <c r="J188" s="148"/>
      <c r="K188" s="152"/>
      <c r="L188" s="153"/>
      <c r="M188" s="153"/>
      <c r="N188" s="148"/>
      <c r="O188" s="152"/>
      <c r="P188" s="153"/>
      <c r="Q188" s="153"/>
      <c r="R188" s="148"/>
    </row>
    <row r="189" spans="2:18" x14ac:dyDescent="0.25">
      <c r="B189" s="148"/>
      <c r="C189" s="152"/>
      <c r="D189" s="153"/>
      <c r="E189" s="153"/>
      <c r="F189" s="148"/>
      <c r="G189" s="152"/>
      <c r="H189" s="153"/>
      <c r="I189" s="153"/>
      <c r="J189" s="148"/>
      <c r="K189" s="152"/>
      <c r="L189" s="153"/>
      <c r="M189" s="153"/>
      <c r="N189" s="148"/>
      <c r="O189" s="152"/>
      <c r="P189" s="153"/>
      <c r="Q189" s="153"/>
      <c r="R189" s="148"/>
    </row>
    <row r="190" spans="2:18" x14ac:dyDescent="0.25">
      <c r="B190" s="148"/>
      <c r="C190" s="152"/>
      <c r="D190" s="153"/>
      <c r="E190" s="153"/>
      <c r="F190" s="148"/>
      <c r="G190" s="152"/>
      <c r="H190" s="153"/>
      <c r="I190" s="153"/>
      <c r="J190" s="148"/>
      <c r="K190" s="152"/>
      <c r="L190" s="153"/>
      <c r="M190" s="153"/>
      <c r="N190" s="148"/>
      <c r="O190" s="152"/>
      <c r="P190" s="153"/>
      <c r="Q190" s="153"/>
      <c r="R190" s="148"/>
    </row>
    <row r="191" spans="2:18" x14ac:dyDescent="0.25">
      <c r="B191" s="148"/>
      <c r="C191" s="152"/>
      <c r="D191" s="153"/>
      <c r="E191" s="153"/>
      <c r="F191" s="148"/>
      <c r="G191" s="152"/>
      <c r="H191" s="153"/>
      <c r="I191" s="153"/>
      <c r="J191" s="148"/>
      <c r="K191" s="152"/>
      <c r="L191" s="153"/>
      <c r="M191" s="153"/>
      <c r="N191" s="148"/>
      <c r="O191" s="152"/>
      <c r="P191" s="153"/>
      <c r="Q191" s="153"/>
      <c r="R191" s="148"/>
    </row>
    <row r="192" spans="2:18" x14ac:dyDescent="0.25">
      <c r="B192" s="148"/>
      <c r="C192" s="152"/>
      <c r="D192" s="153"/>
      <c r="E192" s="153"/>
      <c r="F192" s="148"/>
      <c r="G192" s="152"/>
      <c r="H192" s="153"/>
      <c r="I192" s="153"/>
      <c r="J192" s="148"/>
      <c r="K192" s="152"/>
      <c r="L192" s="153"/>
      <c r="M192" s="153"/>
      <c r="N192" s="148"/>
      <c r="O192" s="152"/>
      <c r="P192" s="153"/>
      <c r="Q192" s="153"/>
      <c r="R192" s="148"/>
    </row>
    <row r="193" spans="2:18" x14ac:dyDescent="0.25">
      <c r="B193" s="148"/>
      <c r="C193" s="152"/>
      <c r="D193" s="153"/>
      <c r="E193" s="153"/>
      <c r="F193" s="148"/>
      <c r="G193" s="152"/>
      <c r="H193" s="153"/>
      <c r="I193" s="153"/>
      <c r="J193" s="148"/>
      <c r="K193" s="152"/>
      <c r="L193" s="153"/>
      <c r="M193" s="153"/>
      <c r="N193" s="148"/>
      <c r="O193" s="152"/>
      <c r="P193" s="153"/>
      <c r="Q193" s="153"/>
      <c r="R193" s="148"/>
    </row>
    <row r="194" spans="2:18" x14ac:dyDescent="0.25">
      <c r="B194" s="148"/>
      <c r="C194" s="152"/>
      <c r="D194" s="153"/>
      <c r="E194" s="153"/>
      <c r="F194" s="148"/>
      <c r="G194" s="152"/>
      <c r="H194" s="153"/>
      <c r="I194" s="153"/>
      <c r="J194" s="148"/>
      <c r="K194" s="152"/>
      <c r="L194" s="153"/>
      <c r="M194" s="153"/>
      <c r="N194" s="148"/>
      <c r="O194" s="152"/>
      <c r="P194" s="153"/>
      <c r="Q194" s="153"/>
      <c r="R194" s="148"/>
    </row>
    <row r="195" spans="2:18" x14ac:dyDescent="0.25">
      <c r="B195" s="148"/>
      <c r="C195" s="152"/>
      <c r="D195" s="153"/>
      <c r="E195" s="153"/>
      <c r="F195" s="148"/>
      <c r="G195" s="152"/>
      <c r="H195" s="153"/>
      <c r="I195" s="153"/>
      <c r="J195" s="148"/>
      <c r="K195" s="152"/>
      <c r="L195" s="153"/>
      <c r="M195" s="153"/>
      <c r="N195" s="148"/>
      <c r="O195" s="152"/>
      <c r="P195" s="153"/>
      <c r="Q195" s="153"/>
      <c r="R195" s="148"/>
    </row>
    <row r="196" spans="2:18" x14ac:dyDescent="0.25">
      <c r="B196" s="148"/>
      <c r="C196" s="152"/>
      <c r="D196" s="153"/>
      <c r="E196" s="153"/>
      <c r="F196" s="148"/>
      <c r="G196" s="152"/>
      <c r="H196" s="153"/>
      <c r="I196" s="153"/>
      <c r="J196" s="148"/>
      <c r="K196" s="152"/>
      <c r="L196" s="153"/>
      <c r="M196" s="153"/>
      <c r="N196" s="148"/>
      <c r="O196" s="152"/>
      <c r="P196" s="153"/>
      <c r="Q196" s="153"/>
      <c r="R196" s="148"/>
    </row>
    <row r="197" spans="2:18" x14ac:dyDescent="0.25">
      <c r="B197" s="148"/>
      <c r="C197" s="152"/>
      <c r="D197" s="153"/>
      <c r="E197" s="153"/>
      <c r="F197" s="148"/>
      <c r="G197" s="152"/>
      <c r="H197" s="153"/>
      <c r="I197" s="153"/>
      <c r="J197" s="148"/>
      <c r="K197" s="152"/>
      <c r="L197" s="153"/>
      <c r="M197" s="153"/>
      <c r="N197" s="148"/>
      <c r="O197" s="152"/>
      <c r="P197" s="153"/>
      <c r="Q197" s="153"/>
      <c r="R197" s="148"/>
    </row>
    <row r="198" spans="2:18" x14ac:dyDescent="0.25">
      <c r="B198" s="148"/>
      <c r="C198" s="152"/>
      <c r="D198" s="153"/>
      <c r="E198" s="153"/>
      <c r="F198" s="148"/>
      <c r="G198" s="152"/>
      <c r="H198" s="153"/>
      <c r="I198" s="153"/>
      <c r="J198" s="148"/>
      <c r="K198" s="152"/>
      <c r="L198" s="153"/>
      <c r="M198" s="153"/>
      <c r="N198" s="148"/>
      <c r="O198" s="152"/>
      <c r="P198" s="153"/>
      <c r="Q198" s="153"/>
      <c r="R198" s="148"/>
    </row>
    <row r="199" spans="2:18" x14ac:dyDescent="0.25">
      <c r="B199" s="148"/>
      <c r="C199" s="152"/>
      <c r="D199" s="153"/>
      <c r="E199" s="153"/>
      <c r="F199" s="148"/>
      <c r="G199" s="152"/>
      <c r="H199" s="153"/>
      <c r="I199" s="153"/>
      <c r="J199" s="148"/>
      <c r="K199" s="152"/>
      <c r="L199" s="153"/>
      <c r="M199" s="153"/>
      <c r="N199" s="148"/>
      <c r="O199" s="152"/>
      <c r="P199" s="153"/>
      <c r="Q199" s="153"/>
      <c r="R199" s="148"/>
    </row>
    <row r="200" spans="2:18" x14ac:dyDescent="0.25">
      <c r="B200" s="148"/>
      <c r="C200" s="152"/>
      <c r="D200" s="153"/>
      <c r="E200" s="153"/>
      <c r="F200" s="148"/>
      <c r="G200" s="152"/>
      <c r="H200" s="153"/>
      <c r="I200" s="153"/>
      <c r="J200" s="148"/>
      <c r="K200" s="152"/>
      <c r="L200" s="153"/>
      <c r="M200" s="153"/>
      <c r="N200" s="148"/>
      <c r="O200" s="152"/>
      <c r="P200" s="153"/>
      <c r="Q200" s="153"/>
      <c r="R200" s="148"/>
    </row>
    <row r="201" spans="2:18" x14ac:dyDescent="0.25">
      <c r="B201" s="148"/>
      <c r="C201" s="152"/>
      <c r="D201" s="153"/>
      <c r="E201" s="153"/>
      <c r="F201" s="148"/>
      <c r="G201" s="152"/>
      <c r="H201" s="153"/>
      <c r="I201" s="153"/>
      <c r="J201" s="148"/>
      <c r="K201" s="152"/>
      <c r="L201" s="153"/>
      <c r="M201" s="153"/>
      <c r="N201" s="148"/>
      <c r="O201" s="152"/>
      <c r="P201" s="153"/>
      <c r="Q201" s="153"/>
      <c r="R201" s="148"/>
    </row>
    <row r="202" spans="2:18" x14ac:dyDescent="0.25">
      <c r="B202" s="148"/>
      <c r="C202" s="152"/>
      <c r="D202" s="153"/>
      <c r="E202" s="153"/>
      <c r="F202" s="148"/>
      <c r="G202" s="152"/>
      <c r="H202" s="153"/>
      <c r="I202" s="153"/>
      <c r="J202" s="148"/>
      <c r="K202" s="152"/>
      <c r="L202" s="153"/>
      <c r="M202" s="153"/>
      <c r="N202" s="148"/>
      <c r="O202" s="152"/>
      <c r="P202" s="153"/>
      <c r="Q202" s="153"/>
      <c r="R202" s="148"/>
    </row>
    <row r="203" spans="2:18" x14ac:dyDescent="0.25">
      <c r="B203" s="148"/>
      <c r="C203" s="152"/>
      <c r="D203" s="153"/>
      <c r="E203" s="153"/>
      <c r="F203" s="148"/>
      <c r="G203" s="152"/>
      <c r="H203" s="153"/>
      <c r="I203" s="153"/>
      <c r="J203" s="148"/>
      <c r="K203" s="152"/>
      <c r="L203" s="153"/>
      <c r="M203" s="153"/>
      <c r="N203" s="148"/>
      <c r="O203" s="152"/>
      <c r="P203" s="153"/>
      <c r="Q203" s="153"/>
      <c r="R203" s="148"/>
    </row>
    <row r="204" spans="2:18" x14ac:dyDescent="0.25">
      <c r="B204" s="148"/>
      <c r="C204" s="152"/>
      <c r="D204" s="153"/>
      <c r="E204" s="153"/>
      <c r="F204" s="148"/>
      <c r="G204" s="152"/>
      <c r="H204" s="153"/>
      <c r="I204" s="153"/>
      <c r="J204" s="148"/>
      <c r="K204" s="152"/>
      <c r="L204" s="153"/>
      <c r="M204" s="153"/>
      <c r="N204" s="148"/>
      <c r="O204" s="152"/>
      <c r="P204" s="153"/>
      <c r="Q204" s="153"/>
      <c r="R204" s="148"/>
    </row>
    <row r="205" spans="2:18" x14ac:dyDescent="0.25">
      <c r="B205" s="148"/>
      <c r="C205" s="152"/>
      <c r="D205" s="153"/>
      <c r="E205" s="153"/>
      <c r="F205" s="148"/>
      <c r="G205" s="152"/>
      <c r="H205" s="153"/>
      <c r="I205" s="153"/>
      <c r="J205" s="148"/>
      <c r="K205" s="152"/>
      <c r="L205" s="153"/>
      <c r="M205" s="153"/>
      <c r="N205" s="148"/>
      <c r="O205" s="152"/>
      <c r="P205" s="153"/>
      <c r="Q205" s="153"/>
      <c r="R205" s="148"/>
    </row>
    <row r="206" spans="2:18" x14ac:dyDescent="0.25">
      <c r="B206" s="148"/>
      <c r="C206" s="152"/>
      <c r="D206" s="153"/>
      <c r="E206" s="153"/>
      <c r="F206" s="148"/>
      <c r="G206" s="152"/>
      <c r="H206" s="153"/>
      <c r="I206" s="153"/>
      <c r="J206" s="148"/>
      <c r="K206" s="152"/>
      <c r="L206" s="153"/>
      <c r="M206" s="153"/>
      <c r="N206" s="148"/>
      <c r="O206" s="152"/>
      <c r="P206" s="153"/>
      <c r="Q206" s="153"/>
      <c r="R206" s="148"/>
    </row>
    <row r="207" spans="2:18" x14ac:dyDescent="0.25">
      <c r="B207" s="148"/>
      <c r="C207" s="152"/>
      <c r="D207" s="153"/>
      <c r="E207" s="153"/>
      <c r="F207" s="148"/>
      <c r="G207" s="152"/>
      <c r="H207" s="153"/>
      <c r="I207" s="153"/>
      <c r="J207" s="148"/>
      <c r="K207" s="152"/>
      <c r="L207" s="153"/>
      <c r="M207" s="153"/>
      <c r="N207" s="148"/>
      <c r="O207" s="152"/>
      <c r="P207" s="153"/>
      <c r="Q207" s="153"/>
      <c r="R207" s="148"/>
    </row>
    <row r="208" spans="2:18" x14ac:dyDescent="0.25">
      <c r="B208" s="148"/>
      <c r="C208" s="152"/>
      <c r="D208" s="153"/>
      <c r="E208" s="153"/>
      <c r="F208" s="148"/>
      <c r="G208" s="152"/>
      <c r="H208" s="153"/>
      <c r="I208" s="153"/>
      <c r="J208" s="148"/>
      <c r="K208" s="152"/>
      <c r="L208" s="153"/>
      <c r="M208" s="153"/>
      <c r="N208" s="148"/>
      <c r="O208" s="152"/>
      <c r="P208" s="153"/>
      <c r="Q208" s="153"/>
      <c r="R208" s="148"/>
    </row>
    <row r="209" spans="2:18" x14ac:dyDescent="0.25">
      <c r="B209" s="148"/>
      <c r="C209" s="152"/>
      <c r="D209" s="153"/>
      <c r="E209" s="153"/>
      <c r="F209" s="148"/>
      <c r="G209" s="152"/>
      <c r="H209" s="153"/>
      <c r="I209" s="153"/>
      <c r="J209" s="148"/>
      <c r="K209" s="152"/>
      <c r="L209" s="153"/>
      <c r="M209" s="153"/>
      <c r="N209" s="148"/>
      <c r="O209" s="152"/>
      <c r="P209" s="153"/>
      <c r="Q209" s="153"/>
      <c r="R209" s="148"/>
    </row>
    <row r="210" spans="2:18" x14ac:dyDescent="0.25">
      <c r="B210" s="148"/>
      <c r="C210" s="152"/>
      <c r="D210" s="153"/>
      <c r="E210" s="153"/>
      <c r="F210" s="148"/>
      <c r="G210" s="152"/>
      <c r="H210" s="153"/>
      <c r="I210" s="153"/>
      <c r="J210" s="148"/>
      <c r="K210" s="152"/>
      <c r="L210" s="153"/>
      <c r="M210" s="153"/>
      <c r="N210" s="148"/>
      <c r="O210" s="152"/>
      <c r="P210" s="153"/>
      <c r="Q210" s="153"/>
      <c r="R210" s="148"/>
    </row>
    <row r="211" spans="2:18" x14ac:dyDescent="0.25">
      <c r="B211" s="148"/>
      <c r="C211" s="152"/>
      <c r="D211" s="153"/>
      <c r="E211" s="153"/>
      <c r="F211" s="148"/>
      <c r="G211" s="152"/>
      <c r="H211" s="153"/>
      <c r="I211" s="153"/>
      <c r="J211" s="148"/>
      <c r="K211" s="152"/>
      <c r="L211" s="153"/>
      <c r="M211" s="153"/>
      <c r="N211" s="148"/>
      <c r="O211" s="152"/>
      <c r="P211" s="153"/>
      <c r="Q211" s="153"/>
      <c r="R211" s="148"/>
    </row>
    <row r="212" spans="2:18" x14ac:dyDescent="0.25">
      <c r="B212" s="148"/>
      <c r="C212" s="152"/>
      <c r="D212" s="153"/>
      <c r="E212" s="153"/>
      <c r="F212" s="148"/>
      <c r="G212" s="152"/>
      <c r="H212" s="153"/>
      <c r="I212" s="153"/>
      <c r="J212" s="148"/>
      <c r="K212" s="152"/>
      <c r="L212" s="153"/>
      <c r="M212" s="153"/>
      <c r="N212" s="148"/>
      <c r="O212" s="152"/>
      <c r="P212" s="153"/>
      <c r="Q212" s="153"/>
      <c r="R212" s="148"/>
    </row>
    <row r="213" spans="2:18" x14ac:dyDescent="0.25">
      <c r="B213" s="148"/>
      <c r="C213" s="152"/>
      <c r="D213" s="153"/>
      <c r="E213" s="153"/>
      <c r="F213" s="148"/>
      <c r="G213" s="152"/>
      <c r="H213" s="153"/>
      <c r="I213" s="153"/>
      <c r="J213" s="148"/>
      <c r="K213" s="152"/>
      <c r="L213" s="153"/>
      <c r="M213" s="153"/>
      <c r="N213" s="148"/>
      <c r="O213" s="152"/>
      <c r="P213" s="153"/>
      <c r="Q213" s="153"/>
      <c r="R213" s="148"/>
    </row>
    <row r="214" spans="2:18" x14ac:dyDescent="0.25">
      <c r="B214" s="148"/>
      <c r="C214" s="152"/>
      <c r="D214" s="153"/>
      <c r="E214" s="153"/>
      <c r="F214" s="148"/>
      <c r="G214" s="152"/>
      <c r="H214" s="153"/>
      <c r="I214" s="153"/>
      <c r="J214" s="148"/>
      <c r="K214" s="152"/>
      <c r="L214" s="153"/>
      <c r="M214" s="153"/>
      <c r="N214" s="148"/>
      <c r="O214" s="152"/>
      <c r="P214" s="153"/>
      <c r="Q214" s="153"/>
      <c r="R214" s="148"/>
    </row>
    <row r="215" spans="2:18" x14ac:dyDescent="0.25">
      <c r="B215" s="148"/>
      <c r="C215" s="152"/>
      <c r="D215" s="153"/>
      <c r="E215" s="153"/>
      <c r="F215" s="148"/>
      <c r="G215" s="152"/>
      <c r="H215" s="153"/>
      <c r="I215" s="153"/>
      <c r="J215" s="148"/>
      <c r="K215" s="152"/>
      <c r="L215" s="153"/>
      <c r="M215" s="153"/>
      <c r="N215" s="148"/>
      <c r="O215" s="152"/>
      <c r="P215" s="153"/>
      <c r="Q215" s="153"/>
      <c r="R215" s="148"/>
    </row>
    <row r="216" spans="2:18" x14ac:dyDescent="0.25">
      <c r="B216" s="148"/>
      <c r="C216" s="152"/>
      <c r="D216" s="153"/>
      <c r="E216" s="153"/>
      <c r="F216" s="148"/>
      <c r="G216" s="152"/>
      <c r="H216" s="153"/>
      <c r="I216" s="153"/>
      <c r="J216" s="148"/>
      <c r="K216" s="152"/>
      <c r="L216" s="153"/>
      <c r="M216" s="153"/>
      <c r="N216" s="148"/>
      <c r="O216" s="152"/>
      <c r="P216" s="153"/>
      <c r="Q216" s="153"/>
      <c r="R216" s="148"/>
    </row>
    <row r="217" spans="2:18" x14ac:dyDescent="0.25">
      <c r="B217" s="148"/>
      <c r="C217" s="152"/>
      <c r="D217" s="153"/>
      <c r="E217" s="153"/>
      <c r="F217" s="148"/>
      <c r="G217" s="152"/>
      <c r="H217" s="153"/>
      <c r="I217" s="153"/>
      <c r="J217" s="148"/>
      <c r="K217" s="152"/>
      <c r="L217" s="153"/>
      <c r="M217" s="153"/>
      <c r="N217" s="148"/>
      <c r="O217" s="152"/>
      <c r="P217" s="153"/>
      <c r="Q217" s="153"/>
      <c r="R217" s="148"/>
    </row>
    <row r="218" spans="2:18" x14ac:dyDescent="0.25">
      <c r="B218" s="148"/>
      <c r="C218" s="152"/>
      <c r="D218" s="153"/>
      <c r="E218" s="153"/>
      <c r="F218" s="148"/>
      <c r="G218" s="152"/>
      <c r="H218" s="153"/>
      <c r="I218" s="153"/>
      <c r="J218" s="148"/>
      <c r="K218" s="152"/>
      <c r="L218" s="153"/>
      <c r="M218" s="153"/>
      <c r="N218" s="148"/>
      <c r="O218" s="152"/>
      <c r="P218" s="153"/>
      <c r="Q218" s="153"/>
      <c r="R218" s="148"/>
    </row>
    <row r="219" spans="2:18" x14ac:dyDescent="0.25">
      <c r="B219" s="148"/>
      <c r="C219" s="152"/>
      <c r="D219" s="153"/>
      <c r="E219" s="153"/>
      <c r="F219" s="148"/>
      <c r="G219" s="152"/>
      <c r="H219" s="153"/>
      <c r="I219" s="153"/>
      <c r="J219" s="148"/>
      <c r="K219" s="152"/>
      <c r="L219" s="153"/>
      <c r="M219" s="153"/>
      <c r="N219" s="148"/>
      <c r="O219" s="152"/>
      <c r="P219" s="153"/>
      <c r="Q219" s="153"/>
      <c r="R219" s="148"/>
    </row>
    <row r="220" spans="2:18" x14ac:dyDescent="0.25">
      <c r="B220" s="148"/>
      <c r="C220" s="152"/>
      <c r="D220" s="153"/>
      <c r="E220" s="153"/>
      <c r="F220" s="148"/>
      <c r="G220" s="152"/>
      <c r="H220" s="153"/>
      <c r="I220" s="153"/>
      <c r="J220" s="148"/>
      <c r="K220" s="152"/>
      <c r="L220" s="153"/>
      <c r="M220" s="153"/>
      <c r="N220" s="148"/>
      <c r="O220" s="152"/>
      <c r="P220" s="153"/>
      <c r="Q220" s="153"/>
      <c r="R220" s="148"/>
    </row>
    <row r="221" spans="2:18" x14ac:dyDescent="0.25">
      <c r="B221" s="148"/>
      <c r="C221" s="152"/>
      <c r="D221" s="153"/>
      <c r="E221" s="153"/>
      <c r="F221" s="148"/>
      <c r="G221" s="152"/>
      <c r="H221" s="153"/>
      <c r="I221" s="153"/>
      <c r="J221" s="148"/>
      <c r="K221" s="152"/>
      <c r="L221" s="153"/>
      <c r="M221" s="153"/>
      <c r="N221" s="148"/>
      <c r="O221" s="152"/>
      <c r="P221" s="153"/>
      <c r="Q221" s="153"/>
      <c r="R221" s="148"/>
    </row>
    <row r="222" spans="2:18" x14ac:dyDescent="0.25">
      <c r="B222" s="148"/>
      <c r="C222" s="152"/>
      <c r="D222" s="153"/>
      <c r="E222" s="153"/>
      <c r="F222" s="148"/>
      <c r="G222" s="152"/>
      <c r="H222" s="153"/>
      <c r="I222" s="153"/>
      <c r="J222" s="148"/>
      <c r="K222" s="152"/>
      <c r="L222" s="153"/>
      <c r="M222" s="153"/>
      <c r="N222" s="148"/>
      <c r="O222" s="152"/>
      <c r="P222" s="153"/>
      <c r="Q222" s="153"/>
      <c r="R222" s="148"/>
    </row>
    <row r="223" spans="2:18" x14ac:dyDescent="0.25">
      <c r="B223" s="148"/>
      <c r="C223" s="152"/>
      <c r="D223" s="153"/>
      <c r="E223" s="153"/>
      <c r="F223" s="148"/>
      <c r="G223" s="152"/>
      <c r="H223" s="153"/>
      <c r="I223" s="153"/>
      <c r="J223" s="148"/>
      <c r="K223" s="152"/>
      <c r="L223" s="153"/>
      <c r="M223" s="153"/>
      <c r="N223" s="148"/>
      <c r="O223" s="152"/>
      <c r="P223" s="153"/>
      <c r="Q223" s="153"/>
      <c r="R223" s="148"/>
    </row>
    <row r="224" spans="2:18" x14ac:dyDescent="0.25">
      <c r="B224" s="148"/>
      <c r="C224" s="152"/>
      <c r="D224" s="153"/>
      <c r="E224" s="153"/>
      <c r="F224" s="148"/>
      <c r="G224" s="152"/>
      <c r="H224" s="153"/>
      <c r="I224" s="153"/>
      <c r="J224" s="148"/>
      <c r="K224" s="152"/>
      <c r="L224" s="153"/>
      <c r="M224" s="153"/>
      <c r="N224" s="148"/>
      <c r="O224" s="152"/>
      <c r="P224" s="153"/>
      <c r="Q224" s="153"/>
      <c r="R224" s="148"/>
    </row>
    <row r="225" spans="2:18" x14ac:dyDescent="0.25">
      <c r="B225" s="148"/>
      <c r="C225" s="152"/>
      <c r="D225" s="153"/>
      <c r="E225" s="153"/>
      <c r="F225" s="148"/>
      <c r="G225" s="152"/>
      <c r="H225" s="153"/>
      <c r="I225" s="153"/>
      <c r="J225" s="148"/>
      <c r="K225" s="152"/>
      <c r="L225" s="153"/>
      <c r="M225" s="153"/>
      <c r="N225" s="148"/>
      <c r="O225" s="152"/>
      <c r="P225" s="153"/>
      <c r="Q225" s="153"/>
      <c r="R225" s="148"/>
    </row>
    <row r="226" spans="2:18" x14ac:dyDescent="0.25">
      <c r="B226" s="148"/>
      <c r="C226" s="152"/>
      <c r="D226" s="153"/>
      <c r="E226" s="153"/>
      <c r="F226" s="148"/>
      <c r="G226" s="152"/>
      <c r="H226" s="153"/>
      <c r="I226" s="153"/>
      <c r="J226" s="148"/>
      <c r="K226" s="152"/>
      <c r="L226" s="153"/>
      <c r="M226" s="153"/>
      <c r="N226" s="148"/>
      <c r="O226" s="152"/>
      <c r="P226" s="153"/>
      <c r="Q226" s="153"/>
      <c r="R226" s="148"/>
    </row>
    <row r="227" spans="2:18" x14ac:dyDescent="0.25">
      <c r="B227" s="148"/>
      <c r="C227" s="152"/>
      <c r="D227" s="153"/>
      <c r="E227" s="153"/>
      <c r="F227" s="148"/>
      <c r="G227" s="152"/>
      <c r="H227" s="153"/>
      <c r="I227" s="153"/>
      <c r="J227" s="148"/>
      <c r="K227" s="152"/>
      <c r="L227" s="153"/>
      <c r="M227" s="153"/>
      <c r="N227" s="148"/>
      <c r="O227" s="152"/>
      <c r="P227" s="153"/>
      <c r="Q227" s="153"/>
      <c r="R227" s="148"/>
    </row>
    <row r="228" spans="2:18" x14ac:dyDescent="0.25">
      <c r="B228" s="148"/>
      <c r="C228" s="152"/>
      <c r="D228" s="153"/>
      <c r="E228" s="153"/>
      <c r="F228" s="148"/>
      <c r="G228" s="152"/>
      <c r="H228" s="153"/>
      <c r="I228" s="153"/>
      <c r="J228" s="148"/>
      <c r="K228" s="152"/>
      <c r="L228" s="153"/>
      <c r="M228" s="153"/>
      <c r="N228" s="148"/>
      <c r="O228" s="152"/>
      <c r="P228" s="153"/>
      <c r="Q228" s="153"/>
      <c r="R228" s="148"/>
    </row>
    <row r="229" spans="2:18" x14ac:dyDescent="0.25">
      <c r="B229" s="148"/>
      <c r="C229" s="152"/>
      <c r="D229" s="153"/>
      <c r="E229" s="153"/>
      <c r="F229" s="148"/>
      <c r="G229" s="152"/>
      <c r="H229" s="153"/>
      <c r="I229" s="153"/>
      <c r="J229" s="148"/>
      <c r="K229" s="152"/>
      <c r="L229" s="153"/>
      <c r="M229" s="153"/>
      <c r="N229" s="148"/>
      <c r="O229" s="152"/>
      <c r="P229" s="153"/>
      <c r="Q229" s="153"/>
      <c r="R229" s="148"/>
    </row>
    <row r="230" spans="2:18" x14ac:dyDescent="0.25">
      <c r="B230" s="148"/>
      <c r="C230" s="152"/>
      <c r="D230" s="153"/>
      <c r="E230" s="153"/>
      <c r="F230" s="148"/>
      <c r="G230" s="152"/>
      <c r="H230" s="153"/>
      <c r="I230" s="153"/>
      <c r="J230" s="148"/>
      <c r="K230" s="152"/>
      <c r="L230" s="153"/>
      <c r="M230" s="153"/>
      <c r="N230" s="148"/>
      <c r="O230" s="152"/>
      <c r="P230" s="153"/>
      <c r="Q230" s="153"/>
      <c r="R230" s="148"/>
    </row>
    <row r="231" spans="2:18" x14ac:dyDescent="0.25">
      <c r="B231" s="148"/>
      <c r="C231" s="152"/>
      <c r="D231" s="153"/>
      <c r="E231" s="153"/>
      <c r="F231" s="148"/>
      <c r="G231" s="152"/>
      <c r="H231" s="153"/>
      <c r="I231" s="153"/>
      <c r="J231" s="148"/>
      <c r="K231" s="152"/>
      <c r="L231" s="153"/>
      <c r="M231" s="153"/>
      <c r="N231" s="148"/>
      <c r="O231" s="152"/>
      <c r="P231" s="153"/>
      <c r="Q231" s="153"/>
      <c r="R231" s="148"/>
    </row>
    <row r="232" spans="2:18" x14ac:dyDescent="0.25">
      <c r="B232" s="148"/>
      <c r="C232" s="152"/>
      <c r="D232" s="153"/>
      <c r="E232" s="153"/>
      <c r="F232" s="148"/>
      <c r="G232" s="152"/>
      <c r="H232" s="153"/>
      <c r="I232" s="153"/>
      <c r="J232" s="148"/>
      <c r="K232" s="152"/>
      <c r="L232" s="153"/>
      <c r="M232" s="153"/>
      <c r="N232" s="148"/>
      <c r="O232" s="152"/>
      <c r="P232" s="153"/>
      <c r="Q232" s="153"/>
      <c r="R232" s="148"/>
    </row>
    <row r="233" spans="2:18" x14ac:dyDescent="0.25">
      <c r="B233" s="148"/>
      <c r="C233" s="152"/>
      <c r="D233" s="153"/>
      <c r="E233" s="153"/>
      <c r="F233" s="148"/>
      <c r="G233" s="152"/>
      <c r="H233" s="153"/>
      <c r="I233" s="153"/>
      <c r="J233" s="148"/>
      <c r="K233" s="152"/>
      <c r="L233" s="153"/>
      <c r="M233" s="153"/>
      <c r="N233" s="148"/>
      <c r="O233" s="152"/>
      <c r="P233" s="153"/>
      <c r="Q233" s="153"/>
      <c r="R233" s="148"/>
    </row>
    <row r="234" spans="2:18" x14ac:dyDescent="0.25">
      <c r="B234" s="148"/>
      <c r="C234" s="152"/>
      <c r="D234" s="153"/>
      <c r="E234" s="153"/>
      <c r="F234" s="148"/>
      <c r="G234" s="152"/>
      <c r="H234" s="153"/>
      <c r="I234" s="153"/>
      <c r="J234" s="148"/>
      <c r="K234" s="152"/>
      <c r="L234" s="153"/>
      <c r="M234" s="153"/>
      <c r="N234" s="148"/>
      <c r="O234" s="152"/>
      <c r="P234" s="153"/>
      <c r="Q234" s="153"/>
      <c r="R234" s="148"/>
    </row>
    <row r="235" spans="2:18" x14ac:dyDescent="0.25">
      <c r="B235" s="148"/>
      <c r="C235" s="152"/>
      <c r="D235" s="153"/>
      <c r="E235" s="153"/>
      <c r="F235" s="148"/>
      <c r="G235" s="152"/>
      <c r="H235" s="153"/>
      <c r="I235" s="153"/>
      <c r="J235" s="148"/>
      <c r="K235" s="152"/>
      <c r="L235" s="153"/>
      <c r="M235" s="153"/>
      <c r="N235" s="148"/>
      <c r="O235" s="152"/>
      <c r="P235" s="153"/>
      <c r="Q235" s="153"/>
      <c r="R235" s="148"/>
    </row>
    <row r="236" spans="2:18" x14ac:dyDescent="0.25">
      <c r="B236" s="148"/>
      <c r="C236" s="152"/>
      <c r="D236" s="153"/>
      <c r="E236" s="153"/>
      <c r="F236" s="148"/>
      <c r="G236" s="152"/>
      <c r="H236" s="153"/>
      <c r="I236" s="153"/>
      <c r="J236" s="148"/>
      <c r="K236" s="152"/>
      <c r="L236" s="153"/>
      <c r="M236" s="153"/>
      <c r="N236" s="148"/>
      <c r="O236" s="152"/>
      <c r="P236" s="153"/>
      <c r="Q236" s="153"/>
      <c r="R236" s="148"/>
    </row>
    <row r="237" spans="2:18" x14ac:dyDescent="0.25">
      <c r="B237" s="148"/>
      <c r="C237" s="152"/>
      <c r="D237" s="153"/>
      <c r="E237" s="153"/>
      <c r="F237" s="148"/>
      <c r="G237" s="152"/>
      <c r="H237" s="153"/>
      <c r="I237" s="153"/>
      <c r="J237" s="148"/>
      <c r="K237" s="152"/>
      <c r="L237" s="153"/>
      <c r="M237" s="153"/>
      <c r="N237" s="148"/>
      <c r="O237" s="152"/>
      <c r="P237" s="153"/>
      <c r="Q237" s="153"/>
      <c r="R237" s="148"/>
    </row>
    <row r="238" spans="2:18" x14ac:dyDescent="0.25">
      <c r="B238" s="148"/>
      <c r="C238" s="152"/>
      <c r="D238" s="153"/>
      <c r="E238" s="153"/>
      <c r="F238" s="148"/>
      <c r="G238" s="152"/>
      <c r="H238" s="153"/>
      <c r="I238" s="153"/>
      <c r="J238" s="148"/>
      <c r="K238" s="152"/>
      <c r="L238" s="153"/>
      <c r="M238" s="153"/>
      <c r="N238" s="148"/>
      <c r="O238" s="152"/>
      <c r="P238" s="153"/>
      <c r="Q238" s="153"/>
      <c r="R238" s="148"/>
    </row>
    <row r="239" spans="2:18" x14ac:dyDescent="0.25">
      <c r="B239" s="148"/>
      <c r="C239" s="152"/>
      <c r="D239" s="153"/>
      <c r="E239" s="153"/>
      <c r="F239" s="148"/>
      <c r="G239" s="152"/>
      <c r="H239" s="153"/>
      <c r="I239" s="153"/>
      <c r="J239" s="148"/>
      <c r="K239" s="152"/>
      <c r="L239" s="153"/>
      <c r="M239" s="153"/>
      <c r="N239" s="148"/>
      <c r="O239" s="152"/>
      <c r="P239" s="153"/>
      <c r="Q239" s="153"/>
      <c r="R239" s="148"/>
    </row>
    <row r="240" spans="2:18" x14ac:dyDescent="0.25">
      <c r="B240" s="148"/>
      <c r="C240" s="152"/>
      <c r="D240" s="153"/>
      <c r="E240" s="153"/>
      <c r="F240" s="148"/>
      <c r="G240" s="152"/>
      <c r="H240" s="153"/>
      <c r="I240" s="153"/>
      <c r="J240" s="148"/>
      <c r="K240" s="152"/>
      <c r="L240" s="153"/>
      <c r="M240" s="153"/>
      <c r="N240" s="148"/>
      <c r="O240" s="152"/>
      <c r="P240" s="153"/>
      <c r="Q240" s="153"/>
      <c r="R240" s="148"/>
    </row>
    <row r="241" spans="2:18" x14ac:dyDescent="0.25">
      <c r="B241" s="148"/>
      <c r="C241" s="152"/>
      <c r="D241" s="153"/>
      <c r="E241" s="153"/>
      <c r="F241" s="148"/>
      <c r="G241" s="152"/>
      <c r="H241" s="153"/>
      <c r="I241" s="153"/>
      <c r="J241" s="148"/>
      <c r="K241" s="152"/>
      <c r="L241" s="153"/>
      <c r="M241" s="153"/>
      <c r="N241" s="148"/>
      <c r="O241" s="152"/>
      <c r="P241" s="153"/>
      <c r="Q241" s="153"/>
      <c r="R241" s="148"/>
    </row>
    <row r="242" spans="2:18" x14ac:dyDescent="0.25">
      <c r="B242" s="148"/>
      <c r="C242" s="152"/>
      <c r="D242" s="153"/>
      <c r="E242" s="153"/>
      <c r="F242" s="148"/>
      <c r="G242" s="152"/>
      <c r="H242" s="153"/>
      <c r="I242" s="153"/>
      <c r="J242" s="148"/>
      <c r="K242" s="152"/>
      <c r="L242" s="153"/>
      <c r="M242" s="153"/>
      <c r="N242" s="148"/>
      <c r="O242" s="152"/>
      <c r="P242" s="153"/>
      <c r="Q242" s="153"/>
      <c r="R242" s="148"/>
    </row>
    <row r="243" spans="2:18" x14ac:dyDescent="0.25">
      <c r="B243" s="148"/>
      <c r="C243" s="152"/>
      <c r="D243" s="153"/>
      <c r="E243" s="153"/>
      <c r="F243" s="148"/>
      <c r="G243" s="152"/>
      <c r="H243" s="153"/>
      <c r="I243" s="153"/>
      <c r="J243" s="148"/>
      <c r="K243" s="152"/>
      <c r="L243" s="153"/>
      <c r="M243" s="153"/>
      <c r="N243" s="148"/>
      <c r="O243" s="152"/>
      <c r="P243" s="153"/>
      <c r="Q243" s="153"/>
      <c r="R243" s="148"/>
    </row>
    <row r="244" spans="2:18" x14ac:dyDescent="0.25">
      <c r="B244" s="148"/>
      <c r="C244" s="152"/>
      <c r="D244" s="153"/>
      <c r="E244" s="153"/>
      <c r="F244" s="148"/>
      <c r="G244" s="152"/>
      <c r="H244" s="153"/>
      <c r="I244" s="153"/>
      <c r="J244" s="148"/>
      <c r="K244" s="152"/>
      <c r="L244" s="153"/>
      <c r="M244" s="153"/>
      <c r="N244" s="148"/>
      <c r="O244" s="152"/>
      <c r="P244" s="153"/>
      <c r="Q244" s="153"/>
      <c r="R244" s="148"/>
    </row>
    <row r="245" spans="2:18" x14ac:dyDescent="0.25">
      <c r="B245" s="148"/>
      <c r="C245" s="152"/>
      <c r="D245" s="153"/>
      <c r="E245" s="153"/>
      <c r="F245" s="148"/>
      <c r="G245" s="152"/>
      <c r="H245" s="153"/>
      <c r="I245" s="153"/>
      <c r="J245" s="148"/>
      <c r="K245" s="152"/>
      <c r="L245" s="153"/>
      <c r="M245" s="153"/>
      <c r="N245" s="148"/>
      <c r="O245" s="152"/>
      <c r="P245" s="153"/>
      <c r="Q245" s="153"/>
      <c r="R245" s="148"/>
    </row>
    <row r="246" spans="2:18" x14ac:dyDescent="0.25">
      <c r="B246" s="148"/>
      <c r="C246" s="152"/>
      <c r="D246" s="153"/>
      <c r="E246" s="153"/>
      <c r="F246" s="148"/>
      <c r="G246" s="152"/>
      <c r="H246" s="153"/>
      <c r="I246" s="153"/>
      <c r="J246" s="148"/>
      <c r="K246" s="152"/>
      <c r="L246" s="153"/>
      <c r="M246" s="153"/>
      <c r="N246" s="148"/>
      <c r="O246" s="152"/>
      <c r="P246" s="153"/>
      <c r="Q246" s="153"/>
      <c r="R246" s="148"/>
    </row>
    <row r="247" spans="2:18" x14ac:dyDescent="0.25">
      <c r="B247" s="148"/>
      <c r="C247" s="152"/>
      <c r="D247" s="153"/>
      <c r="E247" s="153"/>
      <c r="F247" s="148"/>
      <c r="G247" s="152"/>
      <c r="H247" s="153"/>
      <c r="I247" s="153"/>
      <c r="J247" s="148"/>
      <c r="K247" s="152"/>
      <c r="L247" s="153"/>
      <c r="M247" s="153"/>
      <c r="N247" s="148"/>
      <c r="O247" s="152"/>
      <c r="P247" s="153"/>
      <c r="Q247" s="153"/>
      <c r="R247" s="148"/>
    </row>
    <row r="248" spans="2:18" x14ac:dyDescent="0.25">
      <c r="B248" s="148"/>
      <c r="C248" s="152"/>
      <c r="D248" s="153"/>
      <c r="E248" s="153"/>
      <c r="F248" s="148"/>
      <c r="G248" s="152"/>
      <c r="H248" s="153"/>
      <c r="I248" s="153"/>
      <c r="J248" s="148"/>
      <c r="K248" s="152"/>
      <c r="L248" s="153"/>
      <c r="M248" s="153"/>
      <c r="N248" s="148"/>
      <c r="O248" s="152"/>
      <c r="P248" s="153"/>
      <c r="Q248" s="153"/>
      <c r="R248" s="148"/>
    </row>
    <row r="249" spans="2:18" x14ac:dyDescent="0.25">
      <c r="B249" s="148"/>
      <c r="C249" s="152"/>
      <c r="D249" s="153"/>
      <c r="E249" s="153"/>
      <c r="F249" s="148"/>
      <c r="G249" s="152"/>
      <c r="H249" s="153"/>
      <c r="I249" s="153"/>
      <c r="J249" s="148"/>
      <c r="K249" s="152"/>
      <c r="L249" s="153"/>
      <c r="M249" s="153"/>
      <c r="N249" s="148"/>
      <c r="O249" s="152"/>
      <c r="P249" s="153"/>
      <c r="Q249" s="153"/>
      <c r="R249" s="148"/>
    </row>
    <row r="250" spans="2:18" x14ac:dyDescent="0.25">
      <c r="B250" s="148"/>
      <c r="C250" s="152"/>
      <c r="D250" s="153"/>
      <c r="E250" s="153"/>
      <c r="F250" s="148"/>
      <c r="G250" s="152"/>
      <c r="H250" s="153"/>
      <c r="I250" s="153"/>
      <c r="J250" s="148"/>
      <c r="K250" s="152"/>
      <c r="L250" s="153"/>
      <c r="M250" s="153"/>
      <c r="N250" s="148"/>
      <c r="O250" s="152"/>
      <c r="P250" s="153"/>
      <c r="Q250" s="153"/>
      <c r="R250" s="148"/>
    </row>
    <row r="251" spans="2:18" x14ac:dyDescent="0.25">
      <c r="B251" s="148"/>
      <c r="C251" s="152"/>
      <c r="D251" s="153"/>
      <c r="E251" s="153"/>
      <c r="F251" s="148"/>
      <c r="G251" s="152"/>
      <c r="H251" s="153"/>
      <c r="I251" s="153"/>
      <c r="J251" s="148"/>
      <c r="K251" s="152"/>
      <c r="L251" s="153"/>
      <c r="M251" s="153"/>
      <c r="N251" s="148"/>
      <c r="O251" s="152"/>
      <c r="P251" s="153"/>
      <c r="Q251" s="153"/>
      <c r="R251" s="148"/>
    </row>
    <row r="252" spans="2:18" x14ac:dyDescent="0.25">
      <c r="B252" s="148"/>
      <c r="C252" s="152"/>
      <c r="D252" s="153"/>
      <c r="E252" s="153"/>
      <c r="F252" s="148"/>
      <c r="G252" s="152"/>
      <c r="H252" s="153"/>
      <c r="I252" s="153"/>
      <c r="J252" s="148"/>
      <c r="K252" s="152"/>
      <c r="L252" s="153"/>
      <c r="M252" s="153"/>
      <c r="N252" s="148"/>
      <c r="O252" s="152"/>
      <c r="P252" s="153"/>
      <c r="Q252" s="153"/>
      <c r="R252" s="148"/>
    </row>
    <row r="253" spans="2:18" x14ac:dyDescent="0.25">
      <c r="B253" s="148"/>
      <c r="C253" s="152"/>
      <c r="D253" s="153"/>
      <c r="E253" s="153"/>
      <c r="F253" s="148"/>
      <c r="G253" s="152"/>
      <c r="H253" s="153"/>
      <c r="I253" s="153"/>
      <c r="J253" s="148"/>
      <c r="K253" s="152"/>
      <c r="L253" s="153"/>
      <c r="M253" s="153"/>
      <c r="N253" s="148"/>
      <c r="O253" s="152"/>
      <c r="P253" s="153"/>
      <c r="Q253" s="153"/>
      <c r="R253" s="148"/>
    </row>
    <row r="254" spans="2:18" x14ac:dyDescent="0.25">
      <c r="B254" s="148"/>
      <c r="C254" s="152"/>
      <c r="D254" s="153"/>
      <c r="E254" s="153"/>
      <c r="F254" s="148"/>
      <c r="G254" s="152"/>
      <c r="H254" s="153"/>
      <c r="I254" s="153"/>
      <c r="J254" s="148"/>
      <c r="K254" s="152"/>
      <c r="L254" s="153"/>
      <c r="M254" s="153"/>
      <c r="N254" s="148"/>
      <c r="O254" s="152"/>
      <c r="P254" s="153"/>
      <c r="Q254" s="153"/>
      <c r="R254" s="148"/>
    </row>
    <row r="255" spans="2:18" x14ac:dyDescent="0.25">
      <c r="B255" s="148"/>
      <c r="C255" s="152"/>
      <c r="D255" s="153"/>
      <c r="E255" s="153"/>
      <c r="F255" s="148"/>
      <c r="G255" s="152"/>
      <c r="H255" s="153"/>
      <c r="I255" s="153"/>
      <c r="J255" s="148"/>
      <c r="K255" s="152"/>
      <c r="L255" s="153"/>
      <c r="M255" s="153"/>
      <c r="N255" s="148"/>
      <c r="O255" s="152"/>
      <c r="P255" s="153"/>
      <c r="Q255" s="153"/>
      <c r="R255" s="148"/>
    </row>
    <row r="256" spans="2:18" x14ac:dyDescent="0.25">
      <c r="B256" s="148"/>
      <c r="C256" s="152"/>
      <c r="D256" s="153"/>
      <c r="E256" s="153"/>
      <c r="F256" s="148"/>
      <c r="G256" s="152"/>
      <c r="H256" s="153"/>
      <c r="I256" s="153"/>
      <c r="J256" s="148"/>
      <c r="K256" s="152"/>
      <c r="L256" s="153"/>
      <c r="M256" s="153"/>
      <c r="N256" s="148"/>
      <c r="O256" s="152"/>
      <c r="P256" s="153"/>
      <c r="Q256" s="153"/>
      <c r="R256" s="148"/>
    </row>
    <row r="257" spans="2:18" x14ac:dyDescent="0.25">
      <c r="B257" s="148"/>
      <c r="C257" s="152"/>
      <c r="D257" s="153"/>
      <c r="E257" s="153"/>
      <c r="F257" s="148"/>
      <c r="G257" s="152"/>
      <c r="H257" s="153"/>
      <c r="I257" s="153"/>
      <c r="J257" s="148"/>
      <c r="K257" s="152"/>
      <c r="L257" s="153"/>
      <c r="M257" s="153"/>
      <c r="N257" s="148"/>
      <c r="O257" s="152"/>
      <c r="P257" s="153"/>
      <c r="Q257" s="153"/>
      <c r="R257" s="148"/>
    </row>
    <row r="258" spans="2:18" x14ac:dyDescent="0.25">
      <c r="B258" s="148"/>
      <c r="C258" s="152"/>
      <c r="D258" s="153"/>
      <c r="E258" s="153"/>
      <c r="F258" s="148"/>
      <c r="G258" s="152"/>
      <c r="H258" s="153"/>
      <c r="I258" s="153"/>
      <c r="J258" s="148"/>
      <c r="K258" s="152"/>
      <c r="L258" s="153"/>
      <c r="M258" s="153"/>
      <c r="N258" s="148"/>
      <c r="O258" s="152"/>
      <c r="P258" s="153"/>
      <c r="Q258" s="153"/>
      <c r="R258" s="148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258"/>
  <sheetViews>
    <sheetView topLeftCell="A78" zoomScale="70" zoomScaleNormal="70" workbookViewId="0">
      <selection activeCell="C9" sqref="C9"/>
    </sheetView>
  </sheetViews>
  <sheetFormatPr defaultColWidth="8.85546875" defaultRowHeight="15" x14ac:dyDescent="0.25"/>
  <cols>
    <col min="1" max="1" width="99.7109375" style="148" bestFit="1" customWidth="1"/>
    <col min="2" max="2" width="13.28515625" bestFit="1" customWidth="1"/>
    <col min="3" max="3" width="11.5703125" style="149" bestFit="1" customWidth="1"/>
    <col min="4" max="4" width="12.85546875" style="151" bestFit="1" customWidth="1"/>
    <col min="5" max="5" width="16.5703125" style="151" bestFit="1" customWidth="1"/>
    <col min="6" max="6" width="13.28515625" bestFit="1" customWidth="1"/>
    <col min="7" max="7" width="11.5703125" style="149" bestFit="1" customWidth="1"/>
    <col min="8" max="8" width="12.85546875" style="151" bestFit="1" customWidth="1"/>
    <col min="9" max="9" width="16.140625" style="151" bestFit="1" customWidth="1"/>
    <col min="10" max="10" width="13.28515625" bestFit="1" customWidth="1"/>
    <col min="11" max="11" width="11.5703125" style="149" bestFit="1" customWidth="1"/>
    <col min="12" max="12" width="12.85546875" style="151" bestFit="1" customWidth="1"/>
    <col min="13" max="13" width="16.140625" style="151" bestFit="1" customWidth="1"/>
    <col min="14" max="14" width="13.28515625" bestFit="1" customWidth="1"/>
    <col min="15" max="15" width="11.5703125" style="149" bestFit="1" customWidth="1"/>
    <col min="16" max="16" width="12.85546875" style="151" bestFit="1" customWidth="1"/>
    <col min="17" max="17" width="15.7109375" style="151" bestFit="1" customWidth="1"/>
    <col min="18" max="18" width="11.7109375" style="219" bestFit="1" customWidth="1"/>
    <col min="19" max="19" width="7.7109375" bestFit="1" customWidth="1"/>
    <col min="20" max="20" width="53.28515625" bestFit="1" customWidth="1"/>
    <col min="257" max="257" width="63.42578125" customWidth="1"/>
    <col min="258" max="260" width="12.140625" customWidth="1"/>
    <col min="261" max="261" width="14.140625" customWidth="1"/>
    <col min="262" max="264" width="12.140625" customWidth="1"/>
    <col min="265" max="265" width="14.140625" customWidth="1"/>
    <col min="266" max="266" width="66.42578125" customWidth="1"/>
    <col min="267" max="267" width="16" customWidth="1"/>
    <col min="513" max="513" width="63.42578125" customWidth="1"/>
    <col min="514" max="516" width="12.140625" customWidth="1"/>
    <col min="517" max="517" width="14.140625" customWidth="1"/>
    <col min="518" max="520" width="12.140625" customWidth="1"/>
    <col min="521" max="521" width="14.140625" customWidth="1"/>
    <col min="522" max="522" width="66.42578125" customWidth="1"/>
    <col min="523" max="523" width="16" customWidth="1"/>
    <col min="769" max="769" width="63.42578125" customWidth="1"/>
    <col min="770" max="772" width="12.140625" customWidth="1"/>
    <col min="773" max="773" width="14.140625" customWidth="1"/>
    <col min="774" max="776" width="12.140625" customWidth="1"/>
    <col min="777" max="777" width="14.140625" customWidth="1"/>
    <col min="778" max="778" width="66.42578125" customWidth="1"/>
    <col min="779" max="779" width="16" customWidth="1"/>
    <col min="1025" max="1025" width="63.42578125" customWidth="1"/>
    <col min="1026" max="1028" width="12.140625" customWidth="1"/>
    <col min="1029" max="1029" width="14.140625" customWidth="1"/>
    <col min="1030" max="1032" width="12.140625" customWidth="1"/>
    <col min="1033" max="1033" width="14.140625" customWidth="1"/>
    <col min="1034" max="1034" width="66.42578125" customWidth="1"/>
    <col min="1035" max="1035" width="16" customWidth="1"/>
    <col min="1281" max="1281" width="63.42578125" customWidth="1"/>
    <col min="1282" max="1284" width="12.140625" customWidth="1"/>
    <col min="1285" max="1285" width="14.140625" customWidth="1"/>
    <col min="1286" max="1288" width="12.140625" customWidth="1"/>
    <col min="1289" max="1289" width="14.140625" customWidth="1"/>
    <col min="1290" max="1290" width="66.42578125" customWidth="1"/>
    <col min="1291" max="1291" width="16" customWidth="1"/>
    <col min="1537" max="1537" width="63.42578125" customWidth="1"/>
    <col min="1538" max="1540" width="12.140625" customWidth="1"/>
    <col min="1541" max="1541" width="14.140625" customWidth="1"/>
    <col min="1542" max="1544" width="12.140625" customWidth="1"/>
    <col min="1545" max="1545" width="14.140625" customWidth="1"/>
    <col min="1546" max="1546" width="66.42578125" customWidth="1"/>
    <col min="1547" max="1547" width="16" customWidth="1"/>
    <col min="1793" max="1793" width="63.42578125" customWidth="1"/>
    <col min="1794" max="1796" width="12.140625" customWidth="1"/>
    <col min="1797" max="1797" width="14.140625" customWidth="1"/>
    <col min="1798" max="1800" width="12.140625" customWidth="1"/>
    <col min="1801" max="1801" width="14.140625" customWidth="1"/>
    <col min="1802" max="1802" width="66.42578125" customWidth="1"/>
    <col min="1803" max="1803" width="16" customWidth="1"/>
    <col min="2049" max="2049" width="63.42578125" customWidth="1"/>
    <col min="2050" max="2052" width="12.140625" customWidth="1"/>
    <col min="2053" max="2053" width="14.140625" customWidth="1"/>
    <col min="2054" max="2056" width="12.140625" customWidth="1"/>
    <col min="2057" max="2057" width="14.140625" customWidth="1"/>
    <col min="2058" max="2058" width="66.42578125" customWidth="1"/>
    <col min="2059" max="2059" width="16" customWidth="1"/>
    <col min="2305" max="2305" width="63.42578125" customWidth="1"/>
    <col min="2306" max="2308" width="12.140625" customWidth="1"/>
    <col min="2309" max="2309" width="14.140625" customWidth="1"/>
    <col min="2310" max="2312" width="12.140625" customWidth="1"/>
    <col min="2313" max="2313" width="14.140625" customWidth="1"/>
    <col min="2314" max="2314" width="66.42578125" customWidth="1"/>
    <col min="2315" max="2315" width="16" customWidth="1"/>
    <col min="2561" max="2561" width="63.42578125" customWidth="1"/>
    <col min="2562" max="2564" width="12.140625" customWidth="1"/>
    <col min="2565" max="2565" width="14.140625" customWidth="1"/>
    <col min="2566" max="2568" width="12.140625" customWidth="1"/>
    <col min="2569" max="2569" width="14.140625" customWidth="1"/>
    <col min="2570" max="2570" width="66.42578125" customWidth="1"/>
    <col min="2571" max="2571" width="16" customWidth="1"/>
    <col min="2817" max="2817" width="63.42578125" customWidth="1"/>
    <col min="2818" max="2820" width="12.140625" customWidth="1"/>
    <col min="2821" max="2821" width="14.140625" customWidth="1"/>
    <col min="2822" max="2824" width="12.140625" customWidth="1"/>
    <col min="2825" max="2825" width="14.140625" customWidth="1"/>
    <col min="2826" max="2826" width="66.42578125" customWidth="1"/>
    <col min="2827" max="2827" width="16" customWidth="1"/>
    <col min="3073" max="3073" width="63.42578125" customWidth="1"/>
    <col min="3074" max="3076" width="12.140625" customWidth="1"/>
    <col min="3077" max="3077" width="14.140625" customWidth="1"/>
    <col min="3078" max="3080" width="12.140625" customWidth="1"/>
    <col min="3081" max="3081" width="14.140625" customWidth="1"/>
    <col min="3082" max="3082" width="66.42578125" customWidth="1"/>
    <col min="3083" max="3083" width="16" customWidth="1"/>
    <col min="3329" max="3329" width="63.42578125" customWidth="1"/>
    <col min="3330" max="3332" width="12.140625" customWidth="1"/>
    <col min="3333" max="3333" width="14.140625" customWidth="1"/>
    <col min="3334" max="3336" width="12.140625" customWidth="1"/>
    <col min="3337" max="3337" width="14.140625" customWidth="1"/>
    <col min="3338" max="3338" width="66.42578125" customWidth="1"/>
    <col min="3339" max="3339" width="16" customWidth="1"/>
    <col min="3585" max="3585" width="63.42578125" customWidth="1"/>
    <col min="3586" max="3588" width="12.140625" customWidth="1"/>
    <col min="3589" max="3589" width="14.140625" customWidth="1"/>
    <col min="3590" max="3592" width="12.140625" customWidth="1"/>
    <col min="3593" max="3593" width="14.140625" customWidth="1"/>
    <col min="3594" max="3594" width="66.42578125" customWidth="1"/>
    <col min="3595" max="3595" width="16" customWidth="1"/>
    <col min="3841" max="3841" width="63.42578125" customWidth="1"/>
    <col min="3842" max="3844" width="12.140625" customWidth="1"/>
    <col min="3845" max="3845" width="14.140625" customWidth="1"/>
    <col min="3846" max="3848" width="12.140625" customWidth="1"/>
    <col min="3849" max="3849" width="14.140625" customWidth="1"/>
    <col min="3850" max="3850" width="66.42578125" customWidth="1"/>
    <col min="3851" max="3851" width="16" customWidth="1"/>
    <col min="4097" max="4097" width="63.42578125" customWidth="1"/>
    <col min="4098" max="4100" width="12.140625" customWidth="1"/>
    <col min="4101" max="4101" width="14.140625" customWidth="1"/>
    <col min="4102" max="4104" width="12.140625" customWidth="1"/>
    <col min="4105" max="4105" width="14.140625" customWidth="1"/>
    <col min="4106" max="4106" width="66.42578125" customWidth="1"/>
    <col min="4107" max="4107" width="16" customWidth="1"/>
    <col min="4353" max="4353" width="63.42578125" customWidth="1"/>
    <col min="4354" max="4356" width="12.140625" customWidth="1"/>
    <col min="4357" max="4357" width="14.140625" customWidth="1"/>
    <col min="4358" max="4360" width="12.140625" customWidth="1"/>
    <col min="4361" max="4361" width="14.140625" customWidth="1"/>
    <col min="4362" max="4362" width="66.42578125" customWidth="1"/>
    <col min="4363" max="4363" width="16" customWidth="1"/>
    <col min="4609" max="4609" width="63.42578125" customWidth="1"/>
    <col min="4610" max="4612" width="12.140625" customWidth="1"/>
    <col min="4613" max="4613" width="14.140625" customWidth="1"/>
    <col min="4614" max="4616" width="12.140625" customWidth="1"/>
    <col min="4617" max="4617" width="14.140625" customWidth="1"/>
    <col min="4618" max="4618" width="66.42578125" customWidth="1"/>
    <col min="4619" max="4619" width="16" customWidth="1"/>
    <col min="4865" max="4865" width="63.42578125" customWidth="1"/>
    <col min="4866" max="4868" width="12.140625" customWidth="1"/>
    <col min="4869" max="4869" width="14.140625" customWidth="1"/>
    <col min="4870" max="4872" width="12.140625" customWidth="1"/>
    <col min="4873" max="4873" width="14.140625" customWidth="1"/>
    <col min="4874" max="4874" width="66.42578125" customWidth="1"/>
    <col min="4875" max="4875" width="16" customWidth="1"/>
    <col min="5121" max="5121" width="63.42578125" customWidth="1"/>
    <col min="5122" max="5124" width="12.140625" customWidth="1"/>
    <col min="5125" max="5125" width="14.140625" customWidth="1"/>
    <col min="5126" max="5128" width="12.140625" customWidth="1"/>
    <col min="5129" max="5129" width="14.140625" customWidth="1"/>
    <col min="5130" max="5130" width="66.42578125" customWidth="1"/>
    <col min="5131" max="5131" width="16" customWidth="1"/>
    <col min="5377" max="5377" width="63.42578125" customWidth="1"/>
    <col min="5378" max="5380" width="12.140625" customWidth="1"/>
    <col min="5381" max="5381" width="14.140625" customWidth="1"/>
    <col min="5382" max="5384" width="12.140625" customWidth="1"/>
    <col min="5385" max="5385" width="14.140625" customWidth="1"/>
    <col min="5386" max="5386" width="66.42578125" customWidth="1"/>
    <col min="5387" max="5387" width="16" customWidth="1"/>
    <col min="5633" max="5633" width="63.42578125" customWidth="1"/>
    <col min="5634" max="5636" width="12.140625" customWidth="1"/>
    <col min="5637" max="5637" width="14.140625" customWidth="1"/>
    <col min="5638" max="5640" width="12.140625" customWidth="1"/>
    <col min="5641" max="5641" width="14.140625" customWidth="1"/>
    <col min="5642" max="5642" width="66.42578125" customWidth="1"/>
    <col min="5643" max="5643" width="16" customWidth="1"/>
    <col min="5889" max="5889" width="63.42578125" customWidth="1"/>
    <col min="5890" max="5892" width="12.140625" customWidth="1"/>
    <col min="5893" max="5893" width="14.140625" customWidth="1"/>
    <col min="5894" max="5896" width="12.140625" customWidth="1"/>
    <col min="5897" max="5897" width="14.140625" customWidth="1"/>
    <col min="5898" max="5898" width="66.42578125" customWidth="1"/>
    <col min="5899" max="5899" width="16" customWidth="1"/>
    <col min="6145" max="6145" width="63.42578125" customWidth="1"/>
    <col min="6146" max="6148" width="12.140625" customWidth="1"/>
    <col min="6149" max="6149" width="14.140625" customWidth="1"/>
    <col min="6150" max="6152" width="12.140625" customWidth="1"/>
    <col min="6153" max="6153" width="14.140625" customWidth="1"/>
    <col min="6154" max="6154" width="66.42578125" customWidth="1"/>
    <col min="6155" max="6155" width="16" customWidth="1"/>
    <col min="6401" max="6401" width="63.42578125" customWidth="1"/>
    <col min="6402" max="6404" width="12.140625" customWidth="1"/>
    <col min="6405" max="6405" width="14.140625" customWidth="1"/>
    <col min="6406" max="6408" width="12.140625" customWidth="1"/>
    <col min="6409" max="6409" width="14.140625" customWidth="1"/>
    <col min="6410" max="6410" width="66.42578125" customWidth="1"/>
    <col min="6411" max="6411" width="16" customWidth="1"/>
    <col min="6657" max="6657" width="63.42578125" customWidth="1"/>
    <col min="6658" max="6660" width="12.140625" customWidth="1"/>
    <col min="6661" max="6661" width="14.140625" customWidth="1"/>
    <col min="6662" max="6664" width="12.140625" customWidth="1"/>
    <col min="6665" max="6665" width="14.140625" customWidth="1"/>
    <col min="6666" max="6666" width="66.42578125" customWidth="1"/>
    <col min="6667" max="6667" width="16" customWidth="1"/>
    <col min="6913" max="6913" width="63.42578125" customWidth="1"/>
    <col min="6914" max="6916" width="12.140625" customWidth="1"/>
    <col min="6917" max="6917" width="14.140625" customWidth="1"/>
    <col min="6918" max="6920" width="12.140625" customWidth="1"/>
    <col min="6921" max="6921" width="14.140625" customWidth="1"/>
    <col min="6922" max="6922" width="66.42578125" customWidth="1"/>
    <col min="6923" max="6923" width="16" customWidth="1"/>
    <col min="7169" max="7169" width="63.42578125" customWidth="1"/>
    <col min="7170" max="7172" width="12.140625" customWidth="1"/>
    <col min="7173" max="7173" width="14.140625" customWidth="1"/>
    <col min="7174" max="7176" width="12.140625" customWidth="1"/>
    <col min="7177" max="7177" width="14.140625" customWidth="1"/>
    <col min="7178" max="7178" width="66.42578125" customWidth="1"/>
    <col min="7179" max="7179" width="16" customWidth="1"/>
    <col min="7425" max="7425" width="63.42578125" customWidth="1"/>
    <col min="7426" max="7428" width="12.140625" customWidth="1"/>
    <col min="7429" max="7429" width="14.140625" customWidth="1"/>
    <col min="7430" max="7432" width="12.140625" customWidth="1"/>
    <col min="7433" max="7433" width="14.140625" customWidth="1"/>
    <col min="7434" max="7434" width="66.42578125" customWidth="1"/>
    <col min="7435" max="7435" width="16" customWidth="1"/>
    <col min="7681" max="7681" width="63.42578125" customWidth="1"/>
    <col min="7682" max="7684" width="12.140625" customWidth="1"/>
    <col min="7685" max="7685" width="14.140625" customWidth="1"/>
    <col min="7686" max="7688" width="12.140625" customWidth="1"/>
    <col min="7689" max="7689" width="14.140625" customWidth="1"/>
    <col min="7690" max="7690" width="66.42578125" customWidth="1"/>
    <col min="7691" max="7691" width="16" customWidth="1"/>
    <col min="7937" max="7937" width="63.42578125" customWidth="1"/>
    <col min="7938" max="7940" width="12.140625" customWidth="1"/>
    <col min="7941" max="7941" width="14.140625" customWidth="1"/>
    <col min="7942" max="7944" width="12.140625" customWidth="1"/>
    <col min="7945" max="7945" width="14.140625" customWidth="1"/>
    <col min="7946" max="7946" width="66.42578125" customWidth="1"/>
    <col min="7947" max="7947" width="16" customWidth="1"/>
    <col min="8193" max="8193" width="63.42578125" customWidth="1"/>
    <col min="8194" max="8196" width="12.140625" customWidth="1"/>
    <col min="8197" max="8197" width="14.140625" customWidth="1"/>
    <col min="8198" max="8200" width="12.140625" customWidth="1"/>
    <col min="8201" max="8201" width="14.140625" customWidth="1"/>
    <col min="8202" max="8202" width="66.42578125" customWidth="1"/>
    <col min="8203" max="8203" width="16" customWidth="1"/>
    <col min="8449" max="8449" width="63.42578125" customWidth="1"/>
    <col min="8450" max="8452" width="12.140625" customWidth="1"/>
    <col min="8453" max="8453" width="14.140625" customWidth="1"/>
    <col min="8454" max="8456" width="12.140625" customWidth="1"/>
    <col min="8457" max="8457" width="14.140625" customWidth="1"/>
    <col min="8458" max="8458" width="66.42578125" customWidth="1"/>
    <col min="8459" max="8459" width="16" customWidth="1"/>
    <col min="8705" max="8705" width="63.42578125" customWidth="1"/>
    <col min="8706" max="8708" width="12.140625" customWidth="1"/>
    <col min="8709" max="8709" width="14.140625" customWidth="1"/>
    <col min="8710" max="8712" width="12.140625" customWidth="1"/>
    <col min="8713" max="8713" width="14.140625" customWidth="1"/>
    <col min="8714" max="8714" width="66.42578125" customWidth="1"/>
    <col min="8715" max="8715" width="16" customWidth="1"/>
    <col min="8961" max="8961" width="63.42578125" customWidth="1"/>
    <col min="8962" max="8964" width="12.140625" customWidth="1"/>
    <col min="8965" max="8965" width="14.140625" customWidth="1"/>
    <col min="8966" max="8968" width="12.140625" customWidth="1"/>
    <col min="8969" max="8969" width="14.140625" customWidth="1"/>
    <col min="8970" max="8970" width="66.42578125" customWidth="1"/>
    <col min="8971" max="8971" width="16" customWidth="1"/>
    <col min="9217" max="9217" width="63.42578125" customWidth="1"/>
    <col min="9218" max="9220" width="12.140625" customWidth="1"/>
    <col min="9221" max="9221" width="14.140625" customWidth="1"/>
    <col min="9222" max="9224" width="12.140625" customWidth="1"/>
    <col min="9225" max="9225" width="14.140625" customWidth="1"/>
    <col min="9226" max="9226" width="66.42578125" customWidth="1"/>
    <col min="9227" max="9227" width="16" customWidth="1"/>
    <col min="9473" max="9473" width="63.42578125" customWidth="1"/>
    <col min="9474" max="9476" width="12.140625" customWidth="1"/>
    <col min="9477" max="9477" width="14.140625" customWidth="1"/>
    <col min="9478" max="9480" width="12.140625" customWidth="1"/>
    <col min="9481" max="9481" width="14.140625" customWidth="1"/>
    <col min="9482" max="9482" width="66.42578125" customWidth="1"/>
    <col min="9483" max="9483" width="16" customWidth="1"/>
    <col min="9729" max="9729" width="63.42578125" customWidth="1"/>
    <col min="9730" max="9732" width="12.140625" customWidth="1"/>
    <col min="9733" max="9733" width="14.140625" customWidth="1"/>
    <col min="9734" max="9736" width="12.140625" customWidth="1"/>
    <col min="9737" max="9737" width="14.140625" customWidth="1"/>
    <col min="9738" max="9738" width="66.42578125" customWidth="1"/>
    <col min="9739" max="9739" width="16" customWidth="1"/>
    <col min="9985" max="9985" width="63.42578125" customWidth="1"/>
    <col min="9986" max="9988" width="12.140625" customWidth="1"/>
    <col min="9989" max="9989" width="14.140625" customWidth="1"/>
    <col min="9990" max="9992" width="12.140625" customWidth="1"/>
    <col min="9993" max="9993" width="14.140625" customWidth="1"/>
    <col min="9994" max="9994" width="66.42578125" customWidth="1"/>
    <col min="9995" max="9995" width="16" customWidth="1"/>
    <col min="10241" max="10241" width="63.42578125" customWidth="1"/>
    <col min="10242" max="10244" width="12.140625" customWidth="1"/>
    <col min="10245" max="10245" width="14.140625" customWidth="1"/>
    <col min="10246" max="10248" width="12.140625" customWidth="1"/>
    <col min="10249" max="10249" width="14.140625" customWidth="1"/>
    <col min="10250" max="10250" width="66.42578125" customWidth="1"/>
    <col min="10251" max="10251" width="16" customWidth="1"/>
    <col min="10497" max="10497" width="63.42578125" customWidth="1"/>
    <col min="10498" max="10500" width="12.140625" customWidth="1"/>
    <col min="10501" max="10501" width="14.140625" customWidth="1"/>
    <col min="10502" max="10504" width="12.140625" customWidth="1"/>
    <col min="10505" max="10505" width="14.140625" customWidth="1"/>
    <col min="10506" max="10506" width="66.42578125" customWidth="1"/>
    <col min="10507" max="10507" width="16" customWidth="1"/>
    <col min="10753" max="10753" width="63.42578125" customWidth="1"/>
    <col min="10754" max="10756" width="12.140625" customWidth="1"/>
    <col min="10757" max="10757" width="14.140625" customWidth="1"/>
    <col min="10758" max="10760" width="12.140625" customWidth="1"/>
    <col min="10761" max="10761" width="14.140625" customWidth="1"/>
    <col min="10762" max="10762" width="66.42578125" customWidth="1"/>
    <col min="10763" max="10763" width="16" customWidth="1"/>
    <col min="11009" max="11009" width="63.42578125" customWidth="1"/>
    <col min="11010" max="11012" width="12.140625" customWidth="1"/>
    <col min="11013" max="11013" width="14.140625" customWidth="1"/>
    <col min="11014" max="11016" width="12.140625" customWidth="1"/>
    <col min="11017" max="11017" width="14.140625" customWidth="1"/>
    <col min="11018" max="11018" width="66.42578125" customWidth="1"/>
    <col min="11019" max="11019" width="16" customWidth="1"/>
    <col min="11265" max="11265" width="63.42578125" customWidth="1"/>
    <col min="11266" max="11268" width="12.140625" customWidth="1"/>
    <col min="11269" max="11269" width="14.140625" customWidth="1"/>
    <col min="11270" max="11272" width="12.140625" customWidth="1"/>
    <col min="11273" max="11273" width="14.140625" customWidth="1"/>
    <col min="11274" max="11274" width="66.42578125" customWidth="1"/>
    <col min="11275" max="11275" width="16" customWidth="1"/>
    <col min="11521" max="11521" width="63.42578125" customWidth="1"/>
    <col min="11522" max="11524" width="12.140625" customWidth="1"/>
    <col min="11525" max="11525" width="14.140625" customWidth="1"/>
    <col min="11526" max="11528" width="12.140625" customWidth="1"/>
    <col min="11529" max="11529" width="14.140625" customWidth="1"/>
    <col min="11530" max="11530" width="66.42578125" customWidth="1"/>
    <col min="11531" max="11531" width="16" customWidth="1"/>
    <col min="11777" max="11777" width="63.42578125" customWidth="1"/>
    <col min="11778" max="11780" width="12.140625" customWidth="1"/>
    <col min="11781" max="11781" width="14.140625" customWidth="1"/>
    <col min="11782" max="11784" width="12.140625" customWidth="1"/>
    <col min="11785" max="11785" width="14.140625" customWidth="1"/>
    <col min="11786" max="11786" width="66.42578125" customWidth="1"/>
    <col min="11787" max="11787" width="16" customWidth="1"/>
    <col min="12033" max="12033" width="63.42578125" customWidth="1"/>
    <col min="12034" max="12036" width="12.140625" customWidth="1"/>
    <col min="12037" max="12037" width="14.140625" customWidth="1"/>
    <col min="12038" max="12040" width="12.140625" customWidth="1"/>
    <col min="12041" max="12041" width="14.140625" customWidth="1"/>
    <col min="12042" max="12042" width="66.42578125" customWidth="1"/>
    <col min="12043" max="12043" width="16" customWidth="1"/>
    <col min="12289" max="12289" width="63.42578125" customWidth="1"/>
    <col min="12290" max="12292" width="12.140625" customWidth="1"/>
    <col min="12293" max="12293" width="14.140625" customWidth="1"/>
    <col min="12294" max="12296" width="12.140625" customWidth="1"/>
    <col min="12297" max="12297" width="14.140625" customWidth="1"/>
    <col min="12298" max="12298" width="66.42578125" customWidth="1"/>
    <col min="12299" max="12299" width="16" customWidth="1"/>
    <col min="12545" max="12545" width="63.42578125" customWidth="1"/>
    <col min="12546" max="12548" width="12.140625" customWidth="1"/>
    <col min="12549" max="12549" width="14.140625" customWidth="1"/>
    <col min="12550" max="12552" width="12.140625" customWidth="1"/>
    <col min="12553" max="12553" width="14.140625" customWidth="1"/>
    <col min="12554" max="12554" width="66.42578125" customWidth="1"/>
    <col min="12555" max="12555" width="16" customWidth="1"/>
    <col min="12801" max="12801" width="63.42578125" customWidth="1"/>
    <col min="12802" max="12804" width="12.140625" customWidth="1"/>
    <col min="12805" max="12805" width="14.140625" customWidth="1"/>
    <col min="12806" max="12808" width="12.140625" customWidth="1"/>
    <col min="12809" max="12809" width="14.140625" customWidth="1"/>
    <col min="12810" max="12810" width="66.42578125" customWidth="1"/>
    <col min="12811" max="12811" width="16" customWidth="1"/>
    <col min="13057" max="13057" width="63.42578125" customWidth="1"/>
    <col min="13058" max="13060" width="12.140625" customWidth="1"/>
    <col min="13061" max="13061" width="14.140625" customWidth="1"/>
    <col min="13062" max="13064" width="12.140625" customWidth="1"/>
    <col min="13065" max="13065" width="14.140625" customWidth="1"/>
    <col min="13066" max="13066" width="66.42578125" customWidth="1"/>
    <col min="13067" max="13067" width="16" customWidth="1"/>
    <col min="13313" max="13313" width="63.42578125" customWidth="1"/>
    <col min="13314" max="13316" width="12.140625" customWidth="1"/>
    <col min="13317" max="13317" width="14.140625" customWidth="1"/>
    <col min="13318" max="13320" width="12.140625" customWidth="1"/>
    <col min="13321" max="13321" width="14.140625" customWidth="1"/>
    <col min="13322" max="13322" width="66.42578125" customWidth="1"/>
    <col min="13323" max="13323" width="16" customWidth="1"/>
    <col min="13569" max="13569" width="63.42578125" customWidth="1"/>
    <col min="13570" max="13572" width="12.140625" customWidth="1"/>
    <col min="13573" max="13573" width="14.140625" customWidth="1"/>
    <col min="13574" max="13576" width="12.140625" customWidth="1"/>
    <col min="13577" max="13577" width="14.140625" customWidth="1"/>
    <col min="13578" max="13578" width="66.42578125" customWidth="1"/>
    <col min="13579" max="13579" width="16" customWidth="1"/>
    <col min="13825" max="13825" width="63.42578125" customWidth="1"/>
    <col min="13826" max="13828" width="12.140625" customWidth="1"/>
    <col min="13829" max="13829" width="14.140625" customWidth="1"/>
    <col min="13830" max="13832" width="12.140625" customWidth="1"/>
    <col min="13833" max="13833" width="14.140625" customWidth="1"/>
    <col min="13834" max="13834" width="66.42578125" customWidth="1"/>
    <col min="13835" max="13835" width="16" customWidth="1"/>
    <col min="14081" max="14081" width="63.42578125" customWidth="1"/>
    <col min="14082" max="14084" width="12.140625" customWidth="1"/>
    <col min="14085" max="14085" width="14.140625" customWidth="1"/>
    <col min="14086" max="14088" width="12.140625" customWidth="1"/>
    <col min="14089" max="14089" width="14.140625" customWidth="1"/>
    <col min="14090" max="14090" width="66.42578125" customWidth="1"/>
    <col min="14091" max="14091" width="16" customWidth="1"/>
    <col min="14337" max="14337" width="63.42578125" customWidth="1"/>
    <col min="14338" max="14340" width="12.140625" customWidth="1"/>
    <col min="14341" max="14341" width="14.140625" customWidth="1"/>
    <col min="14342" max="14344" width="12.140625" customWidth="1"/>
    <col min="14345" max="14345" width="14.140625" customWidth="1"/>
    <col min="14346" max="14346" width="66.42578125" customWidth="1"/>
    <col min="14347" max="14347" width="16" customWidth="1"/>
    <col min="14593" max="14593" width="63.42578125" customWidth="1"/>
    <col min="14594" max="14596" width="12.140625" customWidth="1"/>
    <col min="14597" max="14597" width="14.140625" customWidth="1"/>
    <col min="14598" max="14600" width="12.140625" customWidth="1"/>
    <col min="14601" max="14601" width="14.140625" customWidth="1"/>
    <col min="14602" max="14602" width="66.42578125" customWidth="1"/>
    <col min="14603" max="14603" width="16" customWidth="1"/>
    <col min="14849" max="14849" width="63.42578125" customWidth="1"/>
    <col min="14850" max="14852" width="12.140625" customWidth="1"/>
    <col min="14853" max="14853" width="14.140625" customWidth="1"/>
    <col min="14854" max="14856" width="12.140625" customWidth="1"/>
    <col min="14857" max="14857" width="14.140625" customWidth="1"/>
    <col min="14858" max="14858" width="66.42578125" customWidth="1"/>
    <col min="14859" max="14859" width="16" customWidth="1"/>
    <col min="15105" max="15105" width="63.42578125" customWidth="1"/>
    <col min="15106" max="15108" width="12.140625" customWidth="1"/>
    <col min="15109" max="15109" width="14.140625" customWidth="1"/>
    <col min="15110" max="15112" width="12.140625" customWidth="1"/>
    <col min="15113" max="15113" width="14.140625" customWidth="1"/>
    <col min="15114" max="15114" width="66.42578125" customWidth="1"/>
    <col min="15115" max="15115" width="16" customWidth="1"/>
    <col min="15361" max="15361" width="63.42578125" customWidth="1"/>
    <col min="15362" max="15364" width="12.140625" customWidth="1"/>
    <col min="15365" max="15365" width="14.140625" customWidth="1"/>
    <col min="15366" max="15368" width="12.140625" customWidth="1"/>
    <col min="15369" max="15369" width="14.140625" customWidth="1"/>
    <col min="15370" max="15370" width="66.42578125" customWidth="1"/>
    <col min="15371" max="15371" width="16" customWidth="1"/>
    <col min="15617" max="15617" width="63.42578125" customWidth="1"/>
    <col min="15618" max="15620" width="12.140625" customWidth="1"/>
    <col min="15621" max="15621" width="14.140625" customWidth="1"/>
    <col min="15622" max="15624" width="12.140625" customWidth="1"/>
    <col min="15625" max="15625" width="14.140625" customWidth="1"/>
    <col min="15626" max="15626" width="66.42578125" customWidth="1"/>
    <col min="15627" max="15627" width="16" customWidth="1"/>
    <col min="15873" max="15873" width="63.42578125" customWidth="1"/>
    <col min="15874" max="15876" width="12.140625" customWidth="1"/>
    <col min="15877" max="15877" width="14.140625" customWidth="1"/>
    <col min="15878" max="15880" width="12.140625" customWidth="1"/>
    <col min="15881" max="15881" width="14.140625" customWidth="1"/>
    <col min="15882" max="15882" width="66.42578125" customWidth="1"/>
    <col min="15883" max="15883" width="16" customWidth="1"/>
    <col min="16129" max="16129" width="63.42578125" customWidth="1"/>
    <col min="16130" max="16132" width="12.140625" customWidth="1"/>
    <col min="16133" max="16133" width="14.140625" customWidth="1"/>
    <col min="16134" max="16136" width="12.140625" customWidth="1"/>
    <col min="16137" max="16137" width="14.140625" customWidth="1"/>
    <col min="16138" max="16138" width="66.42578125" customWidth="1"/>
    <col min="16139" max="16139" width="16" customWidth="1"/>
  </cols>
  <sheetData>
    <row r="1" spans="1:254" ht="24" customHeight="1" thickBot="1" x14ac:dyDescent="0.3">
      <c r="A1" s="1" t="s">
        <v>0</v>
      </c>
      <c r="B1" s="228" t="s">
        <v>1</v>
      </c>
      <c r="C1" s="229"/>
      <c r="D1" s="229"/>
      <c r="E1" s="230"/>
      <c r="F1" s="231" t="s">
        <v>2</v>
      </c>
      <c r="G1" s="232"/>
      <c r="H1" s="232"/>
      <c r="I1" s="233"/>
      <c r="J1" s="234" t="s">
        <v>3</v>
      </c>
      <c r="K1" s="229"/>
      <c r="L1" s="229"/>
      <c r="M1" s="230"/>
      <c r="N1" s="231" t="s">
        <v>4</v>
      </c>
      <c r="O1" s="232"/>
      <c r="P1" s="232"/>
      <c r="Q1" s="233"/>
    </row>
    <row r="2" spans="1:254" s="144" customFormat="1" ht="48" customHeight="1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6" t="s">
        <v>10</v>
      </c>
      <c r="G2" s="3" t="s">
        <v>7</v>
      </c>
      <c r="H2" s="4" t="s">
        <v>8</v>
      </c>
      <c r="I2" s="7" t="s">
        <v>11</v>
      </c>
      <c r="J2" s="8" t="s">
        <v>10</v>
      </c>
      <c r="K2" s="3" t="s">
        <v>7</v>
      </c>
      <c r="L2" s="4" t="s">
        <v>8</v>
      </c>
      <c r="M2" s="5" t="s">
        <v>11</v>
      </c>
      <c r="N2" s="6" t="s">
        <v>10</v>
      </c>
      <c r="O2" s="3" t="s">
        <v>7</v>
      </c>
      <c r="P2" s="4" t="s">
        <v>8</v>
      </c>
      <c r="Q2" s="7" t="s">
        <v>11</v>
      </c>
      <c r="R2" s="220" t="s">
        <v>98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ht="15" customHeight="1" x14ac:dyDescent="0.25">
      <c r="A3" s="9" t="s">
        <v>12</v>
      </c>
      <c r="B3" s="10"/>
      <c r="C3" s="10"/>
      <c r="D3" s="11"/>
      <c r="E3" s="12"/>
      <c r="F3" s="13"/>
      <c r="G3" s="14"/>
      <c r="H3" s="15"/>
      <c r="I3" s="16"/>
      <c r="J3" s="17"/>
      <c r="K3" s="10"/>
      <c r="L3" s="11"/>
      <c r="M3" s="12"/>
      <c r="N3" s="13"/>
      <c r="O3" s="14"/>
      <c r="P3" s="15"/>
      <c r="Q3" s="16"/>
    </row>
    <row r="4" spans="1:254" s="145" customFormat="1" x14ac:dyDescent="0.25">
      <c r="A4" s="18" t="s">
        <v>13</v>
      </c>
      <c r="B4" s="19" t="s">
        <v>14</v>
      </c>
      <c r="C4" s="19"/>
      <c r="D4" s="11"/>
      <c r="E4" s="21"/>
      <c r="F4" s="22" t="s">
        <v>14</v>
      </c>
      <c r="G4" s="23"/>
      <c r="H4" s="24"/>
      <c r="I4" s="25"/>
      <c r="J4" s="26" t="s">
        <v>14</v>
      </c>
      <c r="K4" s="19"/>
      <c r="L4" s="27"/>
      <c r="M4" s="21"/>
      <c r="N4" s="22" t="s">
        <v>14</v>
      </c>
      <c r="O4" s="23"/>
      <c r="P4" s="24"/>
      <c r="Q4" s="25"/>
      <c r="R4" s="221"/>
    </row>
    <row r="5" spans="1:254" x14ac:dyDescent="0.25">
      <c r="A5" s="28" t="s">
        <v>66</v>
      </c>
      <c r="B5" s="29" t="s">
        <v>14</v>
      </c>
      <c r="C5" s="29">
        <v>30</v>
      </c>
      <c r="D5" s="59">
        <v>2447.3543191835333</v>
      </c>
      <c r="E5" s="31">
        <f>+C5*D5</f>
        <v>73420.629575505998</v>
      </c>
      <c r="F5" s="32" t="s">
        <v>14</v>
      </c>
      <c r="G5" s="33">
        <v>12</v>
      </c>
      <c r="H5" s="34">
        <v>2447.3543191835333</v>
      </c>
      <c r="I5" s="35">
        <f>+G5*H5</f>
        <v>29368.2518302024</v>
      </c>
      <c r="J5" s="36" t="s">
        <v>14</v>
      </c>
      <c r="K5" s="29">
        <v>12</v>
      </c>
      <c r="L5" s="37">
        <v>2447.3543191835333</v>
      </c>
      <c r="M5" s="35">
        <f>+K5*L5</f>
        <v>29368.2518302024</v>
      </c>
      <c r="N5" s="32" t="s">
        <v>14</v>
      </c>
      <c r="O5" s="33">
        <v>6</v>
      </c>
      <c r="P5" s="34">
        <v>2447.3543191835333</v>
      </c>
      <c r="Q5" s="35">
        <f>+O5*P5</f>
        <v>14684.1259151012</v>
      </c>
      <c r="R5" s="222"/>
    </row>
    <row r="6" spans="1:254" x14ac:dyDescent="0.25">
      <c r="A6" s="28" t="s">
        <v>67</v>
      </c>
      <c r="B6" s="29" t="s">
        <v>14</v>
      </c>
      <c r="C6" s="29">
        <v>30</v>
      </c>
      <c r="D6" s="59">
        <v>303</v>
      </c>
      <c r="E6" s="31">
        <f t="shared" ref="E6:E18" si="0">+C6*D6</f>
        <v>9090</v>
      </c>
      <c r="F6" s="32" t="s">
        <v>14</v>
      </c>
      <c r="G6" s="33">
        <v>12</v>
      </c>
      <c r="H6" s="34">
        <v>303</v>
      </c>
      <c r="I6" s="35">
        <f t="shared" ref="I6:I18" si="1">+G6*H6</f>
        <v>3636</v>
      </c>
      <c r="J6" s="36" t="s">
        <v>14</v>
      </c>
      <c r="K6" s="29">
        <v>12</v>
      </c>
      <c r="L6" s="37">
        <v>303</v>
      </c>
      <c r="M6" s="35">
        <f t="shared" ref="M6:M18" si="2">+K6*L6</f>
        <v>3636</v>
      </c>
      <c r="N6" s="32" t="s">
        <v>14</v>
      </c>
      <c r="O6" s="33">
        <v>6</v>
      </c>
      <c r="P6" s="34">
        <v>303</v>
      </c>
      <c r="Q6" s="35">
        <f t="shared" ref="Q6:Q18" si="3">+O6*P6</f>
        <v>1818</v>
      </c>
      <c r="R6" s="222">
        <f>+E6</f>
        <v>9090</v>
      </c>
    </row>
    <row r="7" spans="1:254" x14ac:dyDescent="0.25">
      <c r="A7" s="28" t="s">
        <v>68</v>
      </c>
      <c r="B7" s="29" t="s">
        <v>14</v>
      </c>
      <c r="C7" s="29">
        <v>30</v>
      </c>
      <c r="D7" s="59">
        <v>2447.3543191835333</v>
      </c>
      <c r="E7" s="31">
        <f t="shared" si="0"/>
        <v>73420.629575505998</v>
      </c>
      <c r="F7" s="32" t="s">
        <v>14</v>
      </c>
      <c r="G7" s="33">
        <v>12</v>
      </c>
      <c r="H7" s="34">
        <v>2447.3543191835333</v>
      </c>
      <c r="I7" s="35">
        <f t="shared" si="1"/>
        <v>29368.2518302024</v>
      </c>
      <c r="J7" s="36" t="s">
        <v>14</v>
      </c>
      <c r="K7" s="29">
        <v>12</v>
      </c>
      <c r="L7" s="37">
        <v>2447.3543191835333</v>
      </c>
      <c r="M7" s="35">
        <f t="shared" si="2"/>
        <v>29368.2518302024</v>
      </c>
      <c r="N7" s="32" t="s">
        <v>14</v>
      </c>
      <c r="O7" s="33">
        <v>6</v>
      </c>
      <c r="P7" s="34">
        <v>2447.3543191835333</v>
      </c>
      <c r="Q7" s="35">
        <f t="shared" si="3"/>
        <v>14684.1259151012</v>
      </c>
      <c r="R7" s="222"/>
    </row>
    <row r="8" spans="1:254" x14ac:dyDescent="0.25">
      <c r="A8" s="28" t="s">
        <v>69</v>
      </c>
      <c r="B8" s="29" t="s">
        <v>14</v>
      </c>
      <c r="C8" s="29">
        <v>30</v>
      </c>
      <c r="D8" s="59">
        <v>466.83048037077043</v>
      </c>
      <c r="E8" s="31">
        <f t="shared" si="0"/>
        <v>14004.914411123113</v>
      </c>
      <c r="F8" s="32" t="s">
        <v>14</v>
      </c>
      <c r="G8" s="33">
        <v>12</v>
      </c>
      <c r="H8" s="34">
        <v>466.83048037077043</v>
      </c>
      <c r="I8" s="35">
        <f t="shared" si="1"/>
        <v>5601.9657644492454</v>
      </c>
      <c r="J8" s="36" t="s">
        <v>14</v>
      </c>
      <c r="K8" s="29">
        <v>12</v>
      </c>
      <c r="L8" s="37">
        <v>466.83048037077043</v>
      </c>
      <c r="M8" s="35">
        <f t="shared" si="2"/>
        <v>5601.9657644492454</v>
      </c>
      <c r="N8" s="32" t="s">
        <v>14</v>
      </c>
      <c r="O8" s="33">
        <v>6</v>
      </c>
      <c r="P8" s="34">
        <v>466.83048037077043</v>
      </c>
      <c r="Q8" s="35">
        <f t="shared" si="3"/>
        <v>2800.9828822246227</v>
      </c>
      <c r="R8" s="222"/>
    </row>
    <row r="9" spans="1:254" s="209" customFormat="1" x14ac:dyDescent="0.25">
      <c r="A9" s="200" t="s">
        <v>81</v>
      </c>
      <c r="B9" s="201" t="s">
        <v>14</v>
      </c>
      <c r="C9" s="201">
        <v>140</v>
      </c>
      <c r="D9" s="175">
        <v>200</v>
      </c>
      <c r="E9" s="202">
        <f t="shared" si="0"/>
        <v>28000</v>
      </c>
      <c r="F9" s="203" t="s">
        <v>14</v>
      </c>
      <c r="G9" s="204">
        <v>50</v>
      </c>
      <c r="H9" s="205">
        <v>200</v>
      </c>
      <c r="I9" s="206">
        <f t="shared" si="1"/>
        <v>10000</v>
      </c>
      <c r="J9" s="207" t="s">
        <v>14</v>
      </c>
      <c r="K9" s="201">
        <v>50</v>
      </c>
      <c r="L9" s="208">
        <v>200</v>
      </c>
      <c r="M9" s="206">
        <f t="shared" si="2"/>
        <v>10000</v>
      </c>
      <c r="N9" s="203" t="s">
        <v>14</v>
      </c>
      <c r="O9" s="204">
        <v>40</v>
      </c>
      <c r="P9" s="205">
        <v>200</v>
      </c>
      <c r="Q9" s="206">
        <f t="shared" si="3"/>
        <v>8000</v>
      </c>
      <c r="R9" s="222"/>
    </row>
    <row r="10" spans="1:254" x14ac:dyDescent="0.25">
      <c r="A10" s="28" t="s">
        <v>71</v>
      </c>
      <c r="B10" s="29" t="s">
        <v>14</v>
      </c>
      <c r="C10" s="29">
        <v>12</v>
      </c>
      <c r="D10" s="59">
        <v>368.33055890886754</v>
      </c>
      <c r="E10" s="31">
        <f t="shared" si="0"/>
        <v>4419.9667069064108</v>
      </c>
      <c r="F10" s="32" t="s">
        <v>14</v>
      </c>
      <c r="G10" s="33">
        <v>4</v>
      </c>
      <c r="H10" s="34">
        <v>368.33055890886754</v>
      </c>
      <c r="I10" s="35">
        <f t="shared" si="1"/>
        <v>1473.3222356354702</v>
      </c>
      <c r="J10" s="36" t="s">
        <v>14</v>
      </c>
      <c r="K10" s="29">
        <v>4</v>
      </c>
      <c r="L10" s="37">
        <v>368.33055890886754</v>
      </c>
      <c r="M10" s="35">
        <f t="shared" si="2"/>
        <v>1473.3222356354702</v>
      </c>
      <c r="N10" s="32" t="s">
        <v>14</v>
      </c>
      <c r="O10" s="33">
        <v>4</v>
      </c>
      <c r="P10" s="34">
        <v>368.33055890886754</v>
      </c>
      <c r="Q10" s="35">
        <f t="shared" si="3"/>
        <v>1473.3222356354702</v>
      </c>
      <c r="R10" s="222">
        <f>+E10</f>
        <v>4419.9667069064108</v>
      </c>
    </row>
    <row r="11" spans="1:254" x14ac:dyDescent="0.25">
      <c r="A11" s="28" t="s">
        <v>72</v>
      </c>
      <c r="B11" s="29" t="s">
        <v>14</v>
      </c>
      <c r="C11" s="29">
        <v>12</v>
      </c>
      <c r="D11" s="59">
        <v>368.33055890886754</v>
      </c>
      <c r="E11" s="31">
        <f t="shared" si="0"/>
        <v>4419.9667069064108</v>
      </c>
      <c r="F11" s="32" t="s">
        <v>14</v>
      </c>
      <c r="G11" s="33">
        <v>4</v>
      </c>
      <c r="H11" s="34">
        <v>368.33055890886754</v>
      </c>
      <c r="I11" s="35">
        <f t="shared" si="1"/>
        <v>1473.3222356354702</v>
      </c>
      <c r="J11" s="36" t="s">
        <v>14</v>
      </c>
      <c r="K11" s="29">
        <v>4</v>
      </c>
      <c r="L11" s="37">
        <v>368.33055890886754</v>
      </c>
      <c r="M11" s="35">
        <f t="shared" si="2"/>
        <v>1473.3222356354702</v>
      </c>
      <c r="N11" s="32" t="s">
        <v>14</v>
      </c>
      <c r="O11" s="33">
        <v>4</v>
      </c>
      <c r="P11" s="34">
        <v>368.33055890886754</v>
      </c>
      <c r="Q11" s="35">
        <f t="shared" si="3"/>
        <v>1473.3222356354702</v>
      </c>
      <c r="R11" s="222">
        <f>+E11</f>
        <v>4419.9667069064108</v>
      </c>
    </row>
    <row r="12" spans="1:254" x14ac:dyDescent="0.25">
      <c r="A12" s="57" t="s">
        <v>73</v>
      </c>
      <c r="B12" s="29" t="s">
        <v>14</v>
      </c>
      <c r="C12" s="29">
        <v>12</v>
      </c>
      <c r="D12" s="59">
        <v>0</v>
      </c>
      <c r="E12" s="31">
        <f t="shared" si="0"/>
        <v>0</v>
      </c>
      <c r="F12" s="32" t="s">
        <v>14</v>
      </c>
      <c r="G12" s="33">
        <v>4</v>
      </c>
      <c r="H12" s="34">
        <v>0</v>
      </c>
      <c r="I12" s="35">
        <f t="shared" si="1"/>
        <v>0</v>
      </c>
      <c r="J12" s="36" t="s">
        <v>14</v>
      </c>
      <c r="K12" s="29">
        <v>4</v>
      </c>
      <c r="L12" s="37">
        <v>0</v>
      </c>
      <c r="M12" s="35">
        <f t="shared" si="2"/>
        <v>0</v>
      </c>
      <c r="N12" s="32" t="s">
        <v>14</v>
      </c>
      <c r="O12" s="33">
        <v>4</v>
      </c>
      <c r="P12" s="34">
        <v>0</v>
      </c>
      <c r="Q12" s="35">
        <f t="shared" si="3"/>
        <v>0</v>
      </c>
      <c r="R12" s="222"/>
    </row>
    <row r="13" spans="1:254" x14ac:dyDescent="0.25">
      <c r="A13" s="28"/>
      <c r="B13" s="29"/>
      <c r="C13" s="29"/>
      <c r="D13" s="59"/>
      <c r="E13" s="31">
        <f t="shared" si="0"/>
        <v>0</v>
      </c>
      <c r="F13" s="32"/>
      <c r="G13" s="33"/>
      <c r="H13" s="34"/>
      <c r="I13" s="35">
        <f t="shared" si="1"/>
        <v>0</v>
      </c>
      <c r="J13" s="36"/>
      <c r="K13" s="29"/>
      <c r="L13" s="37"/>
      <c r="M13" s="35">
        <f t="shared" si="2"/>
        <v>0</v>
      </c>
      <c r="N13" s="32"/>
      <c r="O13" s="33"/>
      <c r="P13" s="34"/>
      <c r="Q13" s="35">
        <f t="shared" si="3"/>
        <v>0</v>
      </c>
      <c r="R13" s="222"/>
    </row>
    <row r="14" spans="1:254" s="145" customFormat="1" x14ac:dyDescent="0.25">
      <c r="A14" s="18" t="s">
        <v>15</v>
      </c>
      <c r="B14" s="19" t="s">
        <v>14</v>
      </c>
      <c r="C14" s="19"/>
      <c r="D14" s="11"/>
      <c r="E14" s="31">
        <f t="shared" si="0"/>
        <v>0</v>
      </c>
      <c r="F14" s="22" t="s">
        <v>14</v>
      </c>
      <c r="G14" s="23"/>
      <c r="H14" s="24"/>
      <c r="I14" s="35">
        <f t="shared" si="1"/>
        <v>0</v>
      </c>
      <c r="J14" s="26" t="s">
        <v>14</v>
      </c>
      <c r="K14" s="19"/>
      <c r="L14" s="27"/>
      <c r="M14" s="35">
        <f t="shared" si="2"/>
        <v>0</v>
      </c>
      <c r="N14" s="22" t="s">
        <v>14</v>
      </c>
      <c r="O14" s="23"/>
      <c r="P14" s="24"/>
      <c r="Q14" s="35">
        <f t="shared" si="3"/>
        <v>0</v>
      </c>
      <c r="R14" s="223"/>
    </row>
    <row r="15" spans="1:254" x14ac:dyDescent="0.25">
      <c r="A15" s="28" t="s">
        <v>74</v>
      </c>
      <c r="B15" s="29" t="s">
        <v>16</v>
      </c>
      <c r="C15" s="29">
        <v>30</v>
      </c>
      <c r="D15" s="59">
        <v>356</v>
      </c>
      <c r="E15" s="31">
        <f t="shared" si="0"/>
        <v>10680</v>
      </c>
      <c r="F15" s="32" t="s">
        <v>14</v>
      </c>
      <c r="G15" s="33">
        <v>12</v>
      </c>
      <c r="H15" s="34">
        <v>356</v>
      </c>
      <c r="I15" s="35">
        <f t="shared" si="1"/>
        <v>4272</v>
      </c>
      <c r="J15" s="36" t="s">
        <v>14</v>
      </c>
      <c r="K15" s="29">
        <v>12</v>
      </c>
      <c r="L15" s="37">
        <v>356</v>
      </c>
      <c r="M15" s="35">
        <f t="shared" si="2"/>
        <v>4272</v>
      </c>
      <c r="N15" s="32" t="s">
        <v>14</v>
      </c>
      <c r="O15" s="33">
        <v>6</v>
      </c>
      <c r="P15" s="34">
        <v>356</v>
      </c>
      <c r="Q15" s="35">
        <f t="shared" si="3"/>
        <v>2136</v>
      </c>
      <c r="R15" s="222">
        <f>+E15</f>
        <v>10680</v>
      </c>
    </row>
    <row r="16" spans="1:254" x14ac:dyDescent="0.25">
      <c r="A16" s="28" t="s">
        <v>75</v>
      </c>
      <c r="B16" s="29" t="s">
        <v>16</v>
      </c>
      <c r="C16" s="29">
        <v>30</v>
      </c>
      <c r="D16" s="59">
        <v>244</v>
      </c>
      <c r="E16" s="31">
        <f t="shared" si="0"/>
        <v>7320</v>
      </c>
      <c r="F16" s="32" t="s">
        <v>14</v>
      </c>
      <c r="G16" s="33">
        <v>12</v>
      </c>
      <c r="H16" s="34">
        <v>244</v>
      </c>
      <c r="I16" s="35">
        <f t="shared" si="1"/>
        <v>2928</v>
      </c>
      <c r="J16" s="36" t="s">
        <v>14</v>
      </c>
      <c r="K16" s="29">
        <v>12</v>
      </c>
      <c r="L16" s="37">
        <v>244</v>
      </c>
      <c r="M16" s="35">
        <f t="shared" si="2"/>
        <v>2928</v>
      </c>
      <c r="N16" s="32" t="s">
        <v>14</v>
      </c>
      <c r="O16" s="33">
        <v>6</v>
      </c>
      <c r="P16" s="34">
        <v>244</v>
      </c>
      <c r="Q16" s="35">
        <f t="shared" si="3"/>
        <v>1464</v>
      </c>
      <c r="R16" s="222">
        <f t="shared" ref="R16:R18" si="4">+E16</f>
        <v>7320</v>
      </c>
    </row>
    <row r="17" spans="1:18" x14ac:dyDescent="0.25">
      <c r="A17" s="28" t="s">
        <v>76</v>
      </c>
      <c r="B17" s="29" t="s">
        <v>16</v>
      </c>
      <c r="C17" s="29">
        <v>30</v>
      </c>
      <c r="D17" s="59">
        <v>226</v>
      </c>
      <c r="E17" s="31">
        <f t="shared" si="0"/>
        <v>6780</v>
      </c>
      <c r="F17" s="32" t="s">
        <v>14</v>
      </c>
      <c r="G17" s="33">
        <v>12</v>
      </c>
      <c r="H17" s="34">
        <v>226</v>
      </c>
      <c r="I17" s="35">
        <f t="shared" si="1"/>
        <v>2712</v>
      </c>
      <c r="J17" s="36" t="s">
        <v>14</v>
      </c>
      <c r="K17" s="29">
        <v>12</v>
      </c>
      <c r="L17" s="37">
        <v>226</v>
      </c>
      <c r="M17" s="35">
        <f t="shared" si="2"/>
        <v>2712</v>
      </c>
      <c r="N17" s="32" t="s">
        <v>14</v>
      </c>
      <c r="O17" s="33">
        <v>6</v>
      </c>
      <c r="P17" s="34">
        <v>226</v>
      </c>
      <c r="Q17" s="35">
        <f t="shared" si="3"/>
        <v>1356</v>
      </c>
      <c r="R17" s="222">
        <f t="shared" si="4"/>
        <v>6780</v>
      </c>
    </row>
    <row r="18" spans="1:18" x14ac:dyDescent="0.25">
      <c r="A18" s="28" t="s">
        <v>77</v>
      </c>
      <c r="B18" s="29" t="s">
        <v>16</v>
      </c>
      <c r="C18" s="29">
        <v>30</v>
      </c>
      <c r="D18" s="59">
        <v>123</v>
      </c>
      <c r="E18" s="31">
        <f t="shared" si="0"/>
        <v>3690</v>
      </c>
      <c r="F18" s="32" t="s">
        <v>14</v>
      </c>
      <c r="G18" s="33">
        <v>12</v>
      </c>
      <c r="H18" s="34">
        <v>123</v>
      </c>
      <c r="I18" s="35">
        <f t="shared" si="1"/>
        <v>1476</v>
      </c>
      <c r="J18" s="36" t="s">
        <v>14</v>
      </c>
      <c r="K18" s="29">
        <v>12</v>
      </c>
      <c r="L18" s="37">
        <v>123</v>
      </c>
      <c r="M18" s="35">
        <f t="shared" si="2"/>
        <v>1476</v>
      </c>
      <c r="N18" s="32" t="s">
        <v>14</v>
      </c>
      <c r="O18" s="33">
        <v>6</v>
      </c>
      <c r="P18" s="34">
        <v>123</v>
      </c>
      <c r="Q18" s="35">
        <f t="shared" si="3"/>
        <v>738</v>
      </c>
      <c r="R18" s="222">
        <f t="shared" si="4"/>
        <v>3690</v>
      </c>
    </row>
    <row r="19" spans="1:18" x14ac:dyDescent="0.25">
      <c r="A19" s="28"/>
      <c r="B19" s="29"/>
      <c r="C19" s="29"/>
      <c r="D19" s="59"/>
      <c r="E19" s="31"/>
      <c r="F19" s="32"/>
      <c r="G19" s="33"/>
      <c r="H19" s="34"/>
      <c r="I19" s="35"/>
      <c r="J19" s="36"/>
      <c r="K19" s="29">
        <v>0</v>
      </c>
      <c r="L19" s="37">
        <v>0</v>
      </c>
      <c r="M19" s="31"/>
      <c r="N19" s="32"/>
      <c r="O19" s="33"/>
      <c r="P19" s="34">
        <v>0</v>
      </c>
      <c r="Q19" s="35"/>
      <c r="R19" s="222"/>
    </row>
    <row r="20" spans="1:18" ht="15" customHeight="1" x14ac:dyDescent="0.25">
      <c r="A20" s="38" t="s">
        <v>17</v>
      </c>
      <c r="B20" s="39"/>
      <c r="C20" s="39"/>
      <c r="D20" s="40"/>
      <c r="E20" s="41">
        <f>SUM(E5:E19)</f>
        <v>235246.10697594794</v>
      </c>
      <c r="F20" s="42"/>
      <c r="G20" s="39"/>
      <c r="H20" s="43"/>
      <c r="I20" s="41">
        <f>SUM(I5:I19)</f>
        <v>92309.113896124967</v>
      </c>
      <c r="J20" s="45"/>
      <c r="K20" s="39"/>
      <c r="L20" s="43"/>
      <c r="M20" s="41">
        <f>SUM(M5:M19)</f>
        <v>92309.113896124967</v>
      </c>
      <c r="N20" s="42"/>
      <c r="O20" s="39"/>
      <c r="P20" s="43"/>
      <c r="Q20" s="41">
        <f>SUM(Q5:Q19)</f>
        <v>50627.879183697951</v>
      </c>
      <c r="R20" s="222"/>
    </row>
    <row r="21" spans="1:18" ht="15" customHeight="1" x14ac:dyDescent="0.25">
      <c r="A21" s="46"/>
      <c r="B21" s="47"/>
      <c r="C21" s="47"/>
      <c r="D21" s="48"/>
      <c r="E21" s="49"/>
      <c r="F21" s="50"/>
      <c r="G21" s="51"/>
      <c r="H21" s="15"/>
      <c r="I21" s="16"/>
      <c r="J21" s="52"/>
      <c r="K21" s="47"/>
      <c r="L21" s="53"/>
      <c r="M21" s="49"/>
      <c r="N21" s="50"/>
      <c r="O21" s="51"/>
      <c r="P21" s="15"/>
      <c r="Q21" s="16"/>
      <c r="R21" s="222"/>
    </row>
    <row r="22" spans="1:18" ht="15" customHeight="1" x14ac:dyDescent="0.25">
      <c r="A22" s="54" t="s">
        <v>83</v>
      </c>
      <c r="B22" s="10"/>
      <c r="C22" s="10"/>
      <c r="D22" s="11"/>
      <c r="E22" s="12"/>
      <c r="F22" s="13"/>
      <c r="G22" s="14"/>
      <c r="H22" s="15"/>
      <c r="I22" s="16"/>
      <c r="J22" s="55"/>
      <c r="K22" s="10"/>
      <c r="L22" s="56"/>
      <c r="M22" s="12"/>
      <c r="N22" s="13"/>
      <c r="O22" s="14"/>
      <c r="P22" s="15"/>
      <c r="Q22" s="16"/>
      <c r="R22" s="222"/>
    </row>
    <row r="23" spans="1:18" x14ac:dyDescent="0.25">
      <c r="A23" s="57" t="s">
        <v>82</v>
      </c>
      <c r="B23" s="58" t="s">
        <v>14</v>
      </c>
      <c r="C23" s="58">
        <f>30+30</f>
        <v>60</v>
      </c>
      <c r="D23" s="59">
        <v>300</v>
      </c>
      <c r="E23" s="31">
        <f t="shared" ref="E23" si="5">+C23*D23</f>
        <v>18000</v>
      </c>
      <c r="F23" s="61" t="s">
        <v>14</v>
      </c>
      <c r="G23" s="62">
        <f>12*2</f>
        <v>24</v>
      </c>
      <c r="H23" s="63">
        <v>300</v>
      </c>
      <c r="I23" s="64">
        <f>+G23*H23</f>
        <v>7200</v>
      </c>
      <c r="J23" s="65" t="s">
        <v>14</v>
      </c>
      <c r="K23" s="62">
        <f>12*2</f>
        <v>24</v>
      </c>
      <c r="L23" s="66">
        <v>300</v>
      </c>
      <c r="M23" s="60">
        <f>+K23*L23</f>
        <v>7200</v>
      </c>
      <c r="N23" s="61" t="s">
        <v>14</v>
      </c>
      <c r="O23" s="62">
        <f>6*2</f>
        <v>12</v>
      </c>
      <c r="P23" s="63">
        <v>300</v>
      </c>
      <c r="Q23" s="64">
        <f>+O23*P23</f>
        <v>3600</v>
      </c>
      <c r="R23" s="222"/>
    </row>
    <row r="24" spans="1:18" x14ac:dyDescent="0.25">
      <c r="A24" s="28" t="s">
        <v>84</v>
      </c>
      <c r="B24" s="58" t="s">
        <v>14</v>
      </c>
      <c r="C24" s="29">
        <v>30</v>
      </c>
      <c r="D24" s="30">
        <v>580</v>
      </c>
      <c r="E24" s="180">
        <f>+C24*D24</f>
        <v>17400</v>
      </c>
      <c r="F24" s="61" t="s">
        <v>14</v>
      </c>
      <c r="G24" s="33">
        <v>12</v>
      </c>
      <c r="H24" s="34">
        <v>580</v>
      </c>
      <c r="I24" s="64">
        <f>+H24*G24</f>
        <v>6960</v>
      </c>
      <c r="J24" s="65" t="s">
        <v>14</v>
      </c>
      <c r="K24" s="29">
        <v>12</v>
      </c>
      <c r="L24" s="37">
        <v>580</v>
      </c>
      <c r="M24" s="181">
        <f>+L24*K24</f>
        <v>6960</v>
      </c>
      <c r="N24" s="61" t="s">
        <v>14</v>
      </c>
      <c r="O24" s="33">
        <v>6</v>
      </c>
      <c r="P24" s="34">
        <v>580</v>
      </c>
      <c r="Q24" s="64">
        <f>+P24*O24</f>
        <v>3480</v>
      </c>
      <c r="R24" s="222"/>
    </row>
    <row r="25" spans="1:18" x14ac:dyDescent="0.25">
      <c r="A25" s="28" t="s">
        <v>85</v>
      </c>
      <c r="B25" s="29" t="s">
        <v>26</v>
      </c>
      <c r="C25" s="29">
        <v>3</v>
      </c>
      <c r="D25" s="30">
        <v>1200</v>
      </c>
      <c r="E25" s="180">
        <f>+C25*D25</f>
        <v>3600</v>
      </c>
      <c r="F25" s="32" t="s">
        <v>26</v>
      </c>
      <c r="G25" s="33">
        <v>1</v>
      </c>
      <c r="H25" s="34">
        <v>1200</v>
      </c>
      <c r="I25" s="64">
        <f>+H25*G25</f>
        <v>1200</v>
      </c>
      <c r="J25" s="36" t="s">
        <v>26</v>
      </c>
      <c r="K25" s="29">
        <v>1</v>
      </c>
      <c r="L25" s="37">
        <v>1200</v>
      </c>
      <c r="M25" s="181">
        <f>+L25*K25</f>
        <v>1200</v>
      </c>
      <c r="N25" s="32" t="s">
        <v>26</v>
      </c>
      <c r="O25" s="33">
        <v>1</v>
      </c>
      <c r="P25" s="34">
        <v>1200</v>
      </c>
      <c r="Q25" s="64">
        <f>+P25*O25</f>
        <v>1200</v>
      </c>
      <c r="R25" s="222"/>
    </row>
    <row r="26" spans="1:18" ht="15" customHeight="1" x14ac:dyDescent="0.25">
      <c r="A26" s="28" t="s">
        <v>86</v>
      </c>
      <c r="B26" s="29" t="s">
        <v>88</v>
      </c>
      <c r="C26" s="58">
        <v>147</v>
      </c>
      <c r="D26" s="59">
        <v>400</v>
      </c>
      <c r="E26" s="180">
        <f t="shared" ref="E26:E27" si="6">+C26*D26</f>
        <v>58800</v>
      </c>
      <c r="F26" s="32" t="s">
        <v>88</v>
      </c>
      <c r="G26" s="62">
        <v>50</v>
      </c>
      <c r="H26" s="63">
        <v>400</v>
      </c>
      <c r="I26" s="64">
        <f t="shared" ref="I26:I27" si="7">+H26*G26</f>
        <v>20000</v>
      </c>
      <c r="J26" s="36" t="s">
        <v>88</v>
      </c>
      <c r="K26" s="58">
        <v>50</v>
      </c>
      <c r="L26" s="66">
        <v>400</v>
      </c>
      <c r="M26" s="181">
        <f t="shared" ref="M26:M27" si="8">+L26*K26</f>
        <v>20000</v>
      </c>
      <c r="N26" s="32" t="s">
        <v>88</v>
      </c>
      <c r="O26" s="62">
        <v>47</v>
      </c>
      <c r="P26" s="63">
        <v>400</v>
      </c>
      <c r="Q26" s="64">
        <f t="shared" ref="Q26:Q27" si="9">+P26*O26</f>
        <v>18800</v>
      </c>
      <c r="R26" s="222"/>
    </row>
    <row r="27" spans="1:18" ht="15" customHeight="1" x14ac:dyDescent="0.25">
      <c r="A27" s="28" t="s">
        <v>87</v>
      </c>
      <c r="B27" s="29" t="s">
        <v>26</v>
      </c>
      <c r="C27" s="58">
        <v>27</v>
      </c>
      <c r="D27" s="59">
        <v>95</v>
      </c>
      <c r="E27" s="180">
        <f t="shared" si="6"/>
        <v>2565</v>
      </c>
      <c r="F27" s="32" t="s">
        <v>26</v>
      </c>
      <c r="G27" s="62">
        <v>9</v>
      </c>
      <c r="H27" s="63">
        <v>95</v>
      </c>
      <c r="I27" s="64">
        <f t="shared" si="7"/>
        <v>855</v>
      </c>
      <c r="J27" s="32" t="s">
        <v>26</v>
      </c>
      <c r="K27" s="58">
        <v>9</v>
      </c>
      <c r="L27" s="66">
        <v>95</v>
      </c>
      <c r="M27" s="181">
        <f t="shared" si="8"/>
        <v>855</v>
      </c>
      <c r="N27" s="32" t="s">
        <v>26</v>
      </c>
      <c r="O27" s="62">
        <v>9</v>
      </c>
      <c r="P27" s="63">
        <v>95</v>
      </c>
      <c r="Q27" s="64">
        <f t="shared" si="9"/>
        <v>855</v>
      </c>
      <c r="R27" s="222"/>
    </row>
    <row r="28" spans="1:18" ht="15" customHeight="1" x14ac:dyDescent="0.25">
      <c r="A28" s="38" t="s">
        <v>19</v>
      </c>
      <c r="B28" s="39"/>
      <c r="C28" s="39"/>
      <c r="D28" s="67"/>
      <c r="E28" s="41">
        <f>SUM(E23:E27)</f>
        <v>100365</v>
      </c>
      <c r="F28" s="42"/>
      <c r="G28" s="39"/>
      <c r="H28" s="68"/>
      <c r="I28" s="44">
        <f>SUM(I23:I27)</f>
        <v>36215</v>
      </c>
      <c r="J28" s="45"/>
      <c r="K28" s="39"/>
      <c r="L28" s="68"/>
      <c r="M28" s="41">
        <f>SUM(M23:M27)</f>
        <v>36215</v>
      </c>
      <c r="N28" s="42"/>
      <c r="O28" s="39"/>
      <c r="P28" s="68"/>
      <c r="Q28" s="44">
        <f>SUM(Q23:Q27)</f>
        <v>27935</v>
      </c>
      <c r="R28" s="222"/>
    </row>
    <row r="29" spans="1:18" ht="15" customHeight="1" x14ac:dyDescent="0.25">
      <c r="A29" s="46"/>
      <c r="B29" s="47"/>
      <c r="C29" s="47"/>
      <c r="D29" s="69"/>
      <c r="E29" s="49"/>
      <c r="F29" s="50"/>
      <c r="G29" s="51"/>
      <c r="H29" s="70"/>
      <c r="I29" s="16"/>
      <c r="J29" s="52"/>
      <c r="K29" s="47"/>
      <c r="L29" s="71"/>
      <c r="M29" s="49"/>
      <c r="N29" s="50"/>
      <c r="O29" s="51"/>
      <c r="P29" s="70"/>
      <c r="Q29" s="16"/>
      <c r="R29" s="222"/>
    </row>
    <row r="30" spans="1:18" s="192" customFormat="1" x14ac:dyDescent="0.25">
      <c r="A30" s="182" t="s">
        <v>20</v>
      </c>
      <c r="B30" s="183"/>
      <c r="C30" s="183"/>
      <c r="D30" s="184"/>
      <c r="E30" s="185"/>
      <c r="F30" s="186"/>
      <c r="G30" s="187"/>
      <c r="H30" s="188"/>
      <c r="I30" s="189"/>
      <c r="J30" s="190"/>
      <c r="K30" s="183"/>
      <c r="L30" s="191"/>
      <c r="M30" s="185"/>
      <c r="N30" s="186"/>
      <c r="O30" s="187"/>
      <c r="P30" s="188"/>
      <c r="Q30" s="189"/>
      <c r="R30" s="222"/>
    </row>
    <row r="31" spans="1:18" s="192" customFormat="1" x14ac:dyDescent="0.25">
      <c r="A31" s="174" t="s">
        <v>21</v>
      </c>
      <c r="B31" s="176" t="s">
        <v>22</v>
      </c>
      <c r="C31" s="176">
        <v>1</v>
      </c>
      <c r="D31" s="177">
        <v>44122.526491164906</v>
      </c>
      <c r="E31" s="177"/>
      <c r="F31" s="193" t="s">
        <v>22</v>
      </c>
      <c r="G31" s="194">
        <v>1</v>
      </c>
      <c r="H31" s="195">
        <v>44122.526491164906</v>
      </c>
      <c r="I31" s="179">
        <v>44122.526491164906</v>
      </c>
      <c r="J31" s="196" t="s">
        <v>22</v>
      </c>
      <c r="K31" s="176">
        <v>0</v>
      </c>
      <c r="L31" s="197"/>
      <c r="M31" s="178"/>
      <c r="N31" s="193" t="s">
        <v>22</v>
      </c>
      <c r="O31" s="194"/>
      <c r="P31" s="195"/>
      <c r="Q31" s="179"/>
      <c r="R31" s="222"/>
    </row>
    <row r="32" spans="1:18" s="192" customFormat="1" x14ac:dyDescent="0.25">
      <c r="A32" s="174" t="s">
        <v>54</v>
      </c>
      <c r="B32" s="176" t="s">
        <v>22</v>
      </c>
      <c r="C32" s="176">
        <v>2</v>
      </c>
      <c r="D32" s="177">
        <v>3088.5768543815434</v>
      </c>
      <c r="E32" s="177"/>
      <c r="F32" s="193" t="s">
        <v>22</v>
      </c>
      <c r="G32" s="194">
        <v>2</v>
      </c>
      <c r="H32" s="195">
        <v>3088.5768543815434</v>
      </c>
      <c r="I32" s="179">
        <v>6177.1537087630868</v>
      </c>
      <c r="J32" s="196" t="s">
        <v>22</v>
      </c>
      <c r="K32" s="176">
        <v>0</v>
      </c>
      <c r="L32" s="197"/>
      <c r="M32" s="178"/>
      <c r="N32" s="193"/>
      <c r="O32" s="194"/>
      <c r="P32" s="195"/>
      <c r="Q32" s="179"/>
      <c r="R32" s="222"/>
    </row>
    <row r="33" spans="1:18" s="192" customFormat="1" x14ac:dyDescent="0.25">
      <c r="A33" s="174" t="s">
        <v>55</v>
      </c>
      <c r="B33" s="176" t="s">
        <v>23</v>
      </c>
      <c r="C33" s="176">
        <v>4</v>
      </c>
      <c r="D33" s="177">
        <v>882.4505298232981</v>
      </c>
      <c r="E33" s="177"/>
      <c r="F33" s="193" t="s">
        <v>23</v>
      </c>
      <c r="G33" s="194">
        <v>4</v>
      </c>
      <c r="H33" s="195">
        <v>882.4505298232981</v>
      </c>
      <c r="I33" s="179">
        <v>3529.8021192931924</v>
      </c>
      <c r="J33" s="196" t="s">
        <v>23</v>
      </c>
      <c r="K33" s="176">
        <v>0</v>
      </c>
      <c r="L33" s="197"/>
      <c r="M33" s="178"/>
      <c r="N33" s="193" t="s">
        <v>23</v>
      </c>
      <c r="O33" s="194"/>
      <c r="P33" s="195"/>
      <c r="Q33" s="179"/>
      <c r="R33" s="222"/>
    </row>
    <row r="34" spans="1:18" s="192" customFormat="1" x14ac:dyDescent="0.25">
      <c r="A34" s="174" t="s">
        <v>56</v>
      </c>
      <c r="B34" s="176" t="s">
        <v>23</v>
      </c>
      <c r="C34" s="176">
        <v>1</v>
      </c>
      <c r="D34" s="177">
        <v>573.59284438514374</v>
      </c>
      <c r="E34" s="177"/>
      <c r="F34" s="193" t="s">
        <v>23</v>
      </c>
      <c r="G34" s="194">
        <v>1</v>
      </c>
      <c r="H34" s="195">
        <v>573.59284438514374</v>
      </c>
      <c r="I34" s="179">
        <v>573.59284438514374</v>
      </c>
      <c r="J34" s="196" t="s">
        <v>23</v>
      </c>
      <c r="K34" s="176">
        <v>0</v>
      </c>
      <c r="L34" s="197"/>
      <c r="M34" s="178"/>
      <c r="N34" s="193" t="s">
        <v>23</v>
      </c>
      <c r="O34" s="194"/>
      <c r="P34" s="195"/>
      <c r="Q34" s="179"/>
      <c r="R34" s="222"/>
    </row>
    <row r="35" spans="1:18" s="192" customFormat="1" x14ac:dyDescent="0.25">
      <c r="A35" s="174" t="s">
        <v>57</v>
      </c>
      <c r="B35" s="176" t="s">
        <v>23</v>
      </c>
      <c r="C35" s="176">
        <v>2</v>
      </c>
      <c r="D35" s="177">
        <v>529.47031789397886</v>
      </c>
      <c r="E35" s="177"/>
      <c r="F35" s="193" t="s">
        <v>23</v>
      </c>
      <c r="G35" s="194">
        <v>2</v>
      </c>
      <c r="H35" s="195">
        <v>529.47031789397886</v>
      </c>
      <c r="I35" s="179">
        <v>1058.9406357879577</v>
      </c>
      <c r="J35" s="196"/>
      <c r="K35" s="176"/>
      <c r="L35" s="197"/>
      <c r="M35" s="178"/>
      <c r="N35" s="193"/>
      <c r="O35" s="194"/>
      <c r="P35" s="195"/>
      <c r="Q35" s="179"/>
      <c r="R35" s="222"/>
    </row>
    <row r="36" spans="1:18" ht="15" customHeight="1" x14ac:dyDescent="0.25">
      <c r="A36" s="57"/>
      <c r="B36" s="58"/>
      <c r="C36" s="58"/>
      <c r="D36" s="59"/>
      <c r="E36" s="60"/>
      <c r="F36" s="61"/>
      <c r="G36" s="62"/>
      <c r="H36" s="63"/>
      <c r="I36" s="64"/>
      <c r="J36" s="65"/>
      <c r="K36" s="58"/>
      <c r="L36" s="66"/>
      <c r="M36" s="60"/>
      <c r="N36" s="61"/>
      <c r="O36" s="62"/>
      <c r="P36" s="63"/>
      <c r="Q36" s="64"/>
      <c r="R36" s="222"/>
    </row>
    <row r="37" spans="1:18" ht="15" customHeight="1" x14ac:dyDescent="0.25">
      <c r="A37" s="38" t="s">
        <v>24</v>
      </c>
      <c r="B37" s="39"/>
      <c r="C37" s="39"/>
      <c r="D37" s="67"/>
      <c r="E37" s="41"/>
      <c r="F37" s="42"/>
      <c r="G37" s="39"/>
      <c r="H37" s="68"/>
      <c r="I37" s="44"/>
      <c r="J37" s="45"/>
      <c r="K37" s="39"/>
      <c r="L37" s="68"/>
      <c r="M37" s="41">
        <v>0</v>
      </c>
      <c r="N37" s="42"/>
      <c r="O37" s="39"/>
      <c r="P37" s="68"/>
      <c r="Q37" s="44">
        <v>0</v>
      </c>
      <c r="R37" s="222"/>
    </row>
    <row r="38" spans="1:18" ht="15" customHeight="1" x14ac:dyDescent="0.25">
      <c r="A38" s="46"/>
      <c r="B38" s="47"/>
      <c r="C38" s="47"/>
      <c r="D38" s="69"/>
      <c r="E38" s="49"/>
      <c r="F38" s="50"/>
      <c r="G38" s="51"/>
      <c r="H38" s="70"/>
      <c r="I38" s="16"/>
      <c r="J38" s="52"/>
      <c r="K38" s="47"/>
      <c r="L38" s="71"/>
      <c r="M38" s="49"/>
      <c r="N38" s="50"/>
      <c r="O38" s="51"/>
      <c r="P38" s="70"/>
      <c r="Q38" s="16"/>
      <c r="R38" s="222"/>
    </row>
    <row r="39" spans="1:18" x14ac:dyDescent="0.25">
      <c r="A39" s="72" t="s">
        <v>89</v>
      </c>
      <c r="B39" s="29"/>
      <c r="C39" s="29"/>
      <c r="D39" s="30"/>
      <c r="E39" s="31"/>
      <c r="F39" s="32"/>
      <c r="G39" s="33"/>
      <c r="H39" s="34"/>
      <c r="I39" s="35"/>
      <c r="J39" s="36"/>
      <c r="K39" s="29"/>
      <c r="L39" s="37"/>
      <c r="M39" s="31"/>
      <c r="N39" s="32"/>
      <c r="O39" s="33"/>
      <c r="P39" s="34"/>
      <c r="Q39" s="35"/>
      <c r="R39" s="222"/>
    </row>
    <row r="40" spans="1:18" x14ac:dyDescent="0.25">
      <c r="A40" s="28" t="s">
        <v>90</v>
      </c>
      <c r="B40" s="58" t="s">
        <v>14</v>
      </c>
      <c r="C40" s="58">
        <v>30</v>
      </c>
      <c r="D40" s="59">
        <v>200</v>
      </c>
      <c r="E40" s="180">
        <f t="shared" ref="E40:E43" si="10">+C40*D40</f>
        <v>6000</v>
      </c>
      <c r="F40" s="61" t="s">
        <v>14</v>
      </c>
      <c r="G40" s="62">
        <v>12</v>
      </c>
      <c r="H40" s="63">
        <v>200</v>
      </c>
      <c r="I40" s="64">
        <f t="shared" ref="I40:I43" si="11">+H40*G40</f>
        <v>2400</v>
      </c>
      <c r="J40" s="65" t="s">
        <v>14</v>
      </c>
      <c r="K40" s="58">
        <v>12</v>
      </c>
      <c r="L40" s="66">
        <v>200</v>
      </c>
      <c r="M40" s="181">
        <f t="shared" ref="M40:M43" si="12">+L40*K40</f>
        <v>2400</v>
      </c>
      <c r="N40" s="61" t="s">
        <v>14</v>
      </c>
      <c r="O40" s="62">
        <v>6</v>
      </c>
      <c r="P40" s="63">
        <v>200</v>
      </c>
      <c r="Q40" s="64">
        <f t="shared" ref="Q40:Q43" si="13">+P40*O40</f>
        <v>1200</v>
      </c>
      <c r="R40" s="222"/>
    </row>
    <row r="41" spans="1:18" x14ac:dyDescent="0.25">
      <c r="A41" s="28" t="s">
        <v>92</v>
      </c>
      <c r="B41" s="58" t="s">
        <v>14</v>
      </c>
      <c r="C41" s="58">
        <v>30</v>
      </c>
      <c r="D41" s="59">
        <v>150</v>
      </c>
      <c r="E41" s="180">
        <f t="shared" si="10"/>
        <v>4500</v>
      </c>
      <c r="F41" s="61" t="s">
        <v>14</v>
      </c>
      <c r="G41" s="62">
        <v>12</v>
      </c>
      <c r="H41" s="63">
        <v>150</v>
      </c>
      <c r="I41" s="64">
        <f t="shared" si="11"/>
        <v>1800</v>
      </c>
      <c r="J41" s="65" t="s">
        <v>14</v>
      </c>
      <c r="K41" s="58">
        <v>12</v>
      </c>
      <c r="L41" s="66">
        <v>150</v>
      </c>
      <c r="M41" s="181">
        <f t="shared" si="12"/>
        <v>1800</v>
      </c>
      <c r="N41" s="61" t="s">
        <v>14</v>
      </c>
      <c r="O41" s="62">
        <v>6</v>
      </c>
      <c r="P41" s="63">
        <v>150</v>
      </c>
      <c r="Q41" s="64">
        <f t="shared" si="13"/>
        <v>900</v>
      </c>
      <c r="R41" s="222"/>
    </row>
    <row r="42" spans="1:18" x14ac:dyDescent="0.25">
      <c r="A42" s="28" t="s">
        <v>91</v>
      </c>
      <c r="B42" s="58" t="s">
        <v>14</v>
      </c>
      <c r="C42" s="58">
        <v>30</v>
      </c>
      <c r="D42" s="59">
        <v>200</v>
      </c>
      <c r="E42" s="180">
        <f t="shared" si="10"/>
        <v>6000</v>
      </c>
      <c r="F42" s="61" t="s">
        <v>14</v>
      </c>
      <c r="G42" s="62">
        <v>12</v>
      </c>
      <c r="H42" s="63">
        <v>200</v>
      </c>
      <c r="I42" s="64">
        <f t="shared" si="11"/>
        <v>2400</v>
      </c>
      <c r="J42" s="65" t="s">
        <v>14</v>
      </c>
      <c r="K42" s="58">
        <v>12</v>
      </c>
      <c r="L42" s="66">
        <v>200</v>
      </c>
      <c r="M42" s="181">
        <f t="shared" si="12"/>
        <v>2400</v>
      </c>
      <c r="N42" s="61" t="s">
        <v>14</v>
      </c>
      <c r="O42" s="62">
        <v>6</v>
      </c>
      <c r="P42" s="63">
        <v>200</v>
      </c>
      <c r="Q42" s="64">
        <f t="shared" si="13"/>
        <v>1200</v>
      </c>
      <c r="R42" s="222"/>
    </row>
    <row r="43" spans="1:18" x14ac:dyDescent="0.25">
      <c r="A43" s="28" t="s">
        <v>93</v>
      </c>
      <c r="B43" s="58" t="s">
        <v>14</v>
      </c>
      <c r="C43" s="58">
        <v>30</v>
      </c>
      <c r="D43" s="59">
        <v>200</v>
      </c>
      <c r="E43" s="180">
        <f t="shared" si="10"/>
        <v>6000</v>
      </c>
      <c r="F43" s="61" t="s">
        <v>14</v>
      </c>
      <c r="G43" s="62">
        <v>12</v>
      </c>
      <c r="H43" s="63">
        <v>200</v>
      </c>
      <c r="I43" s="64">
        <f t="shared" si="11"/>
        <v>2400</v>
      </c>
      <c r="J43" s="65" t="s">
        <v>14</v>
      </c>
      <c r="K43" s="58">
        <v>12</v>
      </c>
      <c r="L43" s="66">
        <v>200</v>
      </c>
      <c r="M43" s="181">
        <f t="shared" si="12"/>
        <v>2400</v>
      </c>
      <c r="N43" s="61" t="s">
        <v>14</v>
      </c>
      <c r="O43" s="62">
        <v>6</v>
      </c>
      <c r="P43" s="63">
        <v>200</v>
      </c>
      <c r="Q43" s="64">
        <f t="shared" si="13"/>
        <v>1200</v>
      </c>
      <c r="R43" s="222">
        <f>+E43</f>
        <v>6000</v>
      </c>
    </row>
    <row r="44" spans="1:18" ht="15" customHeight="1" x14ac:dyDescent="0.25">
      <c r="A44" s="57"/>
      <c r="B44" s="29"/>
      <c r="C44" s="29"/>
      <c r="D44" s="30"/>
      <c r="E44" s="31"/>
      <c r="F44" s="32"/>
      <c r="G44" s="33"/>
      <c r="H44" s="34"/>
      <c r="I44" s="35"/>
      <c r="J44" s="36"/>
      <c r="K44" s="29"/>
      <c r="L44" s="37"/>
      <c r="M44" s="31"/>
      <c r="N44" s="32"/>
      <c r="O44" s="33"/>
      <c r="P44" s="34"/>
      <c r="Q44" s="35"/>
    </row>
    <row r="45" spans="1:18" ht="15" customHeight="1" x14ac:dyDescent="0.25">
      <c r="A45" s="38" t="s">
        <v>28</v>
      </c>
      <c r="B45" s="73"/>
      <c r="C45" s="73"/>
      <c r="D45" s="74"/>
      <c r="E45" s="41">
        <f>SUM(E40:E44)</f>
        <v>22500</v>
      </c>
      <c r="F45" s="75"/>
      <c r="G45" s="73"/>
      <c r="H45" s="76"/>
      <c r="I45" s="44">
        <f>SUM(I40:I44)</f>
        <v>9000</v>
      </c>
      <c r="J45" s="77"/>
      <c r="K45" s="73"/>
      <c r="L45" s="76"/>
      <c r="M45" s="41">
        <f>SUM(M40:M44)</f>
        <v>9000</v>
      </c>
      <c r="N45" s="75"/>
      <c r="O45" s="73"/>
      <c r="P45" s="76"/>
      <c r="Q45" s="44">
        <f>SUM(Q40:Q44)</f>
        <v>4500</v>
      </c>
    </row>
    <row r="46" spans="1:18" ht="15" customHeight="1" x14ac:dyDescent="0.25">
      <c r="A46" s="46"/>
      <c r="B46" s="78"/>
      <c r="C46" s="78"/>
      <c r="D46" s="79"/>
      <c r="E46" s="49"/>
      <c r="F46" s="80"/>
      <c r="G46" s="81"/>
      <c r="H46" s="82"/>
      <c r="I46" s="16"/>
      <c r="J46" s="83"/>
      <c r="K46" s="78"/>
      <c r="L46" s="84"/>
      <c r="M46" s="49"/>
      <c r="N46" s="80"/>
      <c r="O46" s="81"/>
      <c r="P46" s="82"/>
      <c r="Q46" s="16"/>
    </row>
    <row r="47" spans="1:18" x14ac:dyDescent="0.25">
      <c r="A47" s="54" t="s">
        <v>94</v>
      </c>
      <c r="B47" s="10"/>
      <c r="C47" s="10"/>
      <c r="D47" s="11"/>
      <c r="E47" s="12"/>
      <c r="F47" s="13"/>
      <c r="G47" s="14"/>
      <c r="H47" s="15"/>
      <c r="I47" s="16"/>
      <c r="J47" s="55"/>
      <c r="K47" s="10"/>
      <c r="L47" s="56"/>
      <c r="M47" s="12"/>
      <c r="N47" s="13"/>
      <c r="O47" s="14"/>
      <c r="P47" s="15"/>
      <c r="Q47" s="16"/>
      <c r="R47" s="222"/>
    </row>
    <row r="48" spans="1:18" x14ac:dyDescent="0.25">
      <c r="A48" s="85" t="s">
        <v>95</v>
      </c>
      <c r="B48" s="29" t="s">
        <v>44</v>
      </c>
      <c r="C48" s="29">
        <v>14</v>
      </c>
      <c r="D48" s="30">
        <v>2000</v>
      </c>
      <c r="E48" s="180">
        <f t="shared" ref="E48:E50" si="14">+C48*D48</f>
        <v>28000</v>
      </c>
      <c r="F48" s="32" t="s">
        <v>31</v>
      </c>
      <c r="G48" s="33">
        <v>5</v>
      </c>
      <c r="H48" s="34">
        <v>2000</v>
      </c>
      <c r="I48" s="64">
        <f t="shared" ref="I48:I50" si="15">+H48*G48</f>
        <v>10000</v>
      </c>
      <c r="J48" s="36" t="s">
        <v>31</v>
      </c>
      <c r="K48" s="29">
        <v>5</v>
      </c>
      <c r="L48" s="37">
        <v>2000</v>
      </c>
      <c r="M48" s="181">
        <f t="shared" ref="M48:M50" si="16">+L48*K48</f>
        <v>10000</v>
      </c>
      <c r="N48" s="32" t="s">
        <v>31</v>
      </c>
      <c r="O48" s="33">
        <v>4</v>
      </c>
      <c r="P48" s="34">
        <v>2000</v>
      </c>
      <c r="Q48" s="64">
        <f t="shared" ref="Q48:Q50" si="17">+P48*O48</f>
        <v>8000</v>
      </c>
      <c r="R48" s="222"/>
    </row>
    <row r="49" spans="1:18" x14ac:dyDescent="0.25">
      <c r="A49" s="85" t="s">
        <v>96</v>
      </c>
      <c r="B49" s="29" t="s">
        <v>44</v>
      </c>
      <c r="C49" s="29">
        <v>2</v>
      </c>
      <c r="D49" s="30">
        <v>2000</v>
      </c>
      <c r="E49" s="180">
        <f t="shared" si="14"/>
        <v>4000</v>
      </c>
      <c r="F49" s="32" t="s">
        <v>33</v>
      </c>
      <c r="G49" s="33">
        <v>1</v>
      </c>
      <c r="H49" s="34">
        <v>2000</v>
      </c>
      <c r="I49" s="64">
        <f t="shared" si="15"/>
        <v>2000</v>
      </c>
      <c r="J49" s="36" t="s">
        <v>33</v>
      </c>
      <c r="K49" s="29">
        <v>1</v>
      </c>
      <c r="L49" s="37">
        <v>2000</v>
      </c>
      <c r="M49" s="181">
        <f t="shared" si="16"/>
        <v>2000</v>
      </c>
      <c r="N49" s="32" t="s">
        <v>33</v>
      </c>
      <c r="O49" s="33">
        <v>0</v>
      </c>
      <c r="P49" s="34">
        <v>2000</v>
      </c>
      <c r="Q49" s="64">
        <f t="shared" si="17"/>
        <v>0</v>
      </c>
      <c r="R49" s="222"/>
    </row>
    <row r="50" spans="1:18" x14ac:dyDescent="0.25">
      <c r="A50" s="85" t="s">
        <v>97</v>
      </c>
      <c r="B50" s="29" t="s">
        <v>44</v>
      </c>
      <c r="C50" s="29">
        <v>25</v>
      </c>
      <c r="D50" s="30">
        <v>450</v>
      </c>
      <c r="E50" s="180">
        <f t="shared" si="14"/>
        <v>11250</v>
      </c>
      <c r="F50" s="32" t="s">
        <v>33</v>
      </c>
      <c r="G50" s="33">
        <v>10</v>
      </c>
      <c r="H50" s="34">
        <v>450</v>
      </c>
      <c r="I50" s="64">
        <f t="shared" si="15"/>
        <v>4500</v>
      </c>
      <c r="J50" s="36" t="s">
        <v>33</v>
      </c>
      <c r="K50" s="29">
        <v>10</v>
      </c>
      <c r="L50" s="37">
        <v>450</v>
      </c>
      <c r="M50" s="181">
        <f t="shared" si="16"/>
        <v>4500</v>
      </c>
      <c r="N50" s="32" t="s">
        <v>33</v>
      </c>
      <c r="O50" s="33">
        <v>5</v>
      </c>
      <c r="P50" s="34">
        <v>450</v>
      </c>
      <c r="Q50" s="64">
        <f t="shared" si="17"/>
        <v>2250</v>
      </c>
      <c r="R50" s="222"/>
    </row>
    <row r="51" spans="1:18" s="192" customFormat="1" x14ac:dyDescent="0.25">
      <c r="A51" s="198" t="s">
        <v>35</v>
      </c>
      <c r="B51" s="176" t="s">
        <v>33</v>
      </c>
      <c r="C51" s="176">
        <v>1</v>
      </c>
      <c r="D51" s="177">
        <v>4059.2724371871709</v>
      </c>
      <c r="E51" s="199">
        <v>0</v>
      </c>
      <c r="F51" s="193" t="s">
        <v>33</v>
      </c>
      <c r="G51" s="194">
        <v>1</v>
      </c>
      <c r="H51" s="195">
        <v>4059.2724371871709</v>
      </c>
      <c r="I51" s="179"/>
      <c r="J51" s="196" t="s">
        <v>33</v>
      </c>
      <c r="K51" s="176">
        <v>0</v>
      </c>
      <c r="L51" s="197">
        <v>4181.0506103027865</v>
      </c>
      <c r="M51" s="178">
        <v>0</v>
      </c>
      <c r="N51" s="193" t="s">
        <v>33</v>
      </c>
      <c r="O51" s="194">
        <v>0</v>
      </c>
      <c r="P51" s="195">
        <v>4306.4821286118695</v>
      </c>
      <c r="Q51" s="179">
        <v>0</v>
      </c>
      <c r="R51" s="222"/>
    </row>
    <row r="52" spans="1:18" x14ac:dyDescent="0.25">
      <c r="A52" s="85" t="s">
        <v>36</v>
      </c>
      <c r="B52" s="29" t="s">
        <v>31</v>
      </c>
      <c r="C52" s="29">
        <v>1</v>
      </c>
      <c r="D52" s="30">
        <v>12000</v>
      </c>
      <c r="E52" s="180">
        <f>+C52*D52</f>
        <v>12000</v>
      </c>
      <c r="F52" s="32" t="s">
        <v>31</v>
      </c>
      <c r="G52" s="33">
        <v>0</v>
      </c>
      <c r="H52" s="34">
        <v>15884.109536819366</v>
      </c>
      <c r="I52" s="35"/>
      <c r="J52" s="36" t="s">
        <v>31</v>
      </c>
      <c r="K52" s="29">
        <v>0</v>
      </c>
      <c r="L52" s="37">
        <v>16360.632822923946</v>
      </c>
      <c r="M52" s="181">
        <f t="shared" ref="M52" si="18">+L52*K52</f>
        <v>0</v>
      </c>
      <c r="N52" s="32" t="s">
        <v>31</v>
      </c>
      <c r="O52" s="33">
        <v>1</v>
      </c>
      <c r="P52" s="34">
        <v>12000</v>
      </c>
      <c r="Q52" s="64">
        <f t="shared" ref="Q52" si="19">+P52*O52</f>
        <v>12000</v>
      </c>
      <c r="R52" s="222"/>
    </row>
    <row r="53" spans="1:18" s="192" customFormat="1" x14ac:dyDescent="0.25">
      <c r="A53" s="198" t="s">
        <v>37</v>
      </c>
      <c r="B53" s="176" t="s">
        <v>38</v>
      </c>
      <c r="C53" s="176">
        <v>6</v>
      </c>
      <c r="D53" s="177">
        <v>4091.349513946248</v>
      </c>
      <c r="E53" s="199">
        <v>0</v>
      </c>
      <c r="F53" s="193" t="s">
        <v>38</v>
      </c>
      <c r="G53" s="194">
        <v>2</v>
      </c>
      <c r="H53" s="195">
        <v>3971.0273842048414</v>
      </c>
      <c r="I53" s="179"/>
      <c r="J53" s="196" t="s">
        <v>38</v>
      </c>
      <c r="K53" s="176">
        <v>2</v>
      </c>
      <c r="L53" s="197">
        <v>4090.1582057309865</v>
      </c>
      <c r="M53" s="178"/>
      <c r="N53" s="193" t="s">
        <v>38</v>
      </c>
      <c r="O53" s="194">
        <v>2</v>
      </c>
      <c r="P53" s="195">
        <v>4212.8629519029164</v>
      </c>
      <c r="Q53" s="179"/>
      <c r="R53" s="222"/>
    </row>
    <row r="54" spans="1:18" s="192" customFormat="1" x14ac:dyDescent="0.25">
      <c r="A54" s="174" t="s">
        <v>52</v>
      </c>
      <c r="B54" s="176" t="s">
        <v>39</v>
      </c>
      <c r="C54" s="176">
        <v>1</v>
      </c>
      <c r="D54" s="177">
        <v>4680.9588354476846</v>
      </c>
      <c r="E54" s="199">
        <v>0</v>
      </c>
      <c r="F54" s="193" t="s">
        <v>39</v>
      </c>
      <c r="G54" s="194">
        <v>0</v>
      </c>
      <c r="H54" s="195">
        <v>4412.2526491164899</v>
      </c>
      <c r="I54" s="179"/>
      <c r="J54" s="196" t="s">
        <v>39</v>
      </c>
      <c r="K54" s="176">
        <v>0</v>
      </c>
      <c r="L54" s="197">
        <v>4544.6202285899853</v>
      </c>
      <c r="M54" s="178">
        <v>0</v>
      </c>
      <c r="N54" s="193" t="s">
        <v>39</v>
      </c>
      <c r="O54" s="194">
        <v>1</v>
      </c>
      <c r="P54" s="195">
        <v>4680.9588354476846</v>
      </c>
      <c r="Q54" s="179"/>
      <c r="R54" s="222"/>
    </row>
    <row r="55" spans="1:18" s="192" customFormat="1" x14ac:dyDescent="0.25">
      <c r="A55" s="174" t="s">
        <v>53</v>
      </c>
      <c r="B55" s="210" t="s">
        <v>40</v>
      </c>
      <c r="C55" s="210">
        <v>3</v>
      </c>
      <c r="D55" s="211">
        <v>3182.1607330693041</v>
      </c>
      <c r="E55" s="199">
        <v>0</v>
      </c>
      <c r="F55" s="212" t="s">
        <v>40</v>
      </c>
      <c r="G55" s="213">
        <v>1</v>
      </c>
      <c r="H55" s="214">
        <v>3088.5768543815434</v>
      </c>
      <c r="I55" s="179"/>
      <c r="J55" s="215" t="s">
        <v>40</v>
      </c>
      <c r="K55" s="210">
        <v>1</v>
      </c>
      <c r="L55" s="216">
        <v>3181.2341600129894</v>
      </c>
      <c r="M55" s="178"/>
      <c r="N55" s="212" t="s">
        <v>40</v>
      </c>
      <c r="O55" s="213">
        <v>1</v>
      </c>
      <c r="P55" s="214">
        <v>3276.6711848133791</v>
      </c>
      <c r="Q55" s="179"/>
      <c r="R55" s="222"/>
    </row>
    <row r="56" spans="1:18" ht="15" customHeight="1" x14ac:dyDescent="0.25">
      <c r="A56" s="93"/>
      <c r="B56" s="86"/>
      <c r="C56" s="86"/>
      <c r="D56" s="87"/>
      <c r="E56" s="94"/>
      <c r="F56" s="88"/>
      <c r="G56" s="89"/>
      <c r="H56" s="90"/>
      <c r="I56" s="95"/>
      <c r="J56" s="91"/>
      <c r="K56" s="86"/>
      <c r="L56" s="92"/>
      <c r="M56" s="94"/>
      <c r="N56" s="88"/>
      <c r="O56" s="89"/>
      <c r="P56" s="90"/>
      <c r="Q56" s="95"/>
      <c r="R56" s="222"/>
    </row>
    <row r="57" spans="1:18" ht="15" customHeight="1" thickBot="1" x14ac:dyDescent="0.3">
      <c r="A57" s="96" t="s">
        <v>41</v>
      </c>
      <c r="B57" s="97"/>
      <c r="C57" s="97"/>
      <c r="D57" s="98"/>
      <c r="E57" s="99">
        <f>SUM(E48:E56)</f>
        <v>55250</v>
      </c>
      <c r="F57" s="100"/>
      <c r="G57" s="97"/>
      <c r="H57" s="101"/>
      <c r="I57" s="102">
        <f>SUM(I48:I56)</f>
        <v>16500</v>
      </c>
      <c r="J57" s="103"/>
      <c r="K57" s="97"/>
      <c r="L57" s="101"/>
      <c r="M57" s="99">
        <f>SUM(M48:M56)</f>
        <v>16500</v>
      </c>
      <c r="N57" s="100"/>
      <c r="O57" s="97"/>
      <c r="P57" s="101"/>
      <c r="Q57" s="102">
        <f>SUM(Q48:Q56)</f>
        <v>22250</v>
      </c>
      <c r="R57" s="222"/>
    </row>
    <row r="58" spans="1:18" ht="15" customHeight="1" x14ac:dyDescent="0.25">
      <c r="A58" s="104"/>
      <c r="B58" s="105"/>
      <c r="C58" s="105"/>
      <c r="D58" s="106"/>
      <c r="E58" s="107"/>
      <c r="F58" s="108"/>
      <c r="G58" s="109"/>
      <c r="H58" s="110"/>
      <c r="I58" s="111"/>
      <c r="J58" s="112"/>
      <c r="K58" s="105"/>
      <c r="L58" s="113"/>
      <c r="M58" s="107"/>
      <c r="N58" s="108"/>
      <c r="O58" s="109"/>
      <c r="P58" s="110"/>
      <c r="Q58" s="111"/>
      <c r="R58" s="222"/>
    </row>
    <row r="59" spans="1:18" ht="30" customHeight="1" x14ac:dyDescent="0.25">
      <c r="A59" s="54" t="s">
        <v>42</v>
      </c>
      <c r="B59" s="78"/>
      <c r="C59" s="78"/>
      <c r="D59" s="114"/>
      <c r="E59" s="31"/>
      <c r="F59" s="80"/>
      <c r="G59" s="81"/>
      <c r="H59" s="82"/>
      <c r="I59" s="35"/>
      <c r="J59" s="83"/>
      <c r="K59" s="78"/>
      <c r="L59" s="115"/>
      <c r="M59" s="31"/>
      <c r="N59" s="80"/>
      <c r="O59" s="81"/>
      <c r="P59" s="82"/>
      <c r="Q59" s="35"/>
      <c r="R59" s="222"/>
    </row>
    <row r="60" spans="1:18" s="192" customFormat="1" ht="30.6" customHeight="1" x14ac:dyDescent="0.25">
      <c r="A60" s="217" t="s">
        <v>43</v>
      </c>
      <c r="B60" s="176" t="s">
        <v>44</v>
      </c>
      <c r="C60" s="176">
        <v>1</v>
      </c>
      <c r="D60" s="177">
        <v>13117.627125823326</v>
      </c>
      <c r="E60" s="199">
        <v>0</v>
      </c>
      <c r="F60" s="193" t="s">
        <v>44</v>
      </c>
      <c r="G60" s="194">
        <v>1</v>
      </c>
      <c r="H60" s="195">
        <v>13117.627125823326</v>
      </c>
      <c r="I60" s="179">
        <v>13117.627125823326</v>
      </c>
      <c r="J60" s="218" t="s">
        <v>44</v>
      </c>
      <c r="K60" s="176">
        <v>0</v>
      </c>
      <c r="L60" s="197">
        <v>0</v>
      </c>
      <c r="M60" s="178">
        <v>0</v>
      </c>
      <c r="N60" s="193" t="s">
        <v>31</v>
      </c>
      <c r="O60" s="194">
        <v>0</v>
      </c>
      <c r="P60" s="195">
        <v>0</v>
      </c>
      <c r="Q60" s="179">
        <v>0</v>
      </c>
      <c r="R60" s="222"/>
    </row>
    <row r="61" spans="1:18" s="192" customFormat="1" x14ac:dyDescent="0.25">
      <c r="A61" s="217" t="s">
        <v>45</v>
      </c>
      <c r="B61" s="176" t="s">
        <v>44</v>
      </c>
      <c r="C61" s="176">
        <v>1</v>
      </c>
      <c r="D61" s="177">
        <v>10509.98581019548</v>
      </c>
      <c r="E61" s="199">
        <v>0</v>
      </c>
      <c r="F61" s="193" t="s">
        <v>44</v>
      </c>
      <c r="G61" s="194">
        <v>1</v>
      </c>
      <c r="H61" s="195">
        <v>10509.98581019548</v>
      </c>
      <c r="I61" s="179">
        <v>10509.98581019548</v>
      </c>
      <c r="J61" s="218" t="s">
        <v>44</v>
      </c>
      <c r="K61" s="176">
        <v>0</v>
      </c>
      <c r="L61" s="197">
        <v>0</v>
      </c>
      <c r="M61" s="178">
        <v>0</v>
      </c>
      <c r="N61" s="193" t="s">
        <v>31</v>
      </c>
      <c r="O61" s="194">
        <v>0</v>
      </c>
      <c r="P61" s="195">
        <v>0</v>
      </c>
      <c r="Q61" s="179">
        <v>0</v>
      </c>
      <c r="R61" s="222"/>
    </row>
    <row r="62" spans="1:18" ht="15" customHeight="1" x14ac:dyDescent="0.25">
      <c r="A62" s="54"/>
      <c r="B62" s="78"/>
      <c r="C62" s="78"/>
      <c r="D62" s="114"/>
      <c r="E62" s="118"/>
      <c r="F62" s="80"/>
      <c r="G62" s="81"/>
      <c r="H62" s="82"/>
      <c r="I62" s="119"/>
      <c r="J62" s="83"/>
      <c r="K62" s="78"/>
      <c r="L62" s="115"/>
      <c r="M62" s="118"/>
      <c r="N62" s="80"/>
      <c r="O62" s="81"/>
      <c r="P62" s="82"/>
      <c r="Q62" s="119"/>
      <c r="R62" s="222"/>
    </row>
    <row r="63" spans="1:18" ht="16.5" customHeight="1" thickBot="1" x14ac:dyDescent="0.3">
      <c r="A63" s="38" t="s">
        <v>46</v>
      </c>
      <c r="B63" s="39"/>
      <c r="C63" s="39"/>
      <c r="D63" s="67"/>
      <c r="E63" s="99"/>
      <c r="F63" s="42"/>
      <c r="G63" s="39"/>
      <c r="H63" s="68"/>
      <c r="I63" s="102"/>
      <c r="J63" s="45"/>
      <c r="K63" s="39"/>
      <c r="L63" s="68"/>
      <c r="M63" s="99">
        <v>0</v>
      </c>
      <c r="N63" s="42"/>
      <c r="O63" s="39"/>
      <c r="P63" s="68"/>
      <c r="Q63" s="102">
        <v>0</v>
      </c>
      <c r="R63" s="222"/>
    </row>
    <row r="64" spans="1:18" ht="30" customHeight="1" thickBot="1" x14ac:dyDescent="0.3">
      <c r="A64" s="120" t="s">
        <v>47</v>
      </c>
      <c r="B64" s="121"/>
      <c r="C64" s="121"/>
      <c r="D64" s="122"/>
      <c r="E64" s="123">
        <f>+E57+E45+E37+E28+E20</f>
        <v>413361.10697594797</v>
      </c>
      <c r="F64" s="124"/>
      <c r="G64" s="121"/>
      <c r="H64" s="125"/>
      <c r="I64" s="123">
        <f>+I57+I45+I37+I28+I20</f>
        <v>154024.11389612497</v>
      </c>
      <c r="J64" s="127"/>
      <c r="K64" s="121"/>
      <c r="L64" s="125"/>
      <c r="M64" s="123">
        <f>+M57+M45+M37+M28+M20</f>
        <v>154024.11389612497</v>
      </c>
      <c r="N64" s="124"/>
      <c r="O64" s="121"/>
      <c r="P64" s="125"/>
      <c r="Q64" s="123">
        <f>+Q57+Q45+Q37+Q28+Q20</f>
        <v>105312.87918369795</v>
      </c>
      <c r="R64" s="222">
        <f>SUM(R6:R62)</f>
        <v>52399.933413812818</v>
      </c>
    </row>
    <row r="65" spans="1:20" ht="30.95" customHeight="1" thickBot="1" x14ac:dyDescent="0.3">
      <c r="A65" s="128" t="s">
        <v>48</v>
      </c>
      <c r="B65" s="129"/>
      <c r="C65" s="129"/>
      <c r="D65" s="130"/>
      <c r="E65" s="131">
        <f>+E64*0.05</f>
        <v>20668.055348797399</v>
      </c>
      <c r="F65" s="132"/>
      <c r="G65" s="133"/>
      <c r="H65" s="134"/>
      <c r="I65" s="135">
        <f>+I64*0.05</f>
        <v>7701.2056948062491</v>
      </c>
      <c r="J65" s="136"/>
      <c r="K65" s="129"/>
      <c r="L65" s="137"/>
      <c r="M65" s="131">
        <f>+M64*0.05</f>
        <v>7701.2056948062491</v>
      </c>
      <c r="N65" s="132"/>
      <c r="O65" s="133"/>
      <c r="P65" s="134"/>
      <c r="Q65" s="135">
        <f>+Q64*0.05</f>
        <v>5265.6439591848975</v>
      </c>
      <c r="R65" s="222">
        <f>+E65</f>
        <v>20668.055348797399</v>
      </c>
    </row>
    <row r="66" spans="1:20" ht="30" customHeight="1" thickBot="1" x14ac:dyDescent="0.3">
      <c r="A66" s="120" t="s">
        <v>49</v>
      </c>
      <c r="B66" s="138"/>
      <c r="C66" s="138"/>
      <c r="D66" s="139"/>
      <c r="E66" s="140">
        <f>SUM(E64:E65)</f>
        <v>434029.16232474538</v>
      </c>
      <c r="F66" s="158"/>
      <c r="G66" s="159"/>
      <c r="H66" s="160"/>
      <c r="I66" s="141">
        <f>SUM(I64:I65)</f>
        <v>161725.31959093121</v>
      </c>
      <c r="J66" s="161"/>
      <c r="K66" s="159"/>
      <c r="L66" s="160"/>
      <c r="M66" s="140">
        <f>SUM(M64:M65)</f>
        <v>161725.31959093121</v>
      </c>
      <c r="N66" s="158"/>
      <c r="O66" s="159"/>
      <c r="P66" s="160"/>
      <c r="Q66" s="141">
        <f>SUM(Q63:Q65)</f>
        <v>110578.52314288286</v>
      </c>
      <c r="R66" s="225">
        <f>+R64+R65</f>
        <v>73067.988762610214</v>
      </c>
      <c r="S66" s="226">
        <f>+R66/E66*100</f>
        <v>16.834810907922343</v>
      </c>
      <c r="T66" t="s">
        <v>99</v>
      </c>
    </row>
    <row r="67" spans="1:20" ht="30.95" customHeight="1" thickBot="1" x14ac:dyDescent="0.3">
      <c r="A67" s="128" t="s">
        <v>50</v>
      </c>
      <c r="B67" s="129"/>
      <c r="C67" s="129"/>
      <c r="D67" s="130"/>
      <c r="E67" s="142">
        <v>0</v>
      </c>
      <c r="F67" s="132"/>
      <c r="G67" s="133"/>
      <c r="H67" s="134"/>
      <c r="I67" s="143"/>
      <c r="J67" s="136"/>
      <c r="K67" s="129"/>
      <c r="L67" s="137"/>
      <c r="M67" s="142"/>
      <c r="N67" s="132"/>
      <c r="O67" s="133"/>
      <c r="P67" s="134"/>
      <c r="Q67" s="143"/>
      <c r="R67" s="222"/>
    </row>
    <row r="68" spans="1:20" ht="20.45" customHeight="1" thickBot="1" x14ac:dyDescent="0.3">
      <c r="A68" s="120" t="s">
        <v>51</v>
      </c>
      <c r="B68" s="138"/>
      <c r="C68" s="138"/>
      <c r="D68" s="139"/>
      <c r="E68" s="123">
        <f>+E66</f>
        <v>434029.16232474538</v>
      </c>
      <c r="F68" s="158"/>
      <c r="G68" s="159"/>
      <c r="H68" s="160"/>
      <c r="I68" s="123">
        <f>+I66</f>
        <v>161725.31959093121</v>
      </c>
      <c r="J68" s="161"/>
      <c r="K68" s="159"/>
      <c r="L68" s="160"/>
      <c r="M68" s="123">
        <f>+M66</f>
        <v>161725.31959093121</v>
      </c>
      <c r="N68" s="158"/>
      <c r="O68" s="159"/>
      <c r="P68" s="160"/>
      <c r="Q68" s="123">
        <f>+Q66</f>
        <v>110578.52314288286</v>
      </c>
      <c r="R68" s="222"/>
    </row>
    <row r="69" spans="1:20" ht="16.5" customHeight="1" thickBot="1" x14ac:dyDescent="0.3">
      <c r="A69" s="162" t="s">
        <v>65</v>
      </c>
      <c r="B69" s="163"/>
      <c r="C69" s="163"/>
      <c r="D69" s="164"/>
      <c r="E69" s="165">
        <f>+E68*0.1</f>
        <v>43402.916232474541</v>
      </c>
      <c r="F69" s="166"/>
      <c r="G69" s="167"/>
      <c r="H69" s="168"/>
      <c r="I69" s="169">
        <f>+I68*0.1</f>
        <v>16172.531959093121</v>
      </c>
      <c r="J69" s="170"/>
      <c r="K69" s="171"/>
      <c r="L69" s="172"/>
      <c r="M69" s="165">
        <f>+M68*0.1</f>
        <v>16172.531959093121</v>
      </c>
      <c r="N69" s="154"/>
      <c r="O69" s="155"/>
      <c r="P69" s="156"/>
      <c r="Q69" s="157">
        <f>+Q68*0.1</f>
        <v>11057.852314288286</v>
      </c>
      <c r="R69" s="222">
        <f>+E69</f>
        <v>43402.916232474541</v>
      </c>
    </row>
    <row r="70" spans="1:20" ht="32.1" customHeight="1" thickBot="1" x14ac:dyDescent="0.3">
      <c r="A70" s="120" t="s">
        <v>79</v>
      </c>
      <c r="B70" s="138"/>
      <c r="C70" s="138"/>
      <c r="D70" s="139"/>
      <c r="E70" s="126">
        <f>+E68-E69</f>
        <v>390626.24609227083</v>
      </c>
      <c r="F70" s="158"/>
      <c r="G70" s="159"/>
      <c r="H70" s="160"/>
      <c r="I70" s="126">
        <f>+I68-I69</f>
        <v>145552.78763183809</v>
      </c>
      <c r="J70" s="158"/>
      <c r="K70" s="159"/>
      <c r="L70" s="160"/>
      <c r="M70" s="126">
        <f>+M68-M69</f>
        <v>145552.78763183809</v>
      </c>
      <c r="N70" s="158"/>
      <c r="O70" s="159"/>
      <c r="P70" s="160"/>
      <c r="Q70" s="126">
        <f>+Q68-Q69</f>
        <v>99520.670828594564</v>
      </c>
      <c r="R70" s="222">
        <f>+R66-R69</f>
        <v>29665.072530135672</v>
      </c>
      <c r="S70" s="226">
        <f>+R70/E70</f>
        <v>7.5942343421359373E-2</v>
      </c>
      <c r="T70" t="s">
        <v>100</v>
      </c>
    </row>
    <row r="73" spans="1:20" x14ac:dyDescent="0.25">
      <c r="D73" s="150"/>
      <c r="H73" s="150"/>
      <c r="L73" s="150"/>
      <c r="P73" s="150"/>
    </row>
    <row r="80" spans="1:20" x14ac:dyDescent="0.25">
      <c r="B80" s="148"/>
      <c r="C80" s="152"/>
      <c r="D80" s="153"/>
      <c r="E80" s="153"/>
      <c r="F80" s="148"/>
      <c r="G80" s="152"/>
      <c r="H80" s="153"/>
      <c r="I80" s="153"/>
      <c r="J80" s="148"/>
      <c r="K80" s="152"/>
      <c r="L80" s="153"/>
      <c r="M80" s="153"/>
      <c r="N80" s="148"/>
      <c r="O80" s="152"/>
      <c r="P80" s="153"/>
      <c r="Q80" s="153"/>
      <c r="R80" s="224"/>
    </row>
    <row r="81" spans="2:18" x14ac:dyDescent="0.25">
      <c r="B81" s="148"/>
      <c r="C81" s="152"/>
      <c r="D81" s="153"/>
      <c r="E81" s="153"/>
      <c r="F81" s="148"/>
      <c r="G81" s="152"/>
      <c r="H81" s="153"/>
      <c r="I81" s="153"/>
      <c r="J81" s="148"/>
      <c r="K81" s="152"/>
      <c r="L81" s="153"/>
      <c r="M81" s="153"/>
      <c r="N81" s="148"/>
      <c r="O81" s="152"/>
      <c r="P81" s="153"/>
      <c r="Q81" s="153"/>
      <c r="R81" s="224"/>
    </row>
    <row r="82" spans="2:18" x14ac:dyDescent="0.25">
      <c r="B82" s="148"/>
      <c r="C82" s="152"/>
      <c r="D82" s="153"/>
      <c r="E82" s="153"/>
      <c r="F82" s="148"/>
      <c r="G82" s="152"/>
      <c r="H82" s="153"/>
      <c r="I82" s="153"/>
      <c r="J82" s="148"/>
      <c r="K82" s="152"/>
      <c r="L82" s="153"/>
      <c r="M82" s="153"/>
      <c r="N82" s="148"/>
      <c r="O82" s="152"/>
      <c r="P82" s="153"/>
      <c r="Q82" s="153"/>
      <c r="R82" s="224"/>
    </row>
    <row r="83" spans="2:18" x14ac:dyDescent="0.25">
      <c r="B83" s="148"/>
      <c r="C83" s="152"/>
      <c r="D83" s="153"/>
      <c r="E83" s="153"/>
      <c r="F83" s="148"/>
      <c r="G83" s="152"/>
      <c r="H83" s="153"/>
      <c r="I83" s="153"/>
      <c r="J83" s="148"/>
      <c r="K83" s="152"/>
      <c r="L83" s="153"/>
      <c r="M83" s="153"/>
      <c r="N83" s="148"/>
      <c r="O83" s="152"/>
      <c r="P83" s="153"/>
      <c r="Q83" s="153"/>
      <c r="R83" s="224"/>
    </row>
    <row r="84" spans="2:18" x14ac:dyDescent="0.25">
      <c r="B84" s="148"/>
      <c r="C84" s="152"/>
      <c r="D84" s="153"/>
      <c r="E84" s="153"/>
      <c r="F84" s="148"/>
      <c r="G84" s="152"/>
      <c r="H84" s="153"/>
      <c r="I84" s="153"/>
      <c r="J84" s="148"/>
      <c r="K84" s="152"/>
      <c r="L84" s="153"/>
      <c r="M84" s="153"/>
      <c r="N84" s="148"/>
      <c r="O84" s="152"/>
      <c r="P84" s="153"/>
      <c r="Q84" s="153"/>
      <c r="R84" s="224"/>
    </row>
    <row r="85" spans="2:18" x14ac:dyDescent="0.25">
      <c r="B85" s="148"/>
      <c r="C85" s="152"/>
      <c r="D85" s="153"/>
      <c r="E85" s="153"/>
      <c r="F85" s="148"/>
      <c r="G85" s="152"/>
      <c r="H85" s="153"/>
      <c r="I85" s="153"/>
      <c r="J85" s="148"/>
      <c r="K85" s="152"/>
      <c r="L85" s="153"/>
      <c r="M85" s="153"/>
      <c r="N85" s="148"/>
      <c r="O85" s="152"/>
      <c r="P85" s="153"/>
      <c r="Q85" s="153"/>
      <c r="R85" s="224"/>
    </row>
    <row r="86" spans="2:18" x14ac:dyDescent="0.25">
      <c r="B86" s="148"/>
      <c r="C86" s="152"/>
      <c r="D86" s="153"/>
      <c r="E86" s="153"/>
      <c r="F86" s="148"/>
      <c r="G86" s="152"/>
      <c r="H86" s="153"/>
      <c r="I86" s="153"/>
      <c r="J86" s="148"/>
      <c r="K86" s="152"/>
      <c r="L86" s="153"/>
      <c r="M86" s="153"/>
      <c r="N86" s="148"/>
      <c r="O86" s="152"/>
      <c r="P86" s="153"/>
      <c r="Q86" s="153"/>
      <c r="R86" s="224"/>
    </row>
    <row r="87" spans="2:18" x14ac:dyDescent="0.25">
      <c r="B87" s="148"/>
      <c r="C87" s="152"/>
      <c r="D87" s="153"/>
      <c r="E87" s="153"/>
      <c r="F87" s="148"/>
      <c r="G87" s="152"/>
      <c r="H87" s="153"/>
      <c r="I87" s="153"/>
      <c r="J87" s="148"/>
      <c r="K87" s="152"/>
      <c r="L87" s="153"/>
      <c r="M87" s="153"/>
      <c r="N87" s="148"/>
      <c r="O87" s="152"/>
      <c r="P87" s="153"/>
      <c r="Q87" s="153"/>
      <c r="R87" s="224"/>
    </row>
    <row r="88" spans="2:18" x14ac:dyDescent="0.25">
      <c r="B88" s="148"/>
      <c r="C88" s="152"/>
      <c r="D88" s="153"/>
      <c r="E88" s="153"/>
      <c r="F88" s="148"/>
      <c r="G88" s="152"/>
      <c r="H88" s="153"/>
      <c r="I88" s="153"/>
      <c r="J88" s="148"/>
      <c r="K88" s="152"/>
      <c r="L88" s="153"/>
      <c r="M88" s="153"/>
      <c r="N88" s="148"/>
      <c r="O88" s="152"/>
      <c r="P88" s="153"/>
      <c r="Q88" s="153"/>
      <c r="R88" s="224"/>
    </row>
    <row r="89" spans="2:18" x14ac:dyDescent="0.25">
      <c r="B89" s="148"/>
      <c r="C89" s="152"/>
      <c r="D89" s="153"/>
      <c r="E89" s="153"/>
      <c r="F89" s="148"/>
      <c r="G89" s="152"/>
      <c r="H89" s="153"/>
      <c r="I89" s="153"/>
      <c r="J89" s="148"/>
      <c r="K89" s="152"/>
      <c r="L89" s="153"/>
      <c r="M89" s="153"/>
      <c r="N89" s="148"/>
      <c r="O89" s="152"/>
      <c r="P89" s="153"/>
      <c r="Q89" s="153"/>
      <c r="R89" s="224"/>
    </row>
    <row r="90" spans="2:18" x14ac:dyDescent="0.25">
      <c r="B90" s="148"/>
      <c r="C90" s="152"/>
      <c r="D90" s="153"/>
      <c r="E90" s="153"/>
      <c r="F90" s="148"/>
      <c r="G90" s="152"/>
      <c r="H90" s="153"/>
      <c r="I90" s="153"/>
      <c r="J90" s="148"/>
      <c r="K90" s="152"/>
      <c r="L90" s="153"/>
      <c r="M90" s="153"/>
      <c r="N90" s="148"/>
      <c r="O90" s="152"/>
      <c r="P90" s="153"/>
      <c r="Q90" s="153"/>
      <c r="R90" s="224"/>
    </row>
    <row r="91" spans="2:18" x14ac:dyDescent="0.25">
      <c r="B91" s="148"/>
      <c r="C91" s="152"/>
      <c r="D91" s="153"/>
      <c r="E91" s="153"/>
      <c r="F91" s="148"/>
      <c r="G91" s="152"/>
      <c r="H91" s="153"/>
      <c r="I91" s="153"/>
      <c r="J91" s="148"/>
      <c r="K91" s="152"/>
      <c r="L91" s="153"/>
      <c r="M91" s="153"/>
      <c r="N91" s="148"/>
      <c r="O91" s="152"/>
      <c r="P91" s="153"/>
      <c r="Q91" s="153"/>
      <c r="R91" s="224"/>
    </row>
    <row r="92" spans="2:18" x14ac:dyDescent="0.25">
      <c r="B92" s="148"/>
      <c r="C92" s="152"/>
      <c r="D92" s="153"/>
      <c r="E92" s="153"/>
      <c r="F92" s="148"/>
      <c r="G92" s="152"/>
      <c r="H92" s="153"/>
      <c r="I92" s="153"/>
      <c r="J92" s="148"/>
      <c r="K92" s="152"/>
      <c r="L92" s="153"/>
      <c r="M92" s="153"/>
      <c r="N92" s="148"/>
      <c r="O92" s="152"/>
      <c r="P92" s="153"/>
      <c r="Q92" s="153"/>
      <c r="R92" s="224"/>
    </row>
    <row r="93" spans="2:18" x14ac:dyDescent="0.25">
      <c r="B93" s="148"/>
      <c r="C93" s="152"/>
      <c r="D93" s="153"/>
      <c r="E93" s="153"/>
      <c r="F93" s="148"/>
      <c r="G93" s="152"/>
      <c r="H93" s="153"/>
      <c r="I93" s="153"/>
      <c r="J93" s="148"/>
      <c r="K93" s="152"/>
      <c r="L93" s="153"/>
      <c r="M93" s="153"/>
      <c r="N93" s="148"/>
      <c r="O93" s="152"/>
      <c r="P93" s="153"/>
      <c r="Q93" s="153"/>
      <c r="R93" s="224"/>
    </row>
    <row r="94" spans="2:18" x14ac:dyDescent="0.25">
      <c r="B94" s="148"/>
      <c r="C94" s="152"/>
      <c r="D94" s="153"/>
      <c r="E94" s="153"/>
      <c r="F94" s="148"/>
      <c r="G94" s="152"/>
      <c r="H94" s="153"/>
      <c r="I94" s="153"/>
      <c r="J94" s="148"/>
      <c r="K94" s="152"/>
      <c r="L94" s="153"/>
      <c r="M94" s="153"/>
      <c r="N94" s="148"/>
      <c r="O94" s="152"/>
      <c r="P94" s="153"/>
      <c r="Q94" s="153"/>
      <c r="R94" s="224"/>
    </row>
    <row r="95" spans="2:18" x14ac:dyDescent="0.25">
      <c r="B95" s="148"/>
      <c r="C95" s="152"/>
      <c r="D95" s="153"/>
      <c r="E95" s="153"/>
      <c r="F95" s="148"/>
      <c r="G95" s="152"/>
      <c r="H95" s="153"/>
      <c r="I95" s="153"/>
      <c r="J95" s="148"/>
      <c r="K95" s="152"/>
      <c r="L95" s="153"/>
      <c r="M95" s="153"/>
      <c r="N95" s="148"/>
      <c r="O95" s="152"/>
      <c r="P95" s="153"/>
      <c r="Q95" s="153"/>
      <c r="R95" s="224"/>
    </row>
    <row r="96" spans="2:18" x14ac:dyDescent="0.25">
      <c r="B96" s="148"/>
      <c r="C96" s="152"/>
      <c r="D96" s="153"/>
      <c r="E96" s="153"/>
      <c r="F96" s="148"/>
      <c r="G96" s="152"/>
      <c r="H96" s="153"/>
      <c r="I96" s="153"/>
      <c r="J96" s="148"/>
      <c r="K96" s="152"/>
      <c r="L96" s="153"/>
      <c r="M96" s="153"/>
      <c r="N96" s="148"/>
      <c r="O96" s="152"/>
      <c r="P96" s="153"/>
      <c r="Q96" s="153"/>
      <c r="R96" s="224"/>
    </row>
    <row r="97" spans="2:18" x14ac:dyDescent="0.25">
      <c r="B97" s="148"/>
      <c r="C97" s="152"/>
      <c r="D97" s="153"/>
      <c r="E97" s="153"/>
      <c r="F97" s="148"/>
      <c r="G97" s="152"/>
      <c r="H97" s="153"/>
      <c r="I97" s="153"/>
      <c r="J97" s="148"/>
      <c r="K97" s="152"/>
      <c r="L97" s="153"/>
      <c r="M97" s="153"/>
      <c r="N97" s="148"/>
      <c r="O97" s="152"/>
      <c r="P97" s="153"/>
      <c r="Q97" s="153"/>
      <c r="R97" s="224"/>
    </row>
    <row r="98" spans="2:18" x14ac:dyDescent="0.25">
      <c r="B98" s="148"/>
      <c r="C98" s="152"/>
      <c r="D98" s="153"/>
      <c r="E98" s="153"/>
      <c r="F98" s="148"/>
      <c r="G98" s="152"/>
      <c r="H98" s="153"/>
      <c r="I98" s="153"/>
      <c r="J98" s="148"/>
      <c r="K98" s="152"/>
      <c r="L98" s="153"/>
      <c r="M98" s="153"/>
      <c r="N98" s="148"/>
      <c r="O98" s="152"/>
      <c r="P98" s="153"/>
      <c r="Q98" s="153"/>
      <c r="R98" s="224"/>
    </row>
    <row r="99" spans="2:18" x14ac:dyDescent="0.25">
      <c r="B99" s="148"/>
      <c r="C99" s="152"/>
      <c r="D99" s="153"/>
      <c r="E99" s="153"/>
      <c r="F99" s="148"/>
      <c r="G99" s="152"/>
      <c r="H99" s="153"/>
      <c r="I99" s="153"/>
      <c r="J99" s="148"/>
      <c r="K99" s="152"/>
      <c r="L99" s="153"/>
      <c r="M99" s="153"/>
      <c r="N99" s="148"/>
      <c r="O99" s="152"/>
      <c r="P99" s="153"/>
      <c r="Q99" s="153"/>
      <c r="R99" s="224"/>
    </row>
    <row r="100" spans="2:18" x14ac:dyDescent="0.25">
      <c r="B100" s="148"/>
      <c r="C100" s="152"/>
      <c r="D100" s="153"/>
      <c r="E100" s="153"/>
      <c r="F100" s="148"/>
      <c r="G100" s="152"/>
      <c r="H100" s="153"/>
      <c r="I100" s="153"/>
      <c r="J100" s="148"/>
      <c r="K100" s="152"/>
      <c r="L100" s="153"/>
      <c r="M100" s="153"/>
      <c r="N100" s="148"/>
      <c r="O100" s="152"/>
      <c r="P100" s="153"/>
      <c r="Q100" s="153"/>
      <c r="R100" s="224"/>
    </row>
    <row r="101" spans="2:18" x14ac:dyDescent="0.25">
      <c r="B101" s="148"/>
      <c r="C101" s="152"/>
      <c r="D101" s="153"/>
      <c r="E101" s="153"/>
      <c r="F101" s="148"/>
      <c r="G101" s="152"/>
      <c r="H101" s="153"/>
      <c r="I101" s="153"/>
      <c r="J101" s="148"/>
      <c r="K101" s="152"/>
      <c r="L101" s="153"/>
      <c r="M101" s="153"/>
      <c r="N101" s="148"/>
      <c r="O101" s="152"/>
      <c r="P101" s="153"/>
      <c r="Q101" s="153"/>
      <c r="R101" s="224"/>
    </row>
    <row r="102" spans="2:18" x14ac:dyDescent="0.25">
      <c r="B102" s="148"/>
      <c r="C102" s="152"/>
      <c r="D102" s="153"/>
      <c r="E102" s="153"/>
      <c r="F102" s="148"/>
      <c r="G102" s="152"/>
      <c r="H102" s="153"/>
      <c r="I102" s="153"/>
      <c r="J102" s="148"/>
      <c r="K102" s="152"/>
      <c r="L102" s="153"/>
      <c r="M102" s="153"/>
      <c r="N102" s="148"/>
      <c r="O102" s="152"/>
      <c r="P102" s="153"/>
      <c r="Q102" s="153"/>
      <c r="R102" s="224"/>
    </row>
    <row r="103" spans="2:18" x14ac:dyDescent="0.25">
      <c r="B103" s="148"/>
      <c r="C103" s="152"/>
      <c r="D103" s="153"/>
      <c r="E103" s="153"/>
      <c r="F103" s="148"/>
      <c r="G103" s="152"/>
      <c r="H103" s="153"/>
      <c r="I103" s="153"/>
      <c r="J103" s="148"/>
      <c r="K103" s="152"/>
      <c r="L103" s="153"/>
      <c r="M103" s="153"/>
      <c r="N103" s="148"/>
      <c r="O103" s="152"/>
      <c r="P103" s="153"/>
      <c r="Q103" s="153"/>
      <c r="R103" s="224"/>
    </row>
    <row r="104" spans="2:18" x14ac:dyDescent="0.25">
      <c r="B104" s="148"/>
      <c r="C104" s="152"/>
      <c r="D104" s="153"/>
      <c r="E104" s="153"/>
      <c r="F104" s="148"/>
      <c r="G104" s="152"/>
      <c r="H104" s="153"/>
      <c r="I104" s="153"/>
      <c r="J104" s="148"/>
      <c r="K104" s="152"/>
      <c r="L104" s="153"/>
      <c r="M104" s="153"/>
      <c r="N104" s="148"/>
      <c r="O104" s="152"/>
      <c r="P104" s="153"/>
      <c r="Q104" s="153"/>
      <c r="R104" s="224"/>
    </row>
    <row r="105" spans="2:18" x14ac:dyDescent="0.25">
      <c r="B105" s="148"/>
      <c r="C105" s="152"/>
      <c r="D105" s="153"/>
      <c r="E105" s="153"/>
      <c r="F105" s="148"/>
      <c r="G105" s="152"/>
      <c r="H105" s="153"/>
      <c r="I105" s="153"/>
      <c r="J105" s="148"/>
      <c r="K105" s="152"/>
      <c r="L105" s="153"/>
      <c r="M105" s="153"/>
      <c r="N105" s="148"/>
      <c r="O105" s="152"/>
      <c r="P105" s="153"/>
      <c r="Q105" s="153"/>
      <c r="R105" s="224"/>
    </row>
    <row r="106" spans="2:18" x14ac:dyDescent="0.25">
      <c r="B106" s="148"/>
      <c r="C106" s="152"/>
      <c r="D106" s="153"/>
      <c r="E106" s="153"/>
      <c r="F106" s="148"/>
      <c r="G106" s="152"/>
      <c r="H106" s="153"/>
      <c r="I106" s="153"/>
      <c r="J106" s="148"/>
      <c r="K106" s="152"/>
      <c r="L106" s="153"/>
      <c r="M106" s="153"/>
      <c r="N106" s="148"/>
      <c r="O106" s="152"/>
      <c r="P106" s="153"/>
      <c r="Q106" s="153"/>
      <c r="R106" s="224"/>
    </row>
    <row r="107" spans="2:18" x14ac:dyDescent="0.25">
      <c r="B107" s="148"/>
      <c r="C107" s="152"/>
      <c r="D107" s="153"/>
      <c r="E107" s="153"/>
      <c r="F107" s="148"/>
      <c r="G107" s="152"/>
      <c r="H107" s="153"/>
      <c r="I107" s="153"/>
      <c r="J107" s="148"/>
      <c r="K107" s="152"/>
      <c r="L107" s="153"/>
      <c r="M107" s="153"/>
      <c r="N107" s="148"/>
      <c r="O107" s="152"/>
      <c r="P107" s="153"/>
      <c r="Q107" s="153"/>
      <c r="R107" s="224"/>
    </row>
    <row r="108" spans="2:18" x14ac:dyDescent="0.25">
      <c r="B108" s="148"/>
      <c r="C108" s="152"/>
      <c r="D108" s="153"/>
      <c r="E108" s="153"/>
      <c r="F108" s="148"/>
      <c r="G108" s="152"/>
      <c r="H108" s="153"/>
      <c r="I108" s="153"/>
      <c r="J108" s="148"/>
      <c r="K108" s="152"/>
      <c r="L108" s="153"/>
      <c r="M108" s="153"/>
      <c r="N108" s="148"/>
      <c r="O108" s="152"/>
      <c r="P108" s="153"/>
      <c r="Q108" s="153"/>
      <c r="R108" s="224"/>
    </row>
    <row r="109" spans="2:18" x14ac:dyDescent="0.25">
      <c r="B109" s="148"/>
      <c r="C109" s="152"/>
      <c r="D109" s="153"/>
      <c r="E109" s="153"/>
      <c r="F109" s="148"/>
      <c r="G109" s="152"/>
      <c r="H109" s="153"/>
      <c r="I109" s="153"/>
      <c r="J109" s="148"/>
      <c r="K109" s="152"/>
      <c r="L109" s="153"/>
      <c r="M109" s="153"/>
      <c r="N109" s="148"/>
      <c r="O109" s="152"/>
      <c r="P109" s="153"/>
      <c r="Q109" s="153"/>
      <c r="R109" s="224"/>
    </row>
    <row r="110" spans="2:18" x14ac:dyDescent="0.25">
      <c r="B110" s="148"/>
      <c r="C110" s="152"/>
      <c r="D110" s="153"/>
      <c r="E110" s="153"/>
      <c r="F110" s="148"/>
      <c r="G110" s="152"/>
      <c r="H110" s="153"/>
      <c r="I110" s="153"/>
      <c r="J110" s="148"/>
      <c r="K110" s="152"/>
      <c r="L110" s="153"/>
      <c r="M110" s="153"/>
      <c r="N110" s="148"/>
      <c r="O110" s="152"/>
      <c r="P110" s="153"/>
      <c r="Q110" s="153"/>
      <c r="R110" s="224"/>
    </row>
    <row r="111" spans="2:18" x14ac:dyDescent="0.25">
      <c r="B111" s="148"/>
      <c r="C111" s="152"/>
      <c r="D111" s="153"/>
      <c r="E111" s="153"/>
      <c r="F111" s="148"/>
      <c r="G111" s="152"/>
      <c r="H111" s="153"/>
      <c r="I111" s="153"/>
      <c r="J111" s="148"/>
      <c r="K111" s="152"/>
      <c r="L111" s="153"/>
      <c r="M111" s="153"/>
      <c r="N111" s="148"/>
      <c r="O111" s="152"/>
      <c r="P111" s="153"/>
      <c r="Q111" s="153"/>
      <c r="R111" s="224"/>
    </row>
    <row r="112" spans="2:18" x14ac:dyDescent="0.25">
      <c r="B112" s="148"/>
      <c r="C112" s="152"/>
      <c r="D112" s="153"/>
      <c r="E112" s="153"/>
      <c r="F112" s="148"/>
      <c r="G112" s="152"/>
      <c r="H112" s="153"/>
      <c r="I112" s="153"/>
      <c r="J112" s="148"/>
      <c r="K112" s="152"/>
      <c r="L112" s="153"/>
      <c r="M112" s="153"/>
      <c r="N112" s="148"/>
      <c r="O112" s="152"/>
      <c r="P112" s="153"/>
      <c r="Q112" s="153"/>
      <c r="R112" s="224"/>
    </row>
    <row r="113" spans="2:18" x14ac:dyDescent="0.25">
      <c r="B113" s="148"/>
      <c r="C113" s="152"/>
      <c r="D113" s="153"/>
      <c r="E113" s="153"/>
      <c r="F113" s="148"/>
      <c r="G113" s="152"/>
      <c r="H113" s="153"/>
      <c r="I113" s="153"/>
      <c r="J113" s="148"/>
      <c r="K113" s="152"/>
      <c r="L113" s="153"/>
      <c r="M113" s="153"/>
      <c r="N113" s="148"/>
      <c r="O113" s="152"/>
      <c r="P113" s="153"/>
      <c r="Q113" s="153"/>
      <c r="R113" s="224"/>
    </row>
    <row r="114" spans="2:18" x14ac:dyDescent="0.25">
      <c r="B114" s="148"/>
      <c r="C114" s="152"/>
      <c r="D114" s="153"/>
      <c r="E114" s="153"/>
      <c r="F114" s="148"/>
      <c r="G114" s="152"/>
      <c r="H114" s="153"/>
      <c r="I114" s="153"/>
      <c r="J114" s="148"/>
      <c r="K114" s="152"/>
      <c r="L114" s="153"/>
      <c r="M114" s="153"/>
      <c r="N114" s="148"/>
      <c r="O114" s="152"/>
      <c r="P114" s="153"/>
      <c r="Q114" s="153"/>
      <c r="R114" s="224"/>
    </row>
    <row r="115" spans="2:18" x14ac:dyDescent="0.25">
      <c r="B115" s="148"/>
      <c r="C115" s="152"/>
      <c r="D115" s="153"/>
      <c r="E115" s="153"/>
      <c r="F115" s="148"/>
      <c r="G115" s="152"/>
      <c r="H115" s="153"/>
      <c r="I115" s="153"/>
      <c r="J115" s="148"/>
      <c r="K115" s="152"/>
      <c r="L115" s="153"/>
      <c r="M115" s="153"/>
      <c r="N115" s="148"/>
      <c r="O115" s="152"/>
      <c r="P115" s="153"/>
      <c r="Q115" s="153"/>
      <c r="R115" s="224"/>
    </row>
    <row r="116" spans="2:18" x14ac:dyDescent="0.25">
      <c r="B116" s="148"/>
      <c r="C116" s="152"/>
      <c r="D116" s="153"/>
      <c r="E116" s="153"/>
      <c r="F116" s="148"/>
      <c r="G116" s="152"/>
      <c r="H116" s="153"/>
      <c r="I116" s="153"/>
      <c r="J116" s="148"/>
      <c r="K116" s="152"/>
      <c r="L116" s="153"/>
      <c r="M116" s="153"/>
      <c r="N116" s="148"/>
      <c r="O116" s="152"/>
      <c r="P116" s="153"/>
      <c r="Q116" s="153"/>
      <c r="R116" s="224"/>
    </row>
    <row r="117" spans="2:18" x14ac:dyDescent="0.25">
      <c r="B117" s="148"/>
      <c r="C117" s="152"/>
      <c r="D117" s="153"/>
      <c r="E117" s="153"/>
      <c r="F117" s="148"/>
      <c r="G117" s="152"/>
      <c r="H117" s="153"/>
      <c r="I117" s="153"/>
      <c r="J117" s="148"/>
      <c r="K117" s="152"/>
      <c r="L117" s="153"/>
      <c r="M117" s="153"/>
      <c r="N117" s="148"/>
      <c r="O117" s="152"/>
      <c r="P117" s="153"/>
      <c r="Q117" s="153"/>
      <c r="R117" s="224"/>
    </row>
    <row r="118" spans="2:18" x14ac:dyDescent="0.25">
      <c r="B118" s="148"/>
      <c r="C118" s="152"/>
      <c r="D118" s="153"/>
      <c r="E118" s="153"/>
      <c r="F118" s="148"/>
      <c r="G118" s="152"/>
      <c r="H118" s="153"/>
      <c r="I118" s="153"/>
      <c r="J118" s="148"/>
      <c r="K118" s="152"/>
      <c r="L118" s="153"/>
      <c r="M118" s="153"/>
      <c r="N118" s="148"/>
      <c r="O118" s="152"/>
      <c r="P118" s="153"/>
      <c r="Q118" s="153"/>
      <c r="R118" s="224"/>
    </row>
    <row r="119" spans="2:18" x14ac:dyDescent="0.25">
      <c r="B119" s="148"/>
      <c r="C119" s="152"/>
      <c r="D119" s="153"/>
      <c r="E119" s="153"/>
      <c r="F119" s="148"/>
      <c r="G119" s="152"/>
      <c r="H119" s="153"/>
      <c r="I119" s="153"/>
      <c r="J119" s="148"/>
      <c r="K119" s="152"/>
      <c r="L119" s="153"/>
      <c r="M119" s="153"/>
      <c r="N119" s="148"/>
      <c r="O119" s="152"/>
      <c r="P119" s="153"/>
      <c r="Q119" s="153"/>
      <c r="R119" s="224"/>
    </row>
    <row r="120" spans="2:18" x14ac:dyDescent="0.25">
      <c r="B120" s="148"/>
      <c r="C120" s="152"/>
      <c r="D120" s="153"/>
      <c r="E120" s="153"/>
      <c r="F120" s="148"/>
      <c r="G120" s="152"/>
      <c r="H120" s="153"/>
      <c r="I120" s="153"/>
      <c r="J120" s="148"/>
      <c r="K120" s="152"/>
      <c r="L120" s="153"/>
      <c r="M120" s="153"/>
      <c r="N120" s="148"/>
      <c r="O120" s="152"/>
      <c r="P120" s="153"/>
      <c r="Q120" s="153"/>
      <c r="R120" s="224"/>
    </row>
    <row r="121" spans="2:18" x14ac:dyDescent="0.25">
      <c r="B121" s="148"/>
      <c r="C121" s="152"/>
      <c r="D121" s="153"/>
      <c r="E121" s="153"/>
      <c r="F121" s="148"/>
      <c r="G121" s="152"/>
      <c r="H121" s="153"/>
      <c r="I121" s="153"/>
      <c r="J121" s="148"/>
      <c r="K121" s="152"/>
      <c r="L121" s="153"/>
      <c r="M121" s="153"/>
      <c r="N121" s="148"/>
      <c r="O121" s="152"/>
      <c r="P121" s="153"/>
      <c r="Q121" s="153"/>
      <c r="R121" s="224"/>
    </row>
    <row r="122" spans="2:18" x14ac:dyDescent="0.25">
      <c r="B122" s="148"/>
      <c r="C122" s="152"/>
      <c r="D122" s="153"/>
      <c r="E122" s="153"/>
      <c r="F122" s="148"/>
      <c r="G122" s="152"/>
      <c r="H122" s="153"/>
      <c r="I122" s="153"/>
      <c r="J122" s="148"/>
      <c r="K122" s="152"/>
      <c r="L122" s="153"/>
      <c r="M122" s="153"/>
      <c r="N122" s="148"/>
      <c r="O122" s="152"/>
      <c r="P122" s="153"/>
      <c r="Q122" s="153"/>
      <c r="R122" s="224"/>
    </row>
    <row r="123" spans="2:18" x14ac:dyDescent="0.25">
      <c r="B123" s="148"/>
      <c r="C123" s="152"/>
      <c r="D123" s="153"/>
      <c r="E123" s="153"/>
      <c r="F123" s="148"/>
      <c r="G123" s="152"/>
      <c r="H123" s="153"/>
      <c r="I123" s="153"/>
      <c r="J123" s="148"/>
      <c r="K123" s="152"/>
      <c r="L123" s="153"/>
      <c r="M123" s="153"/>
      <c r="N123" s="148"/>
      <c r="O123" s="152"/>
      <c r="P123" s="153"/>
      <c r="Q123" s="153"/>
      <c r="R123" s="224"/>
    </row>
    <row r="124" spans="2:18" x14ac:dyDescent="0.25">
      <c r="B124" s="148"/>
      <c r="C124" s="152"/>
      <c r="D124" s="153"/>
      <c r="E124" s="153"/>
      <c r="F124" s="148"/>
      <c r="G124" s="152"/>
      <c r="H124" s="153"/>
      <c r="I124" s="153"/>
      <c r="J124" s="148"/>
      <c r="K124" s="152"/>
      <c r="L124" s="153"/>
      <c r="M124" s="153"/>
      <c r="N124" s="148"/>
      <c r="O124" s="152"/>
      <c r="P124" s="153"/>
      <c r="Q124" s="153"/>
      <c r="R124" s="224"/>
    </row>
    <row r="125" spans="2:18" x14ac:dyDescent="0.25">
      <c r="B125" s="148"/>
      <c r="C125" s="152"/>
      <c r="D125" s="153"/>
      <c r="E125" s="153"/>
      <c r="F125" s="148"/>
      <c r="G125" s="152"/>
      <c r="H125" s="153"/>
      <c r="I125" s="153"/>
      <c r="J125" s="148"/>
      <c r="K125" s="152"/>
      <c r="L125" s="153"/>
      <c r="M125" s="153"/>
      <c r="N125" s="148"/>
      <c r="O125" s="152"/>
      <c r="P125" s="153"/>
      <c r="Q125" s="153"/>
      <c r="R125" s="224"/>
    </row>
    <row r="126" spans="2:18" x14ac:dyDescent="0.25">
      <c r="B126" s="148"/>
      <c r="C126" s="152"/>
      <c r="D126" s="153"/>
      <c r="E126" s="153"/>
      <c r="F126" s="148"/>
      <c r="G126" s="152"/>
      <c r="H126" s="153"/>
      <c r="I126" s="153"/>
      <c r="J126" s="148"/>
      <c r="K126" s="152"/>
      <c r="L126" s="153"/>
      <c r="M126" s="153"/>
      <c r="N126" s="148"/>
      <c r="O126" s="152"/>
      <c r="P126" s="153"/>
      <c r="Q126" s="153"/>
      <c r="R126" s="224"/>
    </row>
    <row r="127" spans="2:18" x14ac:dyDescent="0.25">
      <c r="B127" s="148"/>
      <c r="C127" s="152"/>
      <c r="D127" s="153"/>
      <c r="E127" s="153"/>
      <c r="F127" s="148"/>
      <c r="G127" s="152"/>
      <c r="H127" s="153"/>
      <c r="I127" s="153"/>
      <c r="J127" s="148"/>
      <c r="K127" s="152"/>
      <c r="L127" s="153"/>
      <c r="M127" s="153"/>
      <c r="N127" s="148"/>
      <c r="O127" s="152"/>
      <c r="P127" s="153"/>
      <c r="Q127" s="153"/>
      <c r="R127" s="224"/>
    </row>
    <row r="128" spans="2:18" x14ac:dyDescent="0.25">
      <c r="B128" s="148"/>
      <c r="C128" s="152"/>
      <c r="D128" s="153"/>
      <c r="E128" s="153"/>
      <c r="F128" s="148"/>
      <c r="G128" s="152"/>
      <c r="H128" s="153"/>
      <c r="I128" s="153"/>
      <c r="J128" s="148"/>
      <c r="K128" s="152"/>
      <c r="L128" s="153"/>
      <c r="M128" s="153"/>
      <c r="N128" s="148"/>
      <c r="O128" s="152"/>
      <c r="P128" s="153"/>
      <c r="Q128" s="153"/>
      <c r="R128" s="224"/>
    </row>
    <row r="129" spans="2:18" x14ac:dyDescent="0.25">
      <c r="B129" s="148"/>
      <c r="C129" s="152"/>
      <c r="D129" s="153"/>
      <c r="E129" s="153"/>
      <c r="F129" s="148"/>
      <c r="G129" s="152"/>
      <c r="H129" s="153"/>
      <c r="I129" s="153"/>
      <c r="J129" s="148"/>
      <c r="K129" s="152"/>
      <c r="L129" s="153"/>
      <c r="M129" s="153"/>
      <c r="N129" s="148"/>
      <c r="O129" s="152"/>
      <c r="P129" s="153"/>
      <c r="Q129" s="153"/>
      <c r="R129" s="224"/>
    </row>
    <row r="130" spans="2:18" x14ac:dyDescent="0.25">
      <c r="B130" s="148"/>
      <c r="C130" s="152"/>
      <c r="D130" s="153"/>
      <c r="E130" s="153"/>
      <c r="F130" s="148"/>
      <c r="G130" s="152"/>
      <c r="H130" s="153"/>
      <c r="I130" s="153"/>
      <c r="J130" s="148"/>
      <c r="K130" s="152"/>
      <c r="L130" s="153"/>
      <c r="M130" s="153"/>
      <c r="N130" s="148"/>
      <c r="O130" s="152"/>
      <c r="P130" s="153"/>
      <c r="Q130" s="153"/>
      <c r="R130" s="224"/>
    </row>
    <row r="131" spans="2:18" x14ac:dyDescent="0.25">
      <c r="B131" s="148"/>
      <c r="C131" s="152"/>
      <c r="D131" s="153"/>
      <c r="E131" s="153"/>
      <c r="F131" s="148"/>
      <c r="G131" s="152"/>
      <c r="H131" s="153"/>
      <c r="I131" s="153"/>
      <c r="J131" s="148"/>
      <c r="K131" s="152"/>
      <c r="L131" s="153"/>
      <c r="M131" s="153"/>
      <c r="N131" s="148"/>
      <c r="O131" s="152"/>
      <c r="P131" s="153"/>
      <c r="Q131" s="153"/>
      <c r="R131" s="224"/>
    </row>
    <row r="132" spans="2:18" x14ac:dyDescent="0.25">
      <c r="B132" s="148"/>
      <c r="C132" s="152"/>
      <c r="D132" s="153"/>
      <c r="E132" s="153"/>
      <c r="F132" s="148"/>
      <c r="G132" s="152"/>
      <c r="H132" s="153"/>
      <c r="I132" s="153"/>
      <c r="J132" s="148"/>
      <c r="K132" s="152"/>
      <c r="L132" s="153"/>
      <c r="M132" s="153"/>
      <c r="N132" s="148"/>
      <c r="O132" s="152"/>
      <c r="P132" s="153"/>
      <c r="Q132" s="153"/>
      <c r="R132" s="224"/>
    </row>
    <row r="133" spans="2:18" x14ac:dyDescent="0.25">
      <c r="B133" s="148"/>
      <c r="C133" s="152"/>
      <c r="D133" s="153"/>
      <c r="E133" s="153"/>
      <c r="F133" s="148"/>
      <c r="G133" s="152"/>
      <c r="H133" s="153"/>
      <c r="I133" s="153"/>
      <c r="J133" s="148"/>
      <c r="K133" s="152"/>
      <c r="L133" s="153"/>
      <c r="M133" s="153"/>
      <c r="N133" s="148"/>
      <c r="O133" s="152"/>
      <c r="P133" s="153"/>
      <c r="Q133" s="153"/>
      <c r="R133" s="224"/>
    </row>
    <row r="134" spans="2:18" x14ac:dyDescent="0.25">
      <c r="B134" s="148"/>
      <c r="C134" s="152"/>
      <c r="D134" s="153"/>
      <c r="E134" s="153"/>
      <c r="F134" s="148"/>
      <c r="G134" s="152"/>
      <c r="H134" s="153"/>
      <c r="I134" s="153"/>
      <c r="J134" s="148"/>
      <c r="K134" s="152"/>
      <c r="L134" s="153"/>
      <c r="M134" s="153"/>
      <c r="N134" s="148"/>
      <c r="O134" s="152"/>
      <c r="P134" s="153"/>
      <c r="Q134" s="153"/>
      <c r="R134" s="224"/>
    </row>
    <row r="135" spans="2:18" x14ac:dyDescent="0.25">
      <c r="B135" s="148"/>
      <c r="C135" s="152"/>
      <c r="D135" s="153"/>
      <c r="E135" s="153"/>
      <c r="F135" s="148"/>
      <c r="G135" s="152"/>
      <c r="H135" s="153"/>
      <c r="I135" s="153"/>
      <c r="J135" s="148"/>
      <c r="K135" s="152"/>
      <c r="L135" s="153"/>
      <c r="M135" s="153"/>
      <c r="N135" s="148"/>
      <c r="O135" s="152"/>
      <c r="P135" s="153"/>
      <c r="Q135" s="153"/>
      <c r="R135" s="224"/>
    </row>
    <row r="136" spans="2:18" x14ac:dyDescent="0.25">
      <c r="B136" s="148"/>
      <c r="C136" s="152"/>
      <c r="D136" s="153"/>
      <c r="E136" s="153"/>
      <c r="F136" s="148"/>
      <c r="G136" s="152"/>
      <c r="H136" s="153"/>
      <c r="I136" s="153"/>
      <c r="J136" s="148"/>
      <c r="K136" s="152"/>
      <c r="L136" s="153"/>
      <c r="M136" s="153"/>
      <c r="N136" s="148"/>
      <c r="O136" s="152"/>
      <c r="P136" s="153"/>
      <c r="Q136" s="153"/>
      <c r="R136" s="224"/>
    </row>
    <row r="137" spans="2:18" x14ac:dyDescent="0.25">
      <c r="B137" s="148"/>
      <c r="C137" s="152"/>
      <c r="D137" s="153"/>
      <c r="E137" s="153"/>
      <c r="F137" s="148"/>
      <c r="G137" s="152"/>
      <c r="H137" s="153"/>
      <c r="I137" s="153"/>
      <c r="J137" s="148"/>
      <c r="K137" s="152"/>
      <c r="L137" s="153"/>
      <c r="M137" s="153"/>
      <c r="N137" s="148"/>
      <c r="O137" s="152"/>
      <c r="P137" s="153"/>
      <c r="Q137" s="153"/>
      <c r="R137" s="224"/>
    </row>
    <row r="138" spans="2:18" x14ac:dyDescent="0.25">
      <c r="B138" s="148"/>
      <c r="C138" s="152"/>
      <c r="D138" s="153"/>
      <c r="E138" s="153"/>
      <c r="F138" s="148"/>
      <c r="G138" s="152"/>
      <c r="H138" s="153"/>
      <c r="I138" s="153"/>
      <c r="J138" s="148"/>
      <c r="K138" s="152"/>
      <c r="L138" s="153"/>
      <c r="M138" s="153"/>
      <c r="N138" s="148"/>
      <c r="O138" s="152"/>
      <c r="P138" s="153"/>
      <c r="Q138" s="153"/>
      <c r="R138" s="224"/>
    </row>
    <row r="139" spans="2:18" x14ac:dyDescent="0.25">
      <c r="B139" s="148"/>
      <c r="C139" s="152"/>
      <c r="D139" s="153"/>
      <c r="E139" s="153"/>
      <c r="F139" s="148"/>
      <c r="G139" s="152"/>
      <c r="H139" s="153"/>
      <c r="I139" s="153"/>
      <c r="J139" s="148"/>
      <c r="K139" s="152"/>
      <c r="L139" s="153"/>
      <c r="M139" s="153"/>
      <c r="N139" s="148"/>
      <c r="O139" s="152"/>
      <c r="P139" s="153"/>
      <c r="Q139" s="153"/>
      <c r="R139" s="224"/>
    </row>
    <row r="140" spans="2:18" x14ac:dyDescent="0.25">
      <c r="B140" s="148"/>
      <c r="C140" s="152"/>
      <c r="D140" s="153"/>
      <c r="E140" s="153"/>
      <c r="F140" s="148"/>
      <c r="G140" s="152"/>
      <c r="H140" s="153"/>
      <c r="I140" s="153"/>
      <c r="J140" s="148"/>
      <c r="K140" s="152"/>
      <c r="L140" s="153"/>
      <c r="M140" s="153"/>
      <c r="N140" s="148"/>
      <c r="O140" s="152"/>
      <c r="P140" s="153"/>
      <c r="Q140" s="153"/>
      <c r="R140" s="224"/>
    </row>
    <row r="141" spans="2:18" x14ac:dyDescent="0.25">
      <c r="B141" s="148"/>
      <c r="C141" s="152"/>
      <c r="D141" s="153"/>
      <c r="E141" s="153"/>
      <c r="F141" s="148"/>
      <c r="G141" s="152"/>
      <c r="H141" s="153"/>
      <c r="I141" s="153"/>
      <c r="J141" s="148"/>
      <c r="K141" s="152"/>
      <c r="L141" s="153"/>
      <c r="M141" s="153"/>
      <c r="N141" s="148"/>
      <c r="O141" s="152"/>
      <c r="P141" s="153"/>
      <c r="Q141" s="153"/>
      <c r="R141" s="224"/>
    </row>
    <row r="142" spans="2:18" x14ac:dyDescent="0.25">
      <c r="B142" s="148"/>
      <c r="C142" s="152"/>
      <c r="D142" s="153"/>
      <c r="E142" s="153"/>
      <c r="F142" s="148"/>
      <c r="G142" s="152"/>
      <c r="H142" s="153"/>
      <c r="I142" s="153"/>
      <c r="J142" s="148"/>
      <c r="K142" s="152"/>
      <c r="L142" s="153"/>
      <c r="M142" s="153"/>
      <c r="N142" s="148"/>
      <c r="O142" s="152"/>
      <c r="P142" s="153"/>
      <c r="Q142" s="153"/>
      <c r="R142" s="224"/>
    </row>
    <row r="143" spans="2:18" x14ac:dyDescent="0.25">
      <c r="B143" s="148"/>
      <c r="C143" s="152"/>
      <c r="D143" s="153"/>
      <c r="E143" s="153"/>
      <c r="F143" s="148"/>
      <c r="G143" s="152"/>
      <c r="H143" s="153"/>
      <c r="I143" s="153"/>
      <c r="J143" s="148"/>
      <c r="K143" s="152"/>
      <c r="L143" s="153"/>
      <c r="M143" s="153"/>
      <c r="N143" s="148"/>
      <c r="O143" s="152"/>
      <c r="P143" s="153"/>
      <c r="Q143" s="153"/>
      <c r="R143" s="224"/>
    </row>
    <row r="144" spans="2:18" x14ac:dyDescent="0.25">
      <c r="B144" s="148"/>
      <c r="C144" s="152"/>
      <c r="D144" s="153"/>
      <c r="E144" s="153"/>
      <c r="F144" s="148"/>
      <c r="G144" s="152"/>
      <c r="H144" s="153"/>
      <c r="I144" s="153"/>
      <c r="J144" s="148"/>
      <c r="K144" s="152"/>
      <c r="L144" s="153"/>
      <c r="M144" s="153"/>
      <c r="N144" s="148"/>
      <c r="O144" s="152"/>
      <c r="P144" s="153"/>
      <c r="Q144" s="153"/>
      <c r="R144" s="224"/>
    </row>
    <row r="145" spans="2:18" x14ac:dyDescent="0.25">
      <c r="B145" s="148"/>
      <c r="C145" s="152"/>
      <c r="D145" s="153"/>
      <c r="E145" s="153"/>
      <c r="F145" s="148"/>
      <c r="G145" s="152"/>
      <c r="H145" s="153"/>
      <c r="I145" s="153"/>
      <c r="J145" s="148"/>
      <c r="K145" s="152"/>
      <c r="L145" s="153"/>
      <c r="M145" s="153"/>
      <c r="N145" s="148"/>
      <c r="O145" s="152"/>
      <c r="P145" s="153"/>
      <c r="Q145" s="153"/>
      <c r="R145" s="224"/>
    </row>
    <row r="146" spans="2:18" x14ac:dyDescent="0.25">
      <c r="B146" s="148"/>
      <c r="C146" s="152"/>
      <c r="D146" s="153"/>
      <c r="E146" s="153"/>
      <c r="F146" s="148"/>
      <c r="G146" s="152"/>
      <c r="H146" s="153"/>
      <c r="I146" s="153"/>
      <c r="J146" s="148"/>
      <c r="K146" s="152"/>
      <c r="L146" s="153"/>
      <c r="M146" s="153"/>
      <c r="N146" s="148"/>
      <c r="O146" s="152"/>
      <c r="P146" s="153"/>
      <c r="Q146" s="153"/>
      <c r="R146" s="224"/>
    </row>
    <row r="147" spans="2:18" x14ac:dyDescent="0.25">
      <c r="B147" s="148"/>
      <c r="C147" s="152"/>
      <c r="D147" s="153"/>
      <c r="E147" s="153"/>
      <c r="F147" s="148"/>
      <c r="G147" s="152"/>
      <c r="H147" s="153"/>
      <c r="I147" s="153"/>
      <c r="J147" s="148"/>
      <c r="K147" s="152"/>
      <c r="L147" s="153"/>
      <c r="M147" s="153"/>
      <c r="N147" s="148"/>
      <c r="O147" s="152"/>
      <c r="P147" s="153"/>
      <c r="Q147" s="153"/>
      <c r="R147" s="224"/>
    </row>
    <row r="148" spans="2:18" x14ac:dyDescent="0.25">
      <c r="B148" s="148"/>
      <c r="C148" s="152"/>
      <c r="D148" s="153"/>
      <c r="E148" s="153"/>
      <c r="F148" s="148"/>
      <c r="G148" s="152"/>
      <c r="H148" s="153"/>
      <c r="I148" s="153"/>
      <c r="J148" s="148"/>
      <c r="K148" s="152"/>
      <c r="L148" s="153"/>
      <c r="M148" s="153"/>
      <c r="N148" s="148"/>
      <c r="O148" s="152"/>
      <c r="P148" s="153"/>
      <c r="Q148" s="153"/>
      <c r="R148" s="224"/>
    </row>
    <row r="149" spans="2:18" x14ac:dyDescent="0.25">
      <c r="B149" s="148"/>
      <c r="C149" s="152"/>
      <c r="D149" s="153"/>
      <c r="E149" s="153"/>
      <c r="F149" s="148"/>
      <c r="G149" s="152"/>
      <c r="H149" s="153"/>
      <c r="I149" s="153"/>
      <c r="J149" s="148"/>
      <c r="K149" s="152"/>
      <c r="L149" s="153"/>
      <c r="M149" s="153"/>
      <c r="N149" s="148"/>
      <c r="O149" s="152"/>
      <c r="P149" s="153"/>
      <c r="Q149" s="153"/>
      <c r="R149" s="224"/>
    </row>
    <row r="150" spans="2:18" x14ac:dyDescent="0.25">
      <c r="B150" s="148"/>
      <c r="C150" s="152"/>
      <c r="D150" s="153"/>
      <c r="E150" s="153"/>
      <c r="F150" s="148"/>
      <c r="G150" s="152"/>
      <c r="H150" s="153"/>
      <c r="I150" s="153"/>
      <c r="J150" s="148"/>
      <c r="K150" s="152"/>
      <c r="L150" s="153"/>
      <c r="M150" s="153"/>
      <c r="N150" s="148"/>
      <c r="O150" s="152"/>
      <c r="P150" s="153"/>
      <c r="Q150" s="153"/>
      <c r="R150" s="224"/>
    </row>
    <row r="151" spans="2:18" x14ac:dyDescent="0.25">
      <c r="B151" s="148"/>
      <c r="C151" s="152"/>
      <c r="D151" s="153"/>
      <c r="E151" s="153"/>
      <c r="F151" s="148"/>
      <c r="G151" s="152"/>
      <c r="H151" s="153"/>
      <c r="I151" s="153"/>
      <c r="J151" s="148"/>
      <c r="K151" s="152"/>
      <c r="L151" s="153"/>
      <c r="M151" s="153"/>
      <c r="N151" s="148"/>
      <c r="O151" s="152"/>
      <c r="P151" s="153"/>
      <c r="Q151" s="153"/>
      <c r="R151" s="224"/>
    </row>
    <row r="152" spans="2:18" x14ac:dyDescent="0.25">
      <c r="B152" s="148"/>
      <c r="C152" s="152"/>
      <c r="D152" s="153"/>
      <c r="E152" s="153"/>
      <c r="F152" s="148"/>
      <c r="G152" s="152"/>
      <c r="H152" s="153"/>
      <c r="I152" s="153"/>
      <c r="J152" s="148"/>
      <c r="K152" s="152"/>
      <c r="L152" s="153"/>
      <c r="M152" s="153"/>
      <c r="N152" s="148"/>
      <c r="O152" s="152"/>
      <c r="P152" s="153"/>
      <c r="Q152" s="153"/>
      <c r="R152" s="224"/>
    </row>
    <row r="153" spans="2:18" x14ac:dyDescent="0.25">
      <c r="B153" s="148"/>
      <c r="C153" s="152"/>
      <c r="D153" s="153"/>
      <c r="E153" s="153"/>
      <c r="F153" s="148"/>
      <c r="G153" s="152"/>
      <c r="H153" s="153"/>
      <c r="I153" s="153"/>
      <c r="J153" s="148"/>
      <c r="K153" s="152"/>
      <c r="L153" s="153"/>
      <c r="M153" s="153"/>
      <c r="N153" s="148"/>
      <c r="O153" s="152"/>
      <c r="P153" s="153"/>
      <c r="Q153" s="153"/>
      <c r="R153" s="224"/>
    </row>
    <row r="154" spans="2:18" x14ac:dyDescent="0.25">
      <c r="B154" s="148"/>
      <c r="C154" s="152"/>
      <c r="D154" s="153"/>
      <c r="E154" s="153"/>
      <c r="F154" s="148"/>
      <c r="G154" s="152"/>
      <c r="H154" s="153"/>
      <c r="I154" s="153"/>
      <c r="J154" s="148"/>
      <c r="K154" s="152"/>
      <c r="L154" s="153"/>
      <c r="M154" s="153"/>
      <c r="N154" s="148"/>
      <c r="O154" s="152"/>
      <c r="P154" s="153"/>
      <c r="Q154" s="153"/>
      <c r="R154" s="224"/>
    </row>
    <row r="155" spans="2:18" x14ac:dyDescent="0.25">
      <c r="B155" s="148"/>
      <c r="C155" s="152"/>
      <c r="D155" s="153"/>
      <c r="E155" s="153"/>
      <c r="F155" s="148"/>
      <c r="G155" s="152"/>
      <c r="H155" s="153"/>
      <c r="I155" s="153"/>
      <c r="J155" s="148"/>
      <c r="K155" s="152"/>
      <c r="L155" s="153"/>
      <c r="M155" s="153"/>
      <c r="N155" s="148"/>
      <c r="O155" s="152"/>
      <c r="P155" s="153"/>
      <c r="Q155" s="153"/>
      <c r="R155" s="224"/>
    </row>
    <row r="156" spans="2:18" x14ac:dyDescent="0.25">
      <c r="B156" s="148"/>
      <c r="C156" s="152"/>
      <c r="D156" s="153"/>
      <c r="E156" s="153"/>
      <c r="F156" s="148"/>
      <c r="G156" s="152"/>
      <c r="H156" s="153"/>
      <c r="I156" s="153"/>
      <c r="J156" s="148"/>
      <c r="K156" s="152"/>
      <c r="L156" s="153"/>
      <c r="M156" s="153"/>
      <c r="N156" s="148"/>
      <c r="O156" s="152"/>
      <c r="P156" s="153"/>
      <c r="Q156" s="153"/>
      <c r="R156" s="224"/>
    </row>
    <row r="157" spans="2:18" x14ac:dyDescent="0.25">
      <c r="B157" s="148"/>
      <c r="C157" s="152"/>
      <c r="D157" s="153"/>
      <c r="E157" s="153"/>
      <c r="F157" s="148"/>
      <c r="G157" s="152"/>
      <c r="H157" s="153"/>
      <c r="I157" s="153"/>
      <c r="J157" s="148"/>
      <c r="K157" s="152"/>
      <c r="L157" s="153"/>
      <c r="M157" s="153"/>
      <c r="N157" s="148"/>
      <c r="O157" s="152"/>
      <c r="P157" s="153"/>
      <c r="Q157" s="153"/>
      <c r="R157" s="224"/>
    </row>
    <row r="158" spans="2:18" x14ac:dyDescent="0.25">
      <c r="B158" s="148"/>
      <c r="C158" s="152"/>
      <c r="D158" s="153"/>
      <c r="E158" s="153"/>
      <c r="F158" s="148"/>
      <c r="G158" s="152"/>
      <c r="H158" s="153"/>
      <c r="I158" s="153"/>
      <c r="J158" s="148"/>
      <c r="K158" s="152"/>
      <c r="L158" s="153"/>
      <c r="M158" s="153"/>
      <c r="N158" s="148"/>
      <c r="O158" s="152"/>
      <c r="P158" s="153"/>
      <c r="Q158" s="153"/>
      <c r="R158" s="224"/>
    </row>
    <row r="159" spans="2:18" x14ac:dyDescent="0.25">
      <c r="B159" s="148"/>
      <c r="C159" s="152"/>
      <c r="D159" s="153"/>
      <c r="E159" s="153"/>
      <c r="F159" s="148"/>
      <c r="G159" s="152"/>
      <c r="H159" s="153"/>
      <c r="I159" s="153"/>
      <c r="J159" s="148"/>
      <c r="K159" s="152"/>
      <c r="L159" s="153"/>
      <c r="M159" s="153"/>
      <c r="N159" s="148"/>
      <c r="O159" s="152"/>
      <c r="P159" s="153"/>
      <c r="Q159" s="153"/>
      <c r="R159" s="224"/>
    </row>
    <row r="160" spans="2:18" x14ac:dyDescent="0.25">
      <c r="B160" s="148"/>
      <c r="C160" s="152"/>
      <c r="D160" s="153"/>
      <c r="E160" s="153"/>
      <c r="F160" s="148"/>
      <c r="G160" s="152"/>
      <c r="H160" s="153"/>
      <c r="I160" s="153"/>
      <c r="J160" s="148"/>
      <c r="K160" s="152"/>
      <c r="L160" s="153"/>
      <c r="M160" s="153"/>
      <c r="N160" s="148"/>
      <c r="O160" s="152"/>
      <c r="P160" s="153"/>
      <c r="Q160" s="153"/>
      <c r="R160" s="224"/>
    </row>
    <row r="161" spans="2:18" x14ac:dyDescent="0.25">
      <c r="B161" s="148"/>
      <c r="C161" s="152"/>
      <c r="D161" s="153"/>
      <c r="E161" s="153"/>
      <c r="F161" s="148"/>
      <c r="G161" s="152"/>
      <c r="H161" s="153"/>
      <c r="I161" s="153"/>
      <c r="J161" s="148"/>
      <c r="K161" s="152"/>
      <c r="L161" s="153"/>
      <c r="M161" s="153"/>
      <c r="N161" s="148"/>
      <c r="O161" s="152"/>
      <c r="P161" s="153"/>
      <c r="Q161" s="153"/>
      <c r="R161" s="224"/>
    </row>
    <row r="162" spans="2:18" x14ac:dyDescent="0.25">
      <c r="B162" s="148"/>
      <c r="C162" s="152"/>
      <c r="D162" s="153"/>
      <c r="E162" s="153"/>
      <c r="F162" s="148"/>
      <c r="G162" s="152"/>
      <c r="H162" s="153"/>
      <c r="I162" s="153"/>
      <c r="J162" s="148"/>
      <c r="K162" s="152"/>
      <c r="L162" s="153"/>
      <c r="M162" s="153"/>
      <c r="N162" s="148"/>
      <c r="O162" s="152"/>
      <c r="P162" s="153"/>
      <c r="Q162" s="153"/>
      <c r="R162" s="224"/>
    </row>
    <row r="163" spans="2:18" x14ac:dyDescent="0.25">
      <c r="B163" s="148"/>
      <c r="C163" s="152"/>
      <c r="D163" s="153"/>
      <c r="E163" s="153"/>
      <c r="F163" s="148"/>
      <c r="G163" s="152"/>
      <c r="H163" s="153"/>
      <c r="I163" s="153"/>
      <c r="J163" s="148"/>
      <c r="K163" s="152"/>
      <c r="L163" s="153"/>
      <c r="M163" s="153"/>
      <c r="N163" s="148"/>
      <c r="O163" s="152"/>
      <c r="P163" s="153"/>
      <c r="Q163" s="153"/>
      <c r="R163" s="224"/>
    </row>
    <row r="164" spans="2:18" x14ac:dyDescent="0.25">
      <c r="B164" s="148"/>
      <c r="C164" s="152"/>
      <c r="D164" s="153"/>
      <c r="E164" s="153"/>
      <c r="F164" s="148"/>
      <c r="G164" s="152"/>
      <c r="H164" s="153"/>
      <c r="I164" s="153"/>
      <c r="J164" s="148"/>
      <c r="K164" s="152"/>
      <c r="L164" s="153"/>
      <c r="M164" s="153"/>
      <c r="N164" s="148"/>
      <c r="O164" s="152"/>
      <c r="P164" s="153"/>
      <c r="Q164" s="153"/>
      <c r="R164" s="224"/>
    </row>
    <row r="165" spans="2:18" x14ac:dyDescent="0.25">
      <c r="B165" s="148"/>
      <c r="C165" s="152"/>
      <c r="D165" s="153"/>
      <c r="E165" s="153"/>
      <c r="F165" s="148"/>
      <c r="G165" s="152"/>
      <c r="H165" s="153"/>
      <c r="I165" s="153"/>
      <c r="J165" s="148"/>
      <c r="K165" s="152"/>
      <c r="L165" s="153"/>
      <c r="M165" s="153"/>
      <c r="N165" s="148"/>
      <c r="O165" s="152"/>
      <c r="P165" s="153"/>
      <c r="Q165" s="153"/>
      <c r="R165" s="224"/>
    </row>
    <row r="166" spans="2:18" x14ac:dyDescent="0.25">
      <c r="B166" s="148"/>
      <c r="C166" s="152"/>
      <c r="D166" s="153"/>
      <c r="E166" s="153"/>
      <c r="F166" s="148"/>
      <c r="G166" s="152"/>
      <c r="H166" s="153"/>
      <c r="I166" s="153"/>
      <c r="J166" s="148"/>
      <c r="K166" s="152"/>
      <c r="L166" s="153"/>
      <c r="M166" s="153"/>
      <c r="N166" s="148"/>
      <c r="O166" s="152"/>
      <c r="P166" s="153"/>
      <c r="Q166" s="153"/>
      <c r="R166" s="224"/>
    </row>
    <row r="167" spans="2:18" x14ac:dyDescent="0.25">
      <c r="B167" s="148"/>
      <c r="C167" s="152"/>
      <c r="D167" s="153"/>
      <c r="E167" s="153"/>
      <c r="F167" s="148"/>
      <c r="G167" s="152"/>
      <c r="H167" s="153"/>
      <c r="I167" s="153"/>
      <c r="J167" s="148"/>
      <c r="K167" s="152"/>
      <c r="L167" s="153"/>
      <c r="M167" s="153"/>
      <c r="N167" s="148"/>
      <c r="O167" s="152"/>
      <c r="P167" s="153"/>
      <c r="Q167" s="153"/>
      <c r="R167" s="224"/>
    </row>
    <row r="168" spans="2:18" x14ac:dyDescent="0.25">
      <c r="B168" s="148"/>
      <c r="C168" s="152"/>
      <c r="D168" s="153"/>
      <c r="E168" s="153"/>
      <c r="F168" s="148"/>
      <c r="G168" s="152"/>
      <c r="H168" s="153"/>
      <c r="I168" s="153"/>
      <c r="J168" s="148"/>
      <c r="K168" s="152"/>
      <c r="L168" s="153"/>
      <c r="M168" s="153"/>
      <c r="N168" s="148"/>
      <c r="O168" s="152"/>
      <c r="P168" s="153"/>
      <c r="Q168" s="153"/>
      <c r="R168" s="224"/>
    </row>
    <row r="169" spans="2:18" x14ac:dyDescent="0.25">
      <c r="B169" s="148"/>
      <c r="C169" s="152"/>
      <c r="D169" s="153"/>
      <c r="E169" s="153"/>
      <c r="F169" s="148"/>
      <c r="G169" s="152"/>
      <c r="H169" s="153"/>
      <c r="I169" s="153"/>
      <c r="J169" s="148"/>
      <c r="K169" s="152"/>
      <c r="L169" s="153"/>
      <c r="M169" s="153"/>
      <c r="N169" s="148"/>
      <c r="O169" s="152"/>
      <c r="P169" s="153"/>
      <c r="Q169" s="153"/>
      <c r="R169" s="224"/>
    </row>
    <row r="170" spans="2:18" x14ac:dyDescent="0.25">
      <c r="B170" s="148"/>
      <c r="C170" s="152"/>
      <c r="D170" s="153"/>
      <c r="E170" s="153"/>
      <c r="F170" s="148"/>
      <c r="G170" s="152"/>
      <c r="H170" s="153"/>
      <c r="I170" s="153"/>
      <c r="J170" s="148"/>
      <c r="K170" s="152"/>
      <c r="L170" s="153"/>
      <c r="M170" s="153"/>
      <c r="N170" s="148"/>
      <c r="O170" s="152"/>
      <c r="P170" s="153"/>
      <c r="Q170" s="153"/>
      <c r="R170" s="224"/>
    </row>
    <row r="171" spans="2:18" x14ac:dyDescent="0.25">
      <c r="B171" s="148"/>
      <c r="C171" s="152"/>
      <c r="D171" s="153"/>
      <c r="E171" s="153"/>
      <c r="F171" s="148"/>
      <c r="G171" s="152"/>
      <c r="H171" s="153"/>
      <c r="I171" s="153"/>
      <c r="J171" s="148"/>
      <c r="K171" s="152"/>
      <c r="L171" s="153"/>
      <c r="M171" s="153"/>
      <c r="N171" s="148"/>
      <c r="O171" s="152"/>
      <c r="P171" s="153"/>
      <c r="Q171" s="153"/>
      <c r="R171" s="224"/>
    </row>
    <row r="172" spans="2:18" x14ac:dyDescent="0.25">
      <c r="B172" s="148"/>
      <c r="C172" s="152"/>
      <c r="D172" s="153"/>
      <c r="E172" s="153"/>
      <c r="F172" s="148"/>
      <c r="G172" s="152"/>
      <c r="H172" s="153"/>
      <c r="I172" s="153"/>
      <c r="J172" s="148"/>
      <c r="K172" s="152"/>
      <c r="L172" s="153"/>
      <c r="M172" s="153"/>
      <c r="N172" s="148"/>
      <c r="O172" s="152"/>
      <c r="P172" s="153"/>
      <c r="Q172" s="153"/>
      <c r="R172" s="224"/>
    </row>
    <row r="173" spans="2:18" x14ac:dyDescent="0.25">
      <c r="B173" s="148"/>
      <c r="C173" s="152"/>
      <c r="D173" s="153"/>
      <c r="E173" s="153"/>
      <c r="F173" s="148"/>
      <c r="G173" s="152"/>
      <c r="H173" s="153"/>
      <c r="I173" s="153"/>
      <c r="J173" s="148"/>
      <c r="K173" s="152"/>
      <c r="L173" s="153"/>
      <c r="M173" s="153"/>
      <c r="N173" s="148"/>
      <c r="O173" s="152"/>
      <c r="P173" s="153"/>
      <c r="Q173" s="153"/>
      <c r="R173" s="224"/>
    </row>
    <row r="174" spans="2:18" x14ac:dyDescent="0.25">
      <c r="B174" s="148"/>
      <c r="C174" s="152"/>
      <c r="D174" s="153"/>
      <c r="E174" s="153"/>
      <c r="F174" s="148"/>
      <c r="G174" s="152"/>
      <c r="H174" s="153"/>
      <c r="I174" s="153"/>
      <c r="J174" s="148"/>
      <c r="K174" s="152"/>
      <c r="L174" s="153"/>
      <c r="M174" s="153"/>
      <c r="N174" s="148"/>
      <c r="O174" s="152"/>
      <c r="P174" s="153"/>
      <c r="Q174" s="153"/>
      <c r="R174" s="224"/>
    </row>
    <row r="175" spans="2:18" x14ac:dyDescent="0.25">
      <c r="B175" s="148"/>
      <c r="C175" s="152"/>
      <c r="D175" s="153"/>
      <c r="E175" s="153"/>
      <c r="F175" s="148"/>
      <c r="G175" s="152"/>
      <c r="H175" s="153"/>
      <c r="I175" s="153"/>
      <c r="J175" s="148"/>
      <c r="K175" s="152"/>
      <c r="L175" s="153"/>
      <c r="M175" s="153"/>
      <c r="N175" s="148"/>
      <c r="O175" s="152"/>
      <c r="P175" s="153"/>
      <c r="Q175" s="153"/>
      <c r="R175" s="224"/>
    </row>
    <row r="176" spans="2:18" x14ac:dyDescent="0.25">
      <c r="B176" s="148"/>
      <c r="C176" s="152"/>
      <c r="D176" s="153"/>
      <c r="E176" s="153"/>
      <c r="F176" s="148"/>
      <c r="G176" s="152"/>
      <c r="H176" s="153"/>
      <c r="I176" s="153"/>
      <c r="J176" s="148"/>
      <c r="K176" s="152"/>
      <c r="L176" s="153"/>
      <c r="M176" s="153"/>
      <c r="N176" s="148"/>
      <c r="O176" s="152"/>
      <c r="P176" s="153"/>
      <c r="Q176" s="153"/>
      <c r="R176" s="224"/>
    </row>
    <row r="177" spans="2:18" x14ac:dyDescent="0.25">
      <c r="B177" s="148"/>
      <c r="C177" s="152"/>
      <c r="D177" s="153"/>
      <c r="E177" s="153"/>
      <c r="F177" s="148"/>
      <c r="G177" s="152"/>
      <c r="H177" s="153"/>
      <c r="I177" s="153"/>
      <c r="J177" s="148"/>
      <c r="K177" s="152"/>
      <c r="L177" s="153"/>
      <c r="M177" s="153"/>
      <c r="N177" s="148"/>
      <c r="O177" s="152"/>
      <c r="P177" s="153"/>
      <c r="Q177" s="153"/>
      <c r="R177" s="224"/>
    </row>
    <row r="178" spans="2:18" x14ac:dyDescent="0.25">
      <c r="B178" s="148"/>
      <c r="C178" s="152"/>
      <c r="D178" s="153"/>
      <c r="E178" s="153"/>
      <c r="F178" s="148"/>
      <c r="G178" s="152"/>
      <c r="H178" s="153"/>
      <c r="I178" s="153"/>
      <c r="J178" s="148"/>
      <c r="K178" s="152"/>
      <c r="L178" s="153"/>
      <c r="M178" s="153"/>
      <c r="N178" s="148"/>
      <c r="O178" s="152"/>
      <c r="P178" s="153"/>
      <c r="Q178" s="153"/>
      <c r="R178" s="224"/>
    </row>
    <row r="179" spans="2:18" x14ac:dyDescent="0.25">
      <c r="B179" s="148"/>
      <c r="C179" s="152"/>
      <c r="D179" s="153"/>
      <c r="E179" s="153"/>
      <c r="F179" s="148"/>
      <c r="G179" s="152"/>
      <c r="H179" s="153"/>
      <c r="I179" s="153"/>
      <c r="J179" s="148"/>
      <c r="K179" s="152"/>
      <c r="L179" s="153"/>
      <c r="M179" s="153"/>
      <c r="N179" s="148"/>
      <c r="O179" s="152"/>
      <c r="P179" s="153"/>
      <c r="Q179" s="153"/>
      <c r="R179" s="224"/>
    </row>
    <row r="180" spans="2:18" x14ac:dyDescent="0.25">
      <c r="B180" s="148"/>
      <c r="C180" s="152"/>
      <c r="D180" s="153"/>
      <c r="E180" s="153"/>
      <c r="F180" s="148"/>
      <c r="G180" s="152"/>
      <c r="H180" s="153"/>
      <c r="I180" s="153"/>
      <c r="J180" s="148"/>
      <c r="K180" s="152"/>
      <c r="L180" s="153"/>
      <c r="M180" s="153"/>
      <c r="N180" s="148"/>
      <c r="O180" s="152"/>
      <c r="P180" s="153"/>
      <c r="Q180" s="153"/>
      <c r="R180" s="224"/>
    </row>
    <row r="181" spans="2:18" x14ac:dyDescent="0.25">
      <c r="B181" s="148"/>
      <c r="C181" s="152"/>
      <c r="D181" s="153"/>
      <c r="E181" s="153"/>
      <c r="F181" s="148"/>
      <c r="G181" s="152"/>
      <c r="H181" s="153"/>
      <c r="I181" s="153"/>
      <c r="J181" s="148"/>
      <c r="K181" s="152"/>
      <c r="L181" s="153"/>
      <c r="M181" s="153"/>
      <c r="N181" s="148"/>
      <c r="O181" s="152"/>
      <c r="P181" s="153"/>
      <c r="Q181" s="153"/>
      <c r="R181" s="224"/>
    </row>
    <row r="182" spans="2:18" x14ac:dyDescent="0.25">
      <c r="B182" s="148"/>
      <c r="C182" s="152"/>
      <c r="D182" s="153"/>
      <c r="E182" s="153"/>
      <c r="F182" s="148"/>
      <c r="G182" s="152"/>
      <c r="H182" s="153"/>
      <c r="I182" s="153"/>
      <c r="J182" s="148"/>
      <c r="K182" s="152"/>
      <c r="L182" s="153"/>
      <c r="M182" s="153"/>
      <c r="N182" s="148"/>
      <c r="O182" s="152"/>
      <c r="P182" s="153"/>
      <c r="Q182" s="153"/>
      <c r="R182" s="224"/>
    </row>
    <row r="183" spans="2:18" x14ac:dyDescent="0.25">
      <c r="B183" s="148"/>
      <c r="C183" s="152"/>
      <c r="D183" s="153"/>
      <c r="E183" s="153"/>
      <c r="F183" s="148"/>
      <c r="G183" s="152"/>
      <c r="H183" s="153"/>
      <c r="I183" s="153"/>
      <c r="J183" s="148"/>
      <c r="K183" s="152"/>
      <c r="L183" s="153"/>
      <c r="M183" s="153"/>
      <c r="N183" s="148"/>
      <c r="O183" s="152"/>
      <c r="P183" s="153"/>
      <c r="Q183" s="153"/>
      <c r="R183" s="224"/>
    </row>
    <row r="184" spans="2:18" x14ac:dyDescent="0.25">
      <c r="B184" s="148"/>
      <c r="C184" s="152"/>
      <c r="D184" s="153"/>
      <c r="E184" s="153"/>
      <c r="F184" s="148"/>
      <c r="G184" s="152"/>
      <c r="H184" s="153"/>
      <c r="I184" s="153"/>
      <c r="J184" s="148"/>
      <c r="K184" s="152"/>
      <c r="L184" s="153"/>
      <c r="M184" s="153"/>
      <c r="N184" s="148"/>
      <c r="O184" s="152"/>
      <c r="P184" s="153"/>
      <c r="Q184" s="153"/>
      <c r="R184" s="224"/>
    </row>
    <row r="185" spans="2:18" x14ac:dyDescent="0.25">
      <c r="B185" s="148"/>
      <c r="C185" s="152"/>
      <c r="D185" s="153"/>
      <c r="E185" s="153"/>
      <c r="F185" s="148"/>
      <c r="G185" s="152"/>
      <c r="H185" s="153"/>
      <c r="I185" s="153"/>
      <c r="J185" s="148"/>
      <c r="K185" s="152"/>
      <c r="L185" s="153"/>
      <c r="M185" s="153"/>
      <c r="N185" s="148"/>
      <c r="O185" s="152"/>
      <c r="P185" s="153"/>
      <c r="Q185" s="153"/>
      <c r="R185" s="224"/>
    </row>
    <row r="186" spans="2:18" x14ac:dyDescent="0.25">
      <c r="B186" s="148"/>
      <c r="C186" s="152"/>
      <c r="D186" s="153"/>
      <c r="E186" s="153"/>
      <c r="F186" s="148"/>
      <c r="G186" s="152"/>
      <c r="H186" s="153"/>
      <c r="I186" s="153"/>
      <c r="J186" s="148"/>
      <c r="K186" s="152"/>
      <c r="L186" s="153"/>
      <c r="M186" s="153"/>
      <c r="N186" s="148"/>
      <c r="O186" s="152"/>
      <c r="P186" s="153"/>
      <c r="Q186" s="153"/>
      <c r="R186" s="224"/>
    </row>
    <row r="187" spans="2:18" x14ac:dyDescent="0.25">
      <c r="B187" s="148"/>
      <c r="C187" s="152"/>
      <c r="D187" s="153"/>
      <c r="E187" s="153"/>
      <c r="F187" s="148"/>
      <c r="G187" s="152"/>
      <c r="H187" s="153"/>
      <c r="I187" s="153"/>
      <c r="J187" s="148"/>
      <c r="K187" s="152"/>
      <c r="L187" s="153"/>
      <c r="M187" s="153"/>
      <c r="N187" s="148"/>
      <c r="O187" s="152"/>
      <c r="P187" s="153"/>
      <c r="Q187" s="153"/>
      <c r="R187" s="224"/>
    </row>
    <row r="188" spans="2:18" x14ac:dyDescent="0.25">
      <c r="B188" s="148"/>
      <c r="C188" s="152"/>
      <c r="D188" s="153"/>
      <c r="E188" s="153"/>
      <c r="F188" s="148"/>
      <c r="G188" s="152"/>
      <c r="H188" s="153"/>
      <c r="I188" s="153"/>
      <c r="J188" s="148"/>
      <c r="K188" s="152"/>
      <c r="L188" s="153"/>
      <c r="M188" s="153"/>
      <c r="N188" s="148"/>
      <c r="O188" s="152"/>
      <c r="P188" s="153"/>
      <c r="Q188" s="153"/>
      <c r="R188" s="224"/>
    </row>
    <row r="189" spans="2:18" x14ac:dyDescent="0.25">
      <c r="B189" s="148"/>
      <c r="C189" s="152"/>
      <c r="D189" s="153"/>
      <c r="E189" s="153"/>
      <c r="F189" s="148"/>
      <c r="G189" s="152"/>
      <c r="H189" s="153"/>
      <c r="I189" s="153"/>
      <c r="J189" s="148"/>
      <c r="K189" s="152"/>
      <c r="L189" s="153"/>
      <c r="M189" s="153"/>
      <c r="N189" s="148"/>
      <c r="O189" s="152"/>
      <c r="P189" s="153"/>
      <c r="Q189" s="153"/>
      <c r="R189" s="224"/>
    </row>
    <row r="190" spans="2:18" x14ac:dyDescent="0.25">
      <c r="B190" s="148"/>
      <c r="C190" s="152"/>
      <c r="D190" s="153"/>
      <c r="E190" s="153"/>
      <c r="F190" s="148"/>
      <c r="G190" s="152"/>
      <c r="H190" s="153"/>
      <c r="I190" s="153"/>
      <c r="J190" s="148"/>
      <c r="K190" s="152"/>
      <c r="L190" s="153"/>
      <c r="M190" s="153"/>
      <c r="N190" s="148"/>
      <c r="O190" s="152"/>
      <c r="P190" s="153"/>
      <c r="Q190" s="153"/>
      <c r="R190" s="224"/>
    </row>
    <row r="191" spans="2:18" x14ac:dyDescent="0.25">
      <c r="B191" s="148"/>
      <c r="C191" s="152"/>
      <c r="D191" s="153"/>
      <c r="E191" s="153"/>
      <c r="F191" s="148"/>
      <c r="G191" s="152"/>
      <c r="H191" s="153"/>
      <c r="I191" s="153"/>
      <c r="J191" s="148"/>
      <c r="K191" s="152"/>
      <c r="L191" s="153"/>
      <c r="M191" s="153"/>
      <c r="N191" s="148"/>
      <c r="O191" s="152"/>
      <c r="P191" s="153"/>
      <c r="Q191" s="153"/>
      <c r="R191" s="224"/>
    </row>
    <row r="192" spans="2:18" x14ac:dyDescent="0.25">
      <c r="B192" s="148"/>
      <c r="C192" s="152"/>
      <c r="D192" s="153"/>
      <c r="E192" s="153"/>
      <c r="F192" s="148"/>
      <c r="G192" s="152"/>
      <c r="H192" s="153"/>
      <c r="I192" s="153"/>
      <c r="J192" s="148"/>
      <c r="K192" s="152"/>
      <c r="L192" s="153"/>
      <c r="M192" s="153"/>
      <c r="N192" s="148"/>
      <c r="O192" s="152"/>
      <c r="P192" s="153"/>
      <c r="Q192" s="153"/>
      <c r="R192" s="224"/>
    </row>
    <row r="193" spans="2:18" x14ac:dyDescent="0.25">
      <c r="B193" s="148"/>
      <c r="C193" s="152"/>
      <c r="D193" s="153"/>
      <c r="E193" s="153"/>
      <c r="F193" s="148"/>
      <c r="G193" s="152"/>
      <c r="H193" s="153"/>
      <c r="I193" s="153"/>
      <c r="J193" s="148"/>
      <c r="K193" s="152"/>
      <c r="L193" s="153"/>
      <c r="M193" s="153"/>
      <c r="N193" s="148"/>
      <c r="O193" s="152"/>
      <c r="P193" s="153"/>
      <c r="Q193" s="153"/>
      <c r="R193" s="224"/>
    </row>
    <row r="194" spans="2:18" x14ac:dyDescent="0.25">
      <c r="B194" s="148"/>
      <c r="C194" s="152"/>
      <c r="D194" s="153"/>
      <c r="E194" s="153"/>
      <c r="F194" s="148"/>
      <c r="G194" s="152"/>
      <c r="H194" s="153"/>
      <c r="I194" s="153"/>
      <c r="J194" s="148"/>
      <c r="K194" s="152"/>
      <c r="L194" s="153"/>
      <c r="M194" s="153"/>
      <c r="N194" s="148"/>
      <c r="O194" s="152"/>
      <c r="P194" s="153"/>
      <c r="Q194" s="153"/>
      <c r="R194" s="224"/>
    </row>
    <row r="195" spans="2:18" x14ac:dyDescent="0.25">
      <c r="B195" s="148"/>
      <c r="C195" s="152"/>
      <c r="D195" s="153"/>
      <c r="E195" s="153"/>
      <c r="F195" s="148"/>
      <c r="G195" s="152"/>
      <c r="H195" s="153"/>
      <c r="I195" s="153"/>
      <c r="J195" s="148"/>
      <c r="K195" s="152"/>
      <c r="L195" s="153"/>
      <c r="M195" s="153"/>
      <c r="N195" s="148"/>
      <c r="O195" s="152"/>
      <c r="P195" s="153"/>
      <c r="Q195" s="153"/>
      <c r="R195" s="224"/>
    </row>
    <row r="196" spans="2:18" x14ac:dyDescent="0.25">
      <c r="B196" s="148"/>
      <c r="C196" s="152"/>
      <c r="D196" s="153"/>
      <c r="E196" s="153"/>
      <c r="F196" s="148"/>
      <c r="G196" s="152"/>
      <c r="H196" s="153"/>
      <c r="I196" s="153"/>
      <c r="J196" s="148"/>
      <c r="K196" s="152"/>
      <c r="L196" s="153"/>
      <c r="M196" s="153"/>
      <c r="N196" s="148"/>
      <c r="O196" s="152"/>
      <c r="P196" s="153"/>
      <c r="Q196" s="153"/>
      <c r="R196" s="224"/>
    </row>
    <row r="197" spans="2:18" x14ac:dyDescent="0.25">
      <c r="B197" s="148"/>
      <c r="C197" s="152"/>
      <c r="D197" s="153"/>
      <c r="E197" s="153"/>
      <c r="F197" s="148"/>
      <c r="G197" s="152"/>
      <c r="H197" s="153"/>
      <c r="I197" s="153"/>
      <c r="J197" s="148"/>
      <c r="K197" s="152"/>
      <c r="L197" s="153"/>
      <c r="M197" s="153"/>
      <c r="N197" s="148"/>
      <c r="O197" s="152"/>
      <c r="P197" s="153"/>
      <c r="Q197" s="153"/>
      <c r="R197" s="224"/>
    </row>
    <row r="198" spans="2:18" x14ac:dyDescent="0.25">
      <c r="B198" s="148"/>
      <c r="C198" s="152"/>
      <c r="D198" s="153"/>
      <c r="E198" s="153"/>
      <c r="F198" s="148"/>
      <c r="G198" s="152"/>
      <c r="H198" s="153"/>
      <c r="I198" s="153"/>
      <c r="J198" s="148"/>
      <c r="K198" s="152"/>
      <c r="L198" s="153"/>
      <c r="M198" s="153"/>
      <c r="N198" s="148"/>
      <c r="O198" s="152"/>
      <c r="P198" s="153"/>
      <c r="Q198" s="153"/>
      <c r="R198" s="224"/>
    </row>
    <row r="199" spans="2:18" x14ac:dyDescent="0.25">
      <c r="B199" s="148"/>
      <c r="C199" s="152"/>
      <c r="D199" s="153"/>
      <c r="E199" s="153"/>
      <c r="F199" s="148"/>
      <c r="G199" s="152"/>
      <c r="H199" s="153"/>
      <c r="I199" s="153"/>
      <c r="J199" s="148"/>
      <c r="K199" s="152"/>
      <c r="L199" s="153"/>
      <c r="M199" s="153"/>
      <c r="N199" s="148"/>
      <c r="O199" s="152"/>
      <c r="P199" s="153"/>
      <c r="Q199" s="153"/>
      <c r="R199" s="224"/>
    </row>
    <row r="200" spans="2:18" x14ac:dyDescent="0.25">
      <c r="B200" s="148"/>
      <c r="C200" s="152"/>
      <c r="D200" s="153"/>
      <c r="E200" s="153"/>
      <c r="F200" s="148"/>
      <c r="G200" s="152"/>
      <c r="H200" s="153"/>
      <c r="I200" s="153"/>
      <c r="J200" s="148"/>
      <c r="K200" s="152"/>
      <c r="L200" s="153"/>
      <c r="M200" s="153"/>
      <c r="N200" s="148"/>
      <c r="O200" s="152"/>
      <c r="P200" s="153"/>
      <c r="Q200" s="153"/>
      <c r="R200" s="224"/>
    </row>
    <row r="201" spans="2:18" x14ac:dyDescent="0.25">
      <c r="B201" s="148"/>
      <c r="C201" s="152"/>
      <c r="D201" s="153"/>
      <c r="E201" s="153"/>
      <c r="F201" s="148"/>
      <c r="G201" s="152"/>
      <c r="H201" s="153"/>
      <c r="I201" s="153"/>
      <c r="J201" s="148"/>
      <c r="K201" s="152"/>
      <c r="L201" s="153"/>
      <c r="M201" s="153"/>
      <c r="N201" s="148"/>
      <c r="O201" s="152"/>
      <c r="P201" s="153"/>
      <c r="Q201" s="153"/>
      <c r="R201" s="224"/>
    </row>
    <row r="202" spans="2:18" x14ac:dyDescent="0.25">
      <c r="B202" s="148"/>
      <c r="C202" s="152"/>
      <c r="D202" s="153"/>
      <c r="E202" s="153"/>
      <c r="F202" s="148"/>
      <c r="G202" s="152"/>
      <c r="H202" s="153"/>
      <c r="I202" s="153"/>
      <c r="J202" s="148"/>
      <c r="K202" s="152"/>
      <c r="L202" s="153"/>
      <c r="M202" s="153"/>
      <c r="N202" s="148"/>
      <c r="O202" s="152"/>
      <c r="P202" s="153"/>
      <c r="Q202" s="153"/>
      <c r="R202" s="224"/>
    </row>
    <row r="203" spans="2:18" x14ac:dyDescent="0.25">
      <c r="B203" s="148"/>
      <c r="C203" s="152"/>
      <c r="D203" s="153"/>
      <c r="E203" s="153"/>
      <c r="F203" s="148"/>
      <c r="G203" s="152"/>
      <c r="H203" s="153"/>
      <c r="I203" s="153"/>
      <c r="J203" s="148"/>
      <c r="K203" s="152"/>
      <c r="L203" s="153"/>
      <c r="M203" s="153"/>
      <c r="N203" s="148"/>
      <c r="O203" s="152"/>
      <c r="P203" s="153"/>
      <c r="Q203" s="153"/>
      <c r="R203" s="224"/>
    </row>
    <row r="204" spans="2:18" x14ac:dyDescent="0.25">
      <c r="B204" s="148"/>
      <c r="C204" s="152"/>
      <c r="D204" s="153"/>
      <c r="E204" s="153"/>
      <c r="F204" s="148"/>
      <c r="G204" s="152"/>
      <c r="H204" s="153"/>
      <c r="I204" s="153"/>
      <c r="J204" s="148"/>
      <c r="K204" s="152"/>
      <c r="L204" s="153"/>
      <c r="M204" s="153"/>
      <c r="N204" s="148"/>
      <c r="O204" s="152"/>
      <c r="P204" s="153"/>
      <c r="Q204" s="153"/>
      <c r="R204" s="224"/>
    </row>
    <row r="205" spans="2:18" x14ac:dyDescent="0.25">
      <c r="B205" s="148"/>
      <c r="C205" s="152"/>
      <c r="D205" s="153"/>
      <c r="E205" s="153"/>
      <c r="F205" s="148"/>
      <c r="G205" s="152"/>
      <c r="H205" s="153"/>
      <c r="I205" s="153"/>
      <c r="J205" s="148"/>
      <c r="K205" s="152"/>
      <c r="L205" s="153"/>
      <c r="M205" s="153"/>
      <c r="N205" s="148"/>
      <c r="O205" s="152"/>
      <c r="P205" s="153"/>
      <c r="Q205" s="153"/>
      <c r="R205" s="224"/>
    </row>
    <row r="206" spans="2:18" x14ac:dyDescent="0.25">
      <c r="B206" s="148"/>
      <c r="C206" s="152"/>
      <c r="D206" s="153"/>
      <c r="E206" s="153"/>
      <c r="F206" s="148"/>
      <c r="G206" s="152"/>
      <c r="H206" s="153"/>
      <c r="I206" s="153"/>
      <c r="J206" s="148"/>
      <c r="K206" s="152"/>
      <c r="L206" s="153"/>
      <c r="M206" s="153"/>
      <c r="N206" s="148"/>
      <c r="O206" s="152"/>
      <c r="P206" s="153"/>
      <c r="Q206" s="153"/>
      <c r="R206" s="224"/>
    </row>
    <row r="207" spans="2:18" x14ac:dyDescent="0.25">
      <c r="B207" s="148"/>
      <c r="C207" s="152"/>
      <c r="D207" s="153"/>
      <c r="E207" s="153"/>
      <c r="F207" s="148"/>
      <c r="G207" s="152"/>
      <c r="H207" s="153"/>
      <c r="I207" s="153"/>
      <c r="J207" s="148"/>
      <c r="K207" s="152"/>
      <c r="L207" s="153"/>
      <c r="M207" s="153"/>
      <c r="N207" s="148"/>
      <c r="O207" s="152"/>
      <c r="P207" s="153"/>
      <c r="Q207" s="153"/>
      <c r="R207" s="224"/>
    </row>
    <row r="208" spans="2:18" x14ac:dyDescent="0.25">
      <c r="B208" s="148"/>
      <c r="C208" s="152"/>
      <c r="D208" s="153"/>
      <c r="E208" s="153"/>
      <c r="F208" s="148"/>
      <c r="G208" s="152"/>
      <c r="H208" s="153"/>
      <c r="I208" s="153"/>
      <c r="J208" s="148"/>
      <c r="K208" s="152"/>
      <c r="L208" s="153"/>
      <c r="M208" s="153"/>
      <c r="N208" s="148"/>
      <c r="O208" s="152"/>
      <c r="P208" s="153"/>
      <c r="Q208" s="153"/>
      <c r="R208" s="224"/>
    </row>
    <row r="209" spans="2:18" x14ac:dyDescent="0.25">
      <c r="B209" s="148"/>
      <c r="C209" s="152"/>
      <c r="D209" s="153"/>
      <c r="E209" s="153"/>
      <c r="F209" s="148"/>
      <c r="G209" s="152"/>
      <c r="H209" s="153"/>
      <c r="I209" s="153"/>
      <c r="J209" s="148"/>
      <c r="K209" s="152"/>
      <c r="L209" s="153"/>
      <c r="M209" s="153"/>
      <c r="N209" s="148"/>
      <c r="O209" s="152"/>
      <c r="P209" s="153"/>
      <c r="Q209" s="153"/>
      <c r="R209" s="224"/>
    </row>
    <row r="210" spans="2:18" x14ac:dyDescent="0.25">
      <c r="B210" s="148"/>
      <c r="C210" s="152"/>
      <c r="D210" s="153"/>
      <c r="E210" s="153"/>
      <c r="F210" s="148"/>
      <c r="G210" s="152"/>
      <c r="H210" s="153"/>
      <c r="I210" s="153"/>
      <c r="J210" s="148"/>
      <c r="K210" s="152"/>
      <c r="L210" s="153"/>
      <c r="M210" s="153"/>
      <c r="N210" s="148"/>
      <c r="O210" s="152"/>
      <c r="P210" s="153"/>
      <c r="Q210" s="153"/>
      <c r="R210" s="224"/>
    </row>
    <row r="211" spans="2:18" x14ac:dyDescent="0.25">
      <c r="B211" s="148"/>
      <c r="C211" s="152"/>
      <c r="D211" s="153"/>
      <c r="E211" s="153"/>
      <c r="F211" s="148"/>
      <c r="G211" s="152"/>
      <c r="H211" s="153"/>
      <c r="I211" s="153"/>
      <c r="J211" s="148"/>
      <c r="K211" s="152"/>
      <c r="L211" s="153"/>
      <c r="M211" s="153"/>
      <c r="N211" s="148"/>
      <c r="O211" s="152"/>
      <c r="P211" s="153"/>
      <c r="Q211" s="153"/>
      <c r="R211" s="224"/>
    </row>
    <row r="212" spans="2:18" x14ac:dyDescent="0.25">
      <c r="B212" s="148"/>
      <c r="C212" s="152"/>
      <c r="D212" s="153"/>
      <c r="E212" s="153"/>
      <c r="F212" s="148"/>
      <c r="G212" s="152"/>
      <c r="H212" s="153"/>
      <c r="I212" s="153"/>
      <c r="J212" s="148"/>
      <c r="K212" s="152"/>
      <c r="L212" s="153"/>
      <c r="M212" s="153"/>
      <c r="N212" s="148"/>
      <c r="O212" s="152"/>
      <c r="P212" s="153"/>
      <c r="Q212" s="153"/>
      <c r="R212" s="224"/>
    </row>
    <row r="213" spans="2:18" x14ac:dyDescent="0.25">
      <c r="B213" s="148"/>
      <c r="C213" s="152"/>
      <c r="D213" s="153"/>
      <c r="E213" s="153"/>
      <c r="F213" s="148"/>
      <c r="G213" s="152"/>
      <c r="H213" s="153"/>
      <c r="I213" s="153"/>
      <c r="J213" s="148"/>
      <c r="K213" s="152"/>
      <c r="L213" s="153"/>
      <c r="M213" s="153"/>
      <c r="N213" s="148"/>
      <c r="O213" s="152"/>
      <c r="P213" s="153"/>
      <c r="Q213" s="153"/>
      <c r="R213" s="224"/>
    </row>
    <row r="214" spans="2:18" x14ac:dyDescent="0.25">
      <c r="B214" s="148"/>
      <c r="C214" s="152"/>
      <c r="D214" s="153"/>
      <c r="E214" s="153"/>
      <c r="F214" s="148"/>
      <c r="G214" s="152"/>
      <c r="H214" s="153"/>
      <c r="I214" s="153"/>
      <c r="J214" s="148"/>
      <c r="K214" s="152"/>
      <c r="L214" s="153"/>
      <c r="M214" s="153"/>
      <c r="N214" s="148"/>
      <c r="O214" s="152"/>
      <c r="P214" s="153"/>
      <c r="Q214" s="153"/>
      <c r="R214" s="224"/>
    </row>
    <row r="215" spans="2:18" x14ac:dyDescent="0.25">
      <c r="B215" s="148"/>
      <c r="C215" s="152"/>
      <c r="D215" s="153"/>
      <c r="E215" s="153"/>
      <c r="F215" s="148"/>
      <c r="G215" s="152"/>
      <c r="H215" s="153"/>
      <c r="I215" s="153"/>
      <c r="J215" s="148"/>
      <c r="K215" s="152"/>
      <c r="L215" s="153"/>
      <c r="M215" s="153"/>
      <c r="N215" s="148"/>
      <c r="O215" s="152"/>
      <c r="P215" s="153"/>
      <c r="Q215" s="153"/>
      <c r="R215" s="224"/>
    </row>
    <row r="216" spans="2:18" x14ac:dyDescent="0.25">
      <c r="B216" s="148"/>
      <c r="C216" s="152"/>
      <c r="D216" s="153"/>
      <c r="E216" s="153"/>
      <c r="F216" s="148"/>
      <c r="G216" s="152"/>
      <c r="H216" s="153"/>
      <c r="I216" s="153"/>
      <c r="J216" s="148"/>
      <c r="K216" s="152"/>
      <c r="L216" s="153"/>
      <c r="M216" s="153"/>
      <c r="N216" s="148"/>
      <c r="O216" s="152"/>
      <c r="P216" s="153"/>
      <c r="Q216" s="153"/>
      <c r="R216" s="224"/>
    </row>
    <row r="217" spans="2:18" x14ac:dyDescent="0.25">
      <c r="B217" s="148"/>
      <c r="C217" s="152"/>
      <c r="D217" s="153"/>
      <c r="E217" s="153"/>
      <c r="F217" s="148"/>
      <c r="G217" s="152"/>
      <c r="H217" s="153"/>
      <c r="I217" s="153"/>
      <c r="J217" s="148"/>
      <c r="K217" s="152"/>
      <c r="L217" s="153"/>
      <c r="M217" s="153"/>
      <c r="N217" s="148"/>
      <c r="O217" s="152"/>
      <c r="P217" s="153"/>
      <c r="Q217" s="153"/>
      <c r="R217" s="224"/>
    </row>
    <row r="218" spans="2:18" x14ac:dyDescent="0.25">
      <c r="B218" s="148"/>
      <c r="C218" s="152"/>
      <c r="D218" s="153"/>
      <c r="E218" s="153"/>
      <c r="F218" s="148"/>
      <c r="G218" s="152"/>
      <c r="H218" s="153"/>
      <c r="I218" s="153"/>
      <c r="J218" s="148"/>
      <c r="K218" s="152"/>
      <c r="L218" s="153"/>
      <c r="M218" s="153"/>
      <c r="N218" s="148"/>
      <c r="O218" s="152"/>
      <c r="P218" s="153"/>
      <c r="Q218" s="153"/>
      <c r="R218" s="224"/>
    </row>
    <row r="219" spans="2:18" x14ac:dyDescent="0.25">
      <c r="B219" s="148"/>
      <c r="C219" s="152"/>
      <c r="D219" s="153"/>
      <c r="E219" s="153"/>
      <c r="F219" s="148"/>
      <c r="G219" s="152"/>
      <c r="H219" s="153"/>
      <c r="I219" s="153"/>
      <c r="J219" s="148"/>
      <c r="K219" s="152"/>
      <c r="L219" s="153"/>
      <c r="M219" s="153"/>
      <c r="N219" s="148"/>
      <c r="O219" s="152"/>
      <c r="P219" s="153"/>
      <c r="Q219" s="153"/>
      <c r="R219" s="224"/>
    </row>
    <row r="220" spans="2:18" x14ac:dyDescent="0.25">
      <c r="B220" s="148"/>
      <c r="C220" s="152"/>
      <c r="D220" s="153"/>
      <c r="E220" s="153"/>
      <c r="F220" s="148"/>
      <c r="G220" s="152"/>
      <c r="H220" s="153"/>
      <c r="I220" s="153"/>
      <c r="J220" s="148"/>
      <c r="K220" s="152"/>
      <c r="L220" s="153"/>
      <c r="M220" s="153"/>
      <c r="N220" s="148"/>
      <c r="O220" s="152"/>
      <c r="P220" s="153"/>
      <c r="Q220" s="153"/>
      <c r="R220" s="224"/>
    </row>
    <row r="221" spans="2:18" x14ac:dyDescent="0.25">
      <c r="B221" s="148"/>
      <c r="C221" s="152"/>
      <c r="D221" s="153"/>
      <c r="E221" s="153"/>
      <c r="F221" s="148"/>
      <c r="G221" s="152"/>
      <c r="H221" s="153"/>
      <c r="I221" s="153"/>
      <c r="J221" s="148"/>
      <c r="K221" s="152"/>
      <c r="L221" s="153"/>
      <c r="M221" s="153"/>
      <c r="N221" s="148"/>
      <c r="O221" s="152"/>
      <c r="P221" s="153"/>
      <c r="Q221" s="153"/>
      <c r="R221" s="224"/>
    </row>
    <row r="222" spans="2:18" x14ac:dyDescent="0.25">
      <c r="B222" s="148"/>
      <c r="C222" s="152"/>
      <c r="D222" s="153"/>
      <c r="E222" s="153"/>
      <c r="F222" s="148"/>
      <c r="G222" s="152"/>
      <c r="H222" s="153"/>
      <c r="I222" s="153"/>
      <c r="J222" s="148"/>
      <c r="K222" s="152"/>
      <c r="L222" s="153"/>
      <c r="M222" s="153"/>
      <c r="N222" s="148"/>
      <c r="O222" s="152"/>
      <c r="P222" s="153"/>
      <c r="Q222" s="153"/>
      <c r="R222" s="224"/>
    </row>
    <row r="223" spans="2:18" x14ac:dyDescent="0.25">
      <c r="B223" s="148"/>
      <c r="C223" s="152"/>
      <c r="D223" s="153"/>
      <c r="E223" s="153"/>
      <c r="F223" s="148"/>
      <c r="G223" s="152"/>
      <c r="H223" s="153"/>
      <c r="I223" s="153"/>
      <c r="J223" s="148"/>
      <c r="K223" s="152"/>
      <c r="L223" s="153"/>
      <c r="M223" s="153"/>
      <c r="N223" s="148"/>
      <c r="O223" s="152"/>
      <c r="P223" s="153"/>
      <c r="Q223" s="153"/>
      <c r="R223" s="224"/>
    </row>
    <row r="224" spans="2:18" x14ac:dyDescent="0.25">
      <c r="B224" s="148"/>
      <c r="C224" s="152"/>
      <c r="D224" s="153"/>
      <c r="E224" s="153"/>
      <c r="F224" s="148"/>
      <c r="G224" s="152"/>
      <c r="H224" s="153"/>
      <c r="I224" s="153"/>
      <c r="J224" s="148"/>
      <c r="K224" s="152"/>
      <c r="L224" s="153"/>
      <c r="M224" s="153"/>
      <c r="N224" s="148"/>
      <c r="O224" s="152"/>
      <c r="P224" s="153"/>
      <c r="Q224" s="153"/>
      <c r="R224" s="224"/>
    </row>
    <row r="225" spans="2:18" x14ac:dyDescent="0.25">
      <c r="B225" s="148"/>
      <c r="C225" s="152"/>
      <c r="D225" s="153"/>
      <c r="E225" s="153"/>
      <c r="F225" s="148"/>
      <c r="G225" s="152"/>
      <c r="H225" s="153"/>
      <c r="I225" s="153"/>
      <c r="J225" s="148"/>
      <c r="K225" s="152"/>
      <c r="L225" s="153"/>
      <c r="M225" s="153"/>
      <c r="N225" s="148"/>
      <c r="O225" s="152"/>
      <c r="P225" s="153"/>
      <c r="Q225" s="153"/>
      <c r="R225" s="224"/>
    </row>
    <row r="226" spans="2:18" x14ac:dyDescent="0.25">
      <c r="B226" s="148"/>
      <c r="C226" s="152"/>
      <c r="D226" s="153"/>
      <c r="E226" s="153"/>
      <c r="F226" s="148"/>
      <c r="G226" s="152"/>
      <c r="H226" s="153"/>
      <c r="I226" s="153"/>
      <c r="J226" s="148"/>
      <c r="K226" s="152"/>
      <c r="L226" s="153"/>
      <c r="M226" s="153"/>
      <c r="N226" s="148"/>
      <c r="O226" s="152"/>
      <c r="P226" s="153"/>
      <c r="Q226" s="153"/>
      <c r="R226" s="224"/>
    </row>
    <row r="227" spans="2:18" x14ac:dyDescent="0.25">
      <c r="B227" s="148"/>
      <c r="C227" s="152"/>
      <c r="D227" s="153"/>
      <c r="E227" s="153"/>
      <c r="F227" s="148"/>
      <c r="G227" s="152"/>
      <c r="H227" s="153"/>
      <c r="I227" s="153"/>
      <c r="J227" s="148"/>
      <c r="K227" s="152"/>
      <c r="L227" s="153"/>
      <c r="M227" s="153"/>
      <c r="N227" s="148"/>
      <c r="O227" s="152"/>
      <c r="P227" s="153"/>
      <c r="Q227" s="153"/>
      <c r="R227" s="224"/>
    </row>
    <row r="228" spans="2:18" x14ac:dyDescent="0.25">
      <c r="B228" s="148"/>
      <c r="C228" s="152"/>
      <c r="D228" s="153"/>
      <c r="E228" s="153"/>
      <c r="F228" s="148"/>
      <c r="G228" s="152"/>
      <c r="H228" s="153"/>
      <c r="I228" s="153"/>
      <c r="J228" s="148"/>
      <c r="K228" s="152"/>
      <c r="L228" s="153"/>
      <c r="M228" s="153"/>
      <c r="N228" s="148"/>
      <c r="O228" s="152"/>
      <c r="P228" s="153"/>
      <c r="Q228" s="153"/>
      <c r="R228" s="224"/>
    </row>
    <row r="229" spans="2:18" x14ac:dyDescent="0.25">
      <c r="B229" s="148"/>
      <c r="C229" s="152"/>
      <c r="D229" s="153"/>
      <c r="E229" s="153"/>
      <c r="F229" s="148"/>
      <c r="G229" s="152"/>
      <c r="H229" s="153"/>
      <c r="I229" s="153"/>
      <c r="J229" s="148"/>
      <c r="K229" s="152"/>
      <c r="L229" s="153"/>
      <c r="M229" s="153"/>
      <c r="N229" s="148"/>
      <c r="O229" s="152"/>
      <c r="P229" s="153"/>
      <c r="Q229" s="153"/>
      <c r="R229" s="224"/>
    </row>
    <row r="230" spans="2:18" x14ac:dyDescent="0.25">
      <c r="B230" s="148"/>
      <c r="C230" s="152"/>
      <c r="D230" s="153"/>
      <c r="E230" s="153"/>
      <c r="F230" s="148"/>
      <c r="G230" s="152"/>
      <c r="H230" s="153"/>
      <c r="I230" s="153"/>
      <c r="J230" s="148"/>
      <c r="K230" s="152"/>
      <c r="L230" s="153"/>
      <c r="M230" s="153"/>
      <c r="N230" s="148"/>
      <c r="O230" s="152"/>
      <c r="P230" s="153"/>
      <c r="Q230" s="153"/>
      <c r="R230" s="224"/>
    </row>
    <row r="231" spans="2:18" x14ac:dyDescent="0.25">
      <c r="B231" s="148"/>
      <c r="C231" s="152"/>
      <c r="D231" s="153"/>
      <c r="E231" s="153"/>
      <c r="F231" s="148"/>
      <c r="G231" s="152"/>
      <c r="H231" s="153"/>
      <c r="I231" s="153"/>
      <c r="J231" s="148"/>
      <c r="K231" s="152"/>
      <c r="L231" s="153"/>
      <c r="M231" s="153"/>
      <c r="N231" s="148"/>
      <c r="O231" s="152"/>
      <c r="P231" s="153"/>
      <c r="Q231" s="153"/>
      <c r="R231" s="224"/>
    </row>
    <row r="232" spans="2:18" x14ac:dyDescent="0.25">
      <c r="B232" s="148"/>
      <c r="C232" s="152"/>
      <c r="D232" s="153"/>
      <c r="E232" s="153"/>
      <c r="F232" s="148"/>
      <c r="G232" s="152"/>
      <c r="H232" s="153"/>
      <c r="I232" s="153"/>
      <c r="J232" s="148"/>
      <c r="K232" s="152"/>
      <c r="L232" s="153"/>
      <c r="M232" s="153"/>
      <c r="N232" s="148"/>
      <c r="O232" s="152"/>
      <c r="P232" s="153"/>
      <c r="Q232" s="153"/>
      <c r="R232" s="224"/>
    </row>
    <row r="233" spans="2:18" x14ac:dyDescent="0.25">
      <c r="B233" s="148"/>
      <c r="C233" s="152"/>
      <c r="D233" s="153"/>
      <c r="E233" s="153"/>
      <c r="F233" s="148"/>
      <c r="G233" s="152"/>
      <c r="H233" s="153"/>
      <c r="I233" s="153"/>
      <c r="J233" s="148"/>
      <c r="K233" s="152"/>
      <c r="L233" s="153"/>
      <c r="M233" s="153"/>
      <c r="N233" s="148"/>
      <c r="O233" s="152"/>
      <c r="P233" s="153"/>
      <c r="Q233" s="153"/>
      <c r="R233" s="224"/>
    </row>
    <row r="234" spans="2:18" x14ac:dyDescent="0.25">
      <c r="B234" s="148"/>
      <c r="C234" s="152"/>
      <c r="D234" s="153"/>
      <c r="E234" s="153"/>
      <c r="F234" s="148"/>
      <c r="G234" s="152"/>
      <c r="H234" s="153"/>
      <c r="I234" s="153"/>
      <c r="J234" s="148"/>
      <c r="K234" s="152"/>
      <c r="L234" s="153"/>
      <c r="M234" s="153"/>
      <c r="N234" s="148"/>
      <c r="O234" s="152"/>
      <c r="P234" s="153"/>
      <c r="Q234" s="153"/>
      <c r="R234" s="224"/>
    </row>
    <row r="235" spans="2:18" x14ac:dyDescent="0.25">
      <c r="B235" s="148"/>
      <c r="C235" s="152"/>
      <c r="D235" s="153"/>
      <c r="E235" s="153"/>
      <c r="F235" s="148"/>
      <c r="G235" s="152"/>
      <c r="H235" s="153"/>
      <c r="I235" s="153"/>
      <c r="J235" s="148"/>
      <c r="K235" s="152"/>
      <c r="L235" s="153"/>
      <c r="M235" s="153"/>
      <c r="N235" s="148"/>
      <c r="O235" s="152"/>
      <c r="P235" s="153"/>
      <c r="Q235" s="153"/>
      <c r="R235" s="224"/>
    </row>
    <row r="236" spans="2:18" x14ac:dyDescent="0.25">
      <c r="B236" s="148"/>
      <c r="C236" s="152"/>
      <c r="D236" s="153"/>
      <c r="E236" s="153"/>
      <c r="F236" s="148"/>
      <c r="G236" s="152"/>
      <c r="H236" s="153"/>
      <c r="I236" s="153"/>
      <c r="J236" s="148"/>
      <c r="K236" s="152"/>
      <c r="L236" s="153"/>
      <c r="M236" s="153"/>
      <c r="N236" s="148"/>
      <c r="O236" s="152"/>
      <c r="P236" s="153"/>
      <c r="Q236" s="153"/>
      <c r="R236" s="224"/>
    </row>
    <row r="237" spans="2:18" x14ac:dyDescent="0.25">
      <c r="B237" s="148"/>
      <c r="C237" s="152"/>
      <c r="D237" s="153"/>
      <c r="E237" s="153"/>
      <c r="F237" s="148"/>
      <c r="G237" s="152"/>
      <c r="H237" s="153"/>
      <c r="I237" s="153"/>
      <c r="J237" s="148"/>
      <c r="K237" s="152"/>
      <c r="L237" s="153"/>
      <c r="M237" s="153"/>
      <c r="N237" s="148"/>
      <c r="O237" s="152"/>
      <c r="P237" s="153"/>
      <c r="Q237" s="153"/>
      <c r="R237" s="224"/>
    </row>
    <row r="238" spans="2:18" x14ac:dyDescent="0.25">
      <c r="B238" s="148"/>
      <c r="C238" s="152"/>
      <c r="D238" s="153"/>
      <c r="E238" s="153"/>
      <c r="F238" s="148"/>
      <c r="G238" s="152"/>
      <c r="H238" s="153"/>
      <c r="I238" s="153"/>
      <c r="J238" s="148"/>
      <c r="K238" s="152"/>
      <c r="L238" s="153"/>
      <c r="M238" s="153"/>
      <c r="N238" s="148"/>
      <c r="O238" s="152"/>
      <c r="P238" s="153"/>
      <c r="Q238" s="153"/>
      <c r="R238" s="224"/>
    </row>
    <row r="239" spans="2:18" x14ac:dyDescent="0.25">
      <c r="B239" s="148"/>
      <c r="C239" s="152"/>
      <c r="D239" s="153"/>
      <c r="E239" s="153"/>
      <c r="F239" s="148"/>
      <c r="G239" s="152"/>
      <c r="H239" s="153"/>
      <c r="I239" s="153"/>
      <c r="J239" s="148"/>
      <c r="K239" s="152"/>
      <c r="L239" s="153"/>
      <c r="M239" s="153"/>
      <c r="N239" s="148"/>
      <c r="O239" s="152"/>
      <c r="P239" s="153"/>
      <c r="Q239" s="153"/>
      <c r="R239" s="224"/>
    </row>
    <row r="240" spans="2:18" x14ac:dyDescent="0.25">
      <c r="B240" s="148"/>
      <c r="C240" s="152"/>
      <c r="D240" s="153"/>
      <c r="E240" s="153"/>
      <c r="F240" s="148"/>
      <c r="G240" s="152"/>
      <c r="H240" s="153"/>
      <c r="I240" s="153"/>
      <c r="J240" s="148"/>
      <c r="K240" s="152"/>
      <c r="L240" s="153"/>
      <c r="M240" s="153"/>
      <c r="N240" s="148"/>
      <c r="O240" s="152"/>
      <c r="P240" s="153"/>
      <c r="Q240" s="153"/>
      <c r="R240" s="224"/>
    </row>
    <row r="241" spans="2:18" x14ac:dyDescent="0.25">
      <c r="B241" s="148"/>
      <c r="C241" s="152"/>
      <c r="D241" s="153"/>
      <c r="E241" s="153"/>
      <c r="F241" s="148"/>
      <c r="G241" s="152"/>
      <c r="H241" s="153"/>
      <c r="I241" s="153"/>
      <c r="J241" s="148"/>
      <c r="K241" s="152"/>
      <c r="L241" s="153"/>
      <c r="M241" s="153"/>
      <c r="N241" s="148"/>
      <c r="O241" s="152"/>
      <c r="P241" s="153"/>
      <c r="Q241" s="153"/>
      <c r="R241" s="224"/>
    </row>
    <row r="242" spans="2:18" x14ac:dyDescent="0.25">
      <c r="B242" s="148"/>
      <c r="C242" s="152"/>
      <c r="D242" s="153"/>
      <c r="E242" s="153"/>
      <c r="F242" s="148"/>
      <c r="G242" s="152"/>
      <c r="H242" s="153"/>
      <c r="I242" s="153"/>
      <c r="J242" s="148"/>
      <c r="K242" s="152"/>
      <c r="L242" s="153"/>
      <c r="M242" s="153"/>
      <c r="N242" s="148"/>
      <c r="O242" s="152"/>
      <c r="P242" s="153"/>
      <c r="Q242" s="153"/>
      <c r="R242" s="224"/>
    </row>
    <row r="243" spans="2:18" x14ac:dyDescent="0.25">
      <c r="B243" s="148"/>
      <c r="C243" s="152"/>
      <c r="D243" s="153"/>
      <c r="E243" s="153"/>
      <c r="F243" s="148"/>
      <c r="G243" s="152"/>
      <c r="H243" s="153"/>
      <c r="I243" s="153"/>
      <c r="J243" s="148"/>
      <c r="K243" s="152"/>
      <c r="L243" s="153"/>
      <c r="M243" s="153"/>
      <c r="N243" s="148"/>
      <c r="O243" s="152"/>
      <c r="P243" s="153"/>
      <c r="Q243" s="153"/>
      <c r="R243" s="224"/>
    </row>
    <row r="244" spans="2:18" x14ac:dyDescent="0.25">
      <c r="B244" s="148"/>
      <c r="C244" s="152"/>
      <c r="D244" s="153"/>
      <c r="E244" s="153"/>
      <c r="F244" s="148"/>
      <c r="G244" s="152"/>
      <c r="H244" s="153"/>
      <c r="I244" s="153"/>
      <c r="J244" s="148"/>
      <c r="K244" s="152"/>
      <c r="L244" s="153"/>
      <c r="M244" s="153"/>
      <c r="N244" s="148"/>
      <c r="O244" s="152"/>
      <c r="P244" s="153"/>
      <c r="Q244" s="153"/>
      <c r="R244" s="224"/>
    </row>
    <row r="245" spans="2:18" x14ac:dyDescent="0.25">
      <c r="B245" s="148"/>
      <c r="C245" s="152"/>
      <c r="D245" s="153"/>
      <c r="E245" s="153"/>
      <c r="F245" s="148"/>
      <c r="G245" s="152"/>
      <c r="H245" s="153"/>
      <c r="I245" s="153"/>
      <c r="J245" s="148"/>
      <c r="K245" s="152"/>
      <c r="L245" s="153"/>
      <c r="M245" s="153"/>
      <c r="N245" s="148"/>
      <c r="O245" s="152"/>
      <c r="P245" s="153"/>
      <c r="Q245" s="153"/>
      <c r="R245" s="224"/>
    </row>
    <row r="246" spans="2:18" x14ac:dyDescent="0.25">
      <c r="B246" s="148"/>
      <c r="C246" s="152"/>
      <c r="D246" s="153"/>
      <c r="E246" s="153"/>
      <c r="F246" s="148"/>
      <c r="G246" s="152"/>
      <c r="H246" s="153"/>
      <c r="I246" s="153"/>
      <c r="J246" s="148"/>
      <c r="K246" s="152"/>
      <c r="L246" s="153"/>
      <c r="M246" s="153"/>
      <c r="N246" s="148"/>
      <c r="O246" s="152"/>
      <c r="P246" s="153"/>
      <c r="Q246" s="153"/>
      <c r="R246" s="224"/>
    </row>
    <row r="247" spans="2:18" x14ac:dyDescent="0.25">
      <c r="B247" s="148"/>
      <c r="C247" s="152"/>
      <c r="D247" s="153"/>
      <c r="E247" s="153"/>
      <c r="F247" s="148"/>
      <c r="G247" s="152"/>
      <c r="H247" s="153"/>
      <c r="I247" s="153"/>
      <c r="J247" s="148"/>
      <c r="K247" s="152"/>
      <c r="L247" s="153"/>
      <c r="M247" s="153"/>
      <c r="N247" s="148"/>
      <c r="O247" s="152"/>
      <c r="P247" s="153"/>
      <c r="Q247" s="153"/>
      <c r="R247" s="224"/>
    </row>
    <row r="248" spans="2:18" x14ac:dyDescent="0.25">
      <c r="B248" s="148"/>
      <c r="C248" s="152"/>
      <c r="D248" s="153"/>
      <c r="E248" s="153"/>
      <c r="F248" s="148"/>
      <c r="G248" s="152"/>
      <c r="H248" s="153"/>
      <c r="I248" s="153"/>
      <c r="J248" s="148"/>
      <c r="K248" s="152"/>
      <c r="L248" s="153"/>
      <c r="M248" s="153"/>
      <c r="N248" s="148"/>
      <c r="O248" s="152"/>
      <c r="P248" s="153"/>
      <c r="Q248" s="153"/>
      <c r="R248" s="224"/>
    </row>
    <row r="249" spans="2:18" x14ac:dyDescent="0.25">
      <c r="B249" s="148"/>
      <c r="C249" s="152"/>
      <c r="D249" s="153"/>
      <c r="E249" s="153"/>
      <c r="F249" s="148"/>
      <c r="G249" s="152"/>
      <c r="H249" s="153"/>
      <c r="I249" s="153"/>
      <c r="J249" s="148"/>
      <c r="K249" s="152"/>
      <c r="L249" s="153"/>
      <c r="M249" s="153"/>
      <c r="N249" s="148"/>
      <c r="O249" s="152"/>
      <c r="P249" s="153"/>
      <c r="Q249" s="153"/>
      <c r="R249" s="224"/>
    </row>
    <row r="250" spans="2:18" x14ac:dyDescent="0.25">
      <c r="B250" s="148"/>
      <c r="C250" s="152"/>
      <c r="D250" s="153"/>
      <c r="E250" s="153"/>
      <c r="F250" s="148"/>
      <c r="G250" s="152"/>
      <c r="H250" s="153"/>
      <c r="I250" s="153"/>
      <c r="J250" s="148"/>
      <c r="K250" s="152"/>
      <c r="L250" s="153"/>
      <c r="M250" s="153"/>
      <c r="N250" s="148"/>
      <c r="O250" s="152"/>
      <c r="P250" s="153"/>
      <c r="Q250" s="153"/>
      <c r="R250" s="224"/>
    </row>
    <row r="251" spans="2:18" x14ac:dyDescent="0.25">
      <c r="B251" s="148"/>
      <c r="C251" s="152"/>
      <c r="D251" s="153"/>
      <c r="E251" s="153"/>
      <c r="F251" s="148"/>
      <c r="G251" s="152"/>
      <c r="H251" s="153"/>
      <c r="I251" s="153"/>
      <c r="J251" s="148"/>
      <c r="K251" s="152"/>
      <c r="L251" s="153"/>
      <c r="M251" s="153"/>
      <c r="N251" s="148"/>
      <c r="O251" s="152"/>
      <c r="P251" s="153"/>
      <c r="Q251" s="153"/>
      <c r="R251" s="224"/>
    </row>
    <row r="252" spans="2:18" x14ac:dyDescent="0.25">
      <c r="B252" s="148"/>
      <c r="C252" s="152"/>
      <c r="D252" s="153"/>
      <c r="E252" s="153"/>
      <c r="F252" s="148"/>
      <c r="G252" s="152"/>
      <c r="H252" s="153"/>
      <c r="I252" s="153"/>
      <c r="J252" s="148"/>
      <c r="K252" s="152"/>
      <c r="L252" s="153"/>
      <c r="M252" s="153"/>
      <c r="N252" s="148"/>
      <c r="O252" s="152"/>
      <c r="P252" s="153"/>
      <c r="Q252" s="153"/>
      <c r="R252" s="224"/>
    </row>
    <row r="253" spans="2:18" x14ac:dyDescent="0.25">
      <c r="B253" s="148"/>
      <c r="C253" s="152"/>
      <c r="D253" s="153"/>
      <c r="E253" s="153"/>
      <c r="F253" s="148"/>
      <c r="G253" s="152"/>
      <c r="H253" s="153"/>
      <c r="I253" s="153"/>
      <c r="J253" s="148"/>
      <c r="K253" s="152"/>
      <c r="L253" s="153"/>
      <c r="M253" s="153"/>
      <c r="N253" s="148"/>
      <c r="O253" s="152"/>
      <c r="P253" s="153"/>
      <c r="Q253" s="153"/>
      <c r="R253" s="224"/>
    </row>
    <row r="254" spans="2:18" x14ac:dyDescent="0.25">
      <c r="B254" s="148"/>
      <c r="C254" s="152"/>
      <c r="D254" s="153"/>
      <c r="E254" s="153"/>
      <c r="F254" s="148"/>
      <c r="G254" s="152"/>
      <c r="H254" s="153"/>
      <c r="I254" s="153"/>
      <c r="J254" s="148"/>
      <c r="K254" s="152"/>
      <c r="L254" s="153"/>
      <c r="M254" s="153"/>
      <c r="N254" s="148"/>
      <c r="O254" s="152"/>
      <c r="P254" s="153"/>
      <c r="Q254" s="153"/>
      <c r="R254" s="224"/>
    </row>
    <row r="255" spans="2:18" x14ac:dyDescent="0.25">
      <c r="B255" s="148"/>
      <c r="C255" s="152"/>
      <c r="D255" s="153"/>
      <c r="E255" s="153"/>
      <c r="F255" s="148"/>
      <c r="G255" s="152"/>
      <c r="H255" s="153"/>
      <c r="I255" s="153"/>
      <c r="J255" s="148"/>
      <c r="K255" s="152"/>
      <c r="L255" s="153"/>
      <c r="M255" s="153"/>
      <c r="N255" s="148"/>
      <c r="O255" s="152"/>
      <c r="P255" s="153"/>
      <c r="Q255" s="153"/>
      <c r="R255" s="224"/>
    </row>
    <row r="256" spans="2:18" x14ac:dyDescent="0.25">
      <c r="B256" s="148"/>
      <c r="C256" s="152"/>
      <c r="D256" s="153"/>
      <c r="E256" s="153"/>
      <c r="F256" s="148"/>
      <c r="G256" s="152"/>
      <c r="H256" s="153"/>
      <c r="I256" s="153"/>
      <c r="J256" s="148"/>
      <c r="K256" s="152"/>
      <c r="L256" s="153"/>
      <c r="M256" s="153"/>
      <c r="N256" s="148"/>
      <c r="O256" s="152"/>
      <c r="P256" s="153"/>
      <c r="Q256" s="153"/>
      <c r="R256" s="224"/>
    </row>
    <row r="257" spans="2:18" x14ac:dyDescent="0.25">
      <c r="B257" s="148"/>
      <c r="C257" s="152"/>
      <c r="D257" s="153"/>
      <c r="E257" s="153"/>
      <c r="F257" s="148"/>
      <c r="G257" s="152"/>
      <c r="H257" s="153"/>
      <c r="I257" s="153"/>
      <c r="J257" s="148"/>
      <c r="K257" s="152"/>
      <c r="L257" s="153"/>
      <c r="M257" s="153"/>
      <c r="N257" s="148"/>
      <c r="O257" s="152"/>
      <c r="P257" s="153"/>
      <c r="Q257" s="153"/>
      <c r="R257" s="224"/>
    </row>
    <row r="258" spans="2:18" x14ac:dyDescent="0.25">
      <c r="B258" s="148"/>
      <c r="C258" s="152"/>
      <c r="D258" s="153"/>
      <c r="E258" s="153"/>
      <c r="F258" s="148"/>
      <c r="G258" s="152"/>
      <c r="H258" s="153"/>
      <c r="I258" s="153"/>
      <c r="J258" s="148"/>
      <c r="K258" s="152"/>
      <c r="L258" s="153"/>
      <c r="M258" s="153"/>
      <c r="N258" s="148"/>
      <c r="O258" s="152"/>
      <c r="P258" s="153"/>
      <c r="Q258" s="153"/>
      <c r="R258" s="224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258"/>
  <sheetViews>
    <sheetView topLeftCell="A53" zoomScale="90" zoomScaleNormal="90" workbookViewId="0">
      <selection activeCell="C72" sqref="C72"/>
    </sheetView>
  </sheetViews>
  <sheetFormatPr defaultColWidth="8.85546875" defaultRowHeight="15" x14ac:dyDescent="0.25"/>
  <cols>
    <col min="1" max="1" width="56.85546875" style="148" customWidth="1"/>
    <col min="2" max="2" width="12.140625" customWidth="1"/>
    <col min="3" max="3" width="9.140625" style="149" bestFit="1" customWidth="1"/>
    <col min="4" max="4" width="12.140625" style="151" customWidth="1"/>
    <col min="5" max="5" width="15" style="151" bestFit="1" customWidth="1"/>
    <col min="6" max="6" width="12.140625" customWidth="1"/>
    <col min="7" max="7" width="9.140625" style="149" bestFit="1" customWidth="1"/>
    <col min="8" max="8" width="12.140625" style="151" customWidth="1"/>
    <col min="9" max="9" width="12.140625" style="151" bestFit="1" customWidth="1"/>
    <col min="10" max="10" width="12.140625" customWidth="1"/>
    <col min="11" max="11" width="9.140625" style="149" bestFit="1" customWidth="1"/>
    <col min="12" max="12" width="12.140625" style="151" customWidth="1"/>
    <col min="13" max="13" width="12.140625" style="151" bestFit="1" customWidth="1"/>
    <col min="14" max="14" width="12.140625" customWidth="1"/>
    <col min="15" max="15" width="9.140625" style="149" bestFit="1" customWidth="1"/>
    <col min="16" max="16" width="12.140625" style="151" customWidth="1"/>
    <col min="17" max="17" width="12.140625" style="151" bestFit="1" customWidth="1"/>
    <col min="18" max="18" width="11.140625" style="219" bestFit="1" customWidth="1"/>
    <col min="257" max="257" width="63.42578125" customWidth="1"/>
    <col min="258" max="260" width="12.140625" customWidth="1"/>
    <col min="261" max="261" width="14.140625" customWidth="1"/>
    <col min="262" max="264" width="12.140625" customWidth="1"/>
    <col min="265" max="265" width="14.140625" customWidth="1"/>
    <col min="266" max="266" width="66.42578125" customWidth="1"/>
    <col min="267" max="267" width="16" customWidth="1"/>
    <col min="513" max="513" width="63.42578125" customWidth="1"/>
    <col min="514" max="516" width="12.140625" customWidth="1"/>
    <col min="517" max="517" width="14.140625" customWidth="1"/>
    <col min="518" max="520" width="12.140625" customWidth="1"/>
    <col min="521" max="521" width="14.140625" customWidth="1"/>
    <col min="522" max="522" width="66.42578125" customWidth="1"/>
    <col min="523" max="523" width="16" customWidth="1"/>
    <col min="769" max="769" width="63.42578125" customWidth="1"/>
    <col min="770" max="772" width="12.140625" customWidth="1"/>
    <col min="773" max="773" width="14.140625" customWidth="1"/>
    <col min="774" max="776" width="12.140625" customWidth="1"/>
    <col min="777" max="777" width="14.140625" customWidth="1"/>
    <col min="778" max="778" width="66.42578125" customWidth="1"/>
    <col min="779" max="779" width="16" customWidth="1"/>
    <col min="1025" max="1025" width="63.42578125" customWidth="1"/>
    <col min="1026" max="1028" width="12.140625" customWidth="1"/>
    <col min="1029" max="1029" width="14.140625" customWidth="1"/>
    <col min="1030" max="1032" width="12.140625" customWidth="1"/>
    <col min="1033" max="1033" width="14.140625" customWidth="1"/>
    <col min="1034" max="1034" width="66.42578125" customWidth="1"/>
    <col min="1035" max="1035" width="16" customWidth="1"/>
    <col min="1281" max="1281" width="63.42578125" customWidth="1"/>
    <col min="1282" max="1284" width="12.140625" customWidth="1"/>
    <col min="1285" max="1285" width="14.140625" customWidth="1"/>
    <col min="1286" max="1288" width="12.140625" customWidth="1"/>
    <col min="1289" max="1289" width="14.140625" customWidth="1"/>
    <col min="1290" max="1290" width="66.42578125" customWidth="1"/>
    <col min="1291" max="1291" width="16" customWidth="1"/>
    <col min="1537" max="1537" width="63.42578125" customWidth="1"/>
    <col min="1538" max="1540" width="12.140625" customWidth="1"/>
    <col min="1541" max="1541" width="14.140625" customWidth="1"/>
    <col min="1542" max="1544" width="12.140625" customWidth="1"/>
    <col min="1545" max="1545" width="14.140625" customWidth="1"/>
    <col min="1546" max="1546" width="66.42578125" customWidth="1"/>
    <col min="1547" max="1547" width="16" customWidth="1"/>
    <col min="1793" max="1793" width="63.42578125" customWidth="1"/>
    <col min="1794" max="1796" width="12.140625" customWidth="1"/>
    <col min="1797" max="1797" width="14.140625" customWidth="1"/>
    <col min="1798" max="1800" width="12.140625" customWidth="1"/>
    <col min="1801" max="1801" width="14.140625" customWidth="1"/>
    <col min="1802" max="1802" width="66.42578125" customWidth="1"/>
    <col min="1803" max="1803" width="16" customWidth="1"/>
    <col min="2049" max="2049" width="63.42578125" customWidth="1"/>
    <col min="2050" max="2052" width="12.140625" customWidth="1"/>
    <col min="2053" max="2053" width="14.140625" customWidth="1"/>
    <col min="2054" max="2056" width="12.140625" customWidth="1"/>
    <col min="2057" max="2057" width="14.140625" customWidth="1"/>
    <col min="2058" max="2058" width="66.42578125" customWidth="1"/>
    <col min="2059" max="2059" width="16" customWidth="1"/>
    <col min="2305" max="2305" width="63.42578125" customWidth="1"/>
    <col min="2306" max="2308" width="12.140625" customWidth="1"/>
    <col min="2309" max="2309" width="14.140625" customWidth="1"/>
    <col min="2310" max="2312" width="12.140625" customWidth="1"/>
    <col min="2313" max="2313" width="14.140625" customWidth="1"/>
    <col min="2314" max="2314" width="66.42578125" customWidth="1"/>
    <col min="2315" max="2315" width="16" customWidth="1"/>
    <col min="2561" max="2561" width="63.42578125" customWidth="1"/>
    <col min="2562" max="2564" width="12.140625" customWidth="1"/>
    <col min="2565" max="2565" width="14.140625" customWidth="1"/>
    <col min="2566" max="2568" width="12.140625" customWidth="1"/>
    <col min="2569" max="2569" width="14.140625" customWidth="1"/>
    <col min="2570" max="2570" width="66.42578125" customWidth="1"/>
    <col min="2571" max="2571" width="16" customWidth="1"/>
    <col min="2817" max="2817" width="63.42578125" customWidth="1"/>
    <col min="2818" max="2820" width="12.140625" customWidth="1"/>
    <col min="2821" max="2821" width="14.140625" customWidth="1"/>
    <col min="2822" max="2824" width="12.140625" customWidth="1"/>
    <col min="2825" max="2825" width="14.140625" customWidth="1"/>
    <col min="2826" max="2826" width="66.42578125" customWidth="1"/>
    <col min="2827" max="2827" width="16" customWidth="1"/>
    <col min="3073" max="3073" width="63.42578125" customWidth="1"/>
    <col min="3074" max="3076" width="12.140625" customWidth="1"/>
    <col min="3077" max="3077" width="14.140625" customWidth="1"/>
    <col min="3078" max="3080" width="12.140625" customWidth="1"/>
    <col min="3081" max="3081" width="14.140625" customWidth="1"/>
    <col min="3082" max="3082" width="66.42578125" customWidth="1"/>
    <col min="3083" max="3083" width="16" customWidth="1"/>
    <col min="3329" max="3329" width="63.42578125" customWidth="1"/>
    <col min="3330" max="3332" width="12.140625" customWidth="1"/>
    <col min="3333" max="3333" width="14.140625" customWidth="1"/>
    <col min="3334" max="3336" width="12.140625" customWidth="1"/>
    <col min="3337" max="3337" width="14.140625" customWidth="1"/>
    <col min="3338" max="3338" width="66.42578125" customWidth="1"/>
    <col min="3339" max="3339" width="16" customWidth="1"/>
    <col min="3585" max="3585" width="63.42578125" customWidth="1"/>
    <col min="3586" max="3588" width="12.140625" customWidth="1"/>
    <col min="3589" max="3589" width="14.140625" customWidth="1"/>
    <col min="3590" max="3592" width="12.140625" customWidth="1"/>
    <col min="3593" max="3593" width="14.140625" customWidth="1"/>
    <col min="3594" max="3594" width="66.42578125" customWidth="1"/>
    <col min="3595" max="3595" width="16" customWidth="1"/>
    <col min="3841" max="3841" width="63.42578125" customWidth="1"/>
    <col min="3842" max="3844" width="12.140625" customWidth="1"/>
    <col min="3845" max="3845" width="14.140625" customWidth="1"/>
    <col min="3846" max="3848" width="12.140625" customWidth="1"/>
    <col min="3849" max="3849" width="14.140625" customWidth="1"/>
    <col min="3850" max="3850" width="66.42578125" customWidth="1"/>
    <col min="3851" max="3851" width="16" customWidth="1"/>
    <col min="4097" max="4097" width="63.42578125" customWidth="1"/>
    <col min="4098" max="4100" width="12.140625" customWidth="1"/>
    <col min="4101" max="4101" width="14.140625" customWidth="1"/>
    <col min="4102" max="4104" width="12.140625" customWidth="1"/>
    <col min="4105" max="4105" width="14.140625" customWidth="1"/>
    <col min="4106" max="4106" width="66.42578125" customWidth="1"/>
    <col min="4107" max="4107" width="16" customWidth="1"/>
    <col min="4353" max="4353" width="63.42578125" customWidth="1"/>
    <col min="4354" max="4356" width="12.140625" customWidth="1"/>
    <col min="4357" max="4357" width="14.140625" customWidth="1"/>
    <col min="4358" max="4360" width="12.140625" customWidth="1"/>
    <col min="4361" max="4361" width="14.140625" customWidth="1"/>
    <col min="4362" max="4362" width="66.42578125" customWidth="1"/>
    <col min="4363" max="4363" width="16" customWidth="1"/>
    <col min="4609" max="4609" width="63.42578125" customWidth="1"/>
    <col min="4610" max="4612" width="12.140625" customWidth="1"/>
    <col min="4613" max="4613" width="14.140625" customWidth="1"/>
    <col min="4614" max="4616" width="12.140625" customWidth="1"/>
    <col min="4617" max="4617" width="14.140625" customWidth="1"/>
    <col min="4618" max="4618" width="66.42578125" customWidth="1"/>
    <col min="4619" max="4619" width="16" customWidth="1"/>
    <col min="4865" max="4865" width="63.42578125" customWidth="1"/>
    <col min="4866" max="4868" width="12.140625" customWidth="1"/>
    <col min="4869" max="4869" width="14.140625" customWidth="1"/>
    <col min="4870" max="4872" width="12.140625" customWidth="1"/>
    <col min="4873" max="4873" width="14.140625" customWidth="1"/>
    <col min="4874" max="4874" width="66.42578125" customWidth="1"/>
    <col min="4875" max="4875" width="16" customWidth="1"/>
    <col min="5121" max="5121" width="63.42578125" customWidth="1"/>
    <col min="5122" max="5124" width="12.140625" customWidth="1"/>
    <col min="5125" max="5125" width="14.140625" customWidth="1"/>
    <col min="5126" max="5128" width="12.140625" customWidth="1"/>
    <col min="5129" max="5129" width="14.140625" customWidth="1"/>
    <col min="5130" max="5130" width="66.42578125" customWidth="1"/>
    <col min="5131" max="5131" width="16" customWidth="1"/>
    <col min="5377" max="5377" width="63.42578125" customWidth="1"/>
    <col min="5378" max="5380" width="12.140625" customWidth="1"/>
    <col min="5381" max="5381" width="14.140625" customWidth="1"/>
    <col min="5382" max="5384" width="12.140625" customWidth="1"/>
    <col min="5385" max="5385" width="14.140625" customWidth="1"/>
    <col min="5386" max="5386" width="66.42578125" customWidth="1"/>
    <col min="5387" max="5387" width="16" customWidth="1"/>
    <col min="5633" max="5633" width="63.42578125" customWidth="1"/>
    <col min="5634" max="5636" width="12.140625" customWidth="1"/>
    <col min="5637" max="5637" width="14.140625" customWidth="1"/>
    <col min="5638" max="5640" width="12.140625" customWidth="1"/>
    <col min="5641" max="5641" width="14.140625" customWidth="1"/>
    <col min="5642" max="5642" width="66.42578125" customWidth="1"/>
    <col min="5643" max="5643" width="16" customWidth="1"/>
    <col min="5889" max="5889" width="63.42578125" customWidth="1"/>
    <col min="5890" max="5892" width="12.140625" customWidth="1"/>
    <col min="5893" max="5893" width="14.140625" customWidth="1"/>
    <col min="5894" max="5896" width="12.140625" customWidth="1"/>
    <col min="5897" max="5897" width="14.140625" customWidth="1"/>
    <col min="5898" max="5898" width="66.42578125" customWidth="1"/>
    <col min="5899" max="5899" width="16" customWidth="1"/>
    <col min="6145" max="6145" width="63.42578125" customWidth="1"/>
    <col min="6146" max="6148" width="12.140625" customWidth="1"/>
    <col min="6149" max="6149" width="14.140625" customWidth="1"/>
    <col min="6150" max="6152" width="12.140625" customWidth="1"/>
    <col min="6153" max="6153" width="14.140625" customWidth="1"/>
    <col min="6154" max="6154" width="66.42578125" customWidth="1"/>
    <col min="6155" max="6155" width="16" customWidth="1"/>
    <col min="6401" max="6401" width="63.42578125" customWidth="1"/>
    <col min="6402" max="6404" width="12.140625" customWidth="1"/>
    <col min="6405" max="6405" width="14.140625" customWidth="1"/>
    <col min="6406" max="6408" width="12.140625" customWidth="1"/>
    <col min="6409" max="6409" width="14.140625" customWidth="1"/>
    <col min="6410" max="6410" width="66.42578125" customWidth="1"/>
    <col min="6411" max="6411" width="16" customWidth="1"/>
    <col min="6657" max="6657" width="63.42578125" customWidth="1"/>
    <col min="6658" max="6660" width="12.140625" customWidth="1"/>
    <col min="6661" max="6661" width="14.140625" customWidth="1"/>
    <col min="6662" max="6664" width="12.140625" customWidth="1"/>
    <col min="6665" max="6665" width="14.140625" customWidth="1"/>
    <col min="6666" max="6666" width="66.42578125" customWidth="1"/>
    <col min="6667" max="6667" width="16" customWidth="1"/>
    <col min="6913" max="6913" width="63.42578125" customWidth="1"/>
    <col min="6914" max="6916" width="12.140625" customWidth="1"/>
    <col min="6917" max="6917" width="14.140625" customWidth="1"/>
    <col min="6918" max="6920" width="12.140625" customWidth="1"/>
    <col min="6921" max="6921" width="14.140625" customWidth="1"/>
    <col min="6922" max="6922" width="66.42578125" customWidth="1"/>
    <col min="6923" max="6923" width="16" customWidth="1"/>
    <col min="7169" max="7169" width="63.42578125" customWidth="1"/>
    <col min="7170" max="7172" width="12.140625" customWidth="1"/>
    <col min="7173" max="7173" width="14.140625" customWidth="1"/>
    <col min="7174" max="7176" width="12.140625" customWidth="1"/>
    <col min="7177" max="7177" width="14.140625" customWidth="1"/>
    <col min="7178" max="7178" width="66.42578125" customWidth="1"/>
    <col min="7179" max="7179" width="16" customWidth="1"/>
    <col min="7425" max="7425" width="63.42578125" customWidth="1"/>
    <col min="7426" max="7428" width="12.140625" customWidth="1"/>
    <col min="7429" max="7429" width="14.140625" customWidth="1"/>
    <col min="7430" max="7432" width="12.140625" customWidth="1"/>
    <col min="7433" max="7433" width="14.140625" customWidth="1"/>
    <col min="7434" max="7434" width="66.42578125" customWidth="1"/>
    <col min="7435" max="7435" width="16" customWidth="1"/>
    <col min="7681" max="7681" width="63.42578125" customWidth="1"/>
    <col min="7682" max="7684" width="12.140625" customWidth="1"/>
    <col min="7685" max="7685" width="14.140625" customWidth="1"/>
    <col min="7686" max="7688" width="12.140625" customWidth="1"/>
    <col min="7689" max="7689" width="14.140625" customWidth="1"/>
    <col min="7690" max="7690" width="66.42578125" customWidth="1"/>
    <col min="7691" max="7691" width="16" customWidth="1"/>
    <col min="7937" max="7937" width="63.42578125" customWidth="1"/>
    <col min="7938" max="7940" width="12.140625" customWidth="1"/>
    <col min="7941" max="7941" width="14.140625" customWidth="1"/>
    <col min="7942" max="7944" width="12.140625" customWidth="1"/>
    <col min="7945" max="7945" width="14.140625" customWidth="1"/>
    <col min="7946" max="7946" width="66.42578125" customWidth="1"/>
    <col min="7947" max="7947" width="16" customWidth="1"/>
    <col min="8193" max="8193" width="63.42578125" customWidth="1"/>
    <col min="8194" max="8196" width="12.140625" customWidth="1"/>
    <col min="8197" max="8197" width="14.140625" customWidth="1"/>
    <col min="8198" max="8200" width="12.140625" customWidth="1"/>
    <col min="8201" max="8201" width="14.140625" customWidth="1"/>
    <col min="8202" max="8202" width="66.42578125" customWidth="1"/>
    <col min="8203" max="8203" width="16" customWidth="1"/>
    <col min="8449" max="8449" width="63.42578125" customWidth="1"/>
    <col min="8450" max="8452" width="12.140625" customWidth="1"/>
    <col min="8453" max="8453" width="14.140625" customWidth="1"/>
    <col min="8454" max="8456" width="12.140625" customWidth="1"/>
    <col min="8457" max="8457" width="14.140625" customWidth="1"/>
    <col min="8458" max="8458" width="66.42578125" customWidth="1"/>
    <col min="8459" max="8459" width="16" customWidth="1"/>
    <col min="8705" max="8705" width="63.42578125" customWidth="1"/>
    <col min="8706" max="8708" width="12.140625" customWidth="1"/>
    <col min="8709" max="8709" width="14.140625" customWidth="1"/>
    <col min="8710" max="8712" width="12.140625" customWidth="1"/>
    <col min="8713" max="8713" width="14.140625" customWidth="1"/>
    <col min="8714" max="8714" width="66.42578125" customWidth="1"/>
    <col min="8715" max="8715" width="16" customWidth="1"/>
    <col min="8961" max="8961" width="63.42578125" customWidth="1"/>
    <col min="8962" max="8964" width="12.140625" customWidth="1"/>
    <col min="8965" max="8965" width="14.140625" customWidth="1"/>
    <col min="8966" max="8968" width="12.140625" customWidth="1"/>
    <col min="8969" max="8969" width="14.140625" customWidth="1"/>
    <col min="8970" max="8970" width="66.42578125" customWidth="1"/>
    <col min="8971" max="8971" width="16" customWidth="1"/>
    <col min="9217" max="9217" width="63.42578125" customWidth="1"/>
    <col min="9218" max="9220" width="12.140625" customWidth="1"/>
    <col min="9221" max="9221" width="14.140625" customWidth="1"/>
    <col min="9222" max="9224" width="12.140625" customWidth="1"/>
    <col min="9225" max="9225" width="14.140625" customWidth="1"/>
    <col min="9226" max="9226" width="66.42578125" customWidth="1"/>
    <col min="9227" max="9227" width="16" customWidth="1"/>
    <col min="9473" max="9473" width="63.42578125" customWidth="1"/>
    <col min="9474" max="9476" width="12.140625" customWidth="1"/>
    <col min="9477" max="9477" width="14.140625" customWidth="1"/>
    <col min="9478" max="9480" width="12.140625" customWidth="1"/>
    <col min="9481" max="9481" width="14.140625" customWidth="1"/>
    <col min="9482" max="9482" width="66.42578125" customWidth="1"/>
    <col min="9483" max="9483" width="16" customWidth="1"/>
    <col min="9729" max="9729" width="63.42578125" customWidth="1"/>
    <col min="9730" max="9732" width="12.140625" customWidth="1"/>
    <col min="9733" max="9733" width="14.140625" customWidth="1"/>
    <col min="9734" max="9736" width="12.140625" customWidth="1"/>
    <col min="9737" max="9737" width="14.140625" customWidth="1"/>
    <col min="9738" max="9738" width="66.42578125" customWidth="1"/>
    <col min="9739" max="9739" width="16" customWidth="1"/>
    <col min="9985" max="9985" width="63.42578125" customWidth="1"/>
    <col min="9986" max="9988" width="12.140625" customWidth="1"/>
    <col min="9989" max="9989" width="14.140625" customWidth="1"/>
    <col min="9990" max="9992" width="12.140625" customWidth="1"/>
    <col min="9993" max="9993" width="14.140625" customWidth="1"/>
    <col min="9994" max="9994" width="66.42578125" customWidth="1"/>
    <col min="9995" max="9995" width="16" customWidth="1"/>
    <col min="10241" max="10241" width="63.42578125" customWidth="1"/>
    <col min="10242" max="10244" width="12.140625" customWidth="1"/>
    <col min="10245" max="10245" width="14.140625" customWidth="1"/>
    <col min="10246" max="10248" width="12.140625" customWidth="1"/>
    <col min="10249" max="10249" width="14.140625" customWidth="1"/>
    <col min="10250" max="10250" width="66.42578125" customWidth="1"/>
    <col min="10251" max="10251" width="16" customWidth="1"/>
    <col min="10497" max="10497" width="63.42578125" customWidth="1"/>
    <col min="10498" max="10500" width="12.140625" customWidth="1"/>
    <col min="10501" max="10501" width="14.140625" customWidth="1"/>
    <col min="10502" max="10504" width="12.140625" customWidth="1"/>
    <col min="10505" max="10505" width="14.140625" customWidth="1"/>
    <col min="10506" max="10506" width="66.42578125" customWidth="1"/>
    <col min="10507" max="10507" width="16" customWidth="1"/>
    <col min="10753" max="10753" width="63.42578125" customWidth="1"/>
    <col min="10754" max="10756" width="12.140625" customWidth="1"/>
    <col min="10757" max="10757" width="14.140625" customWidth="1"/>
    <col min="10758" max="10760" width="12.140625" customWidth="1"/>
    <col min="10761" max="10761" width="14.140625" customWidth="1"/>
    <col min="10762" max="10762" width="66.42578125" customWidth="1"/>
    <col min="10763" max="10763" width="16" customWidth="1"/>
    <col min="11009" max="11009" width="63.42578125" customWidth="1"/>
    <col min="11010" max="11012" width="12.140625" customWidth="1"/>
    <col min="11013" max="11013" width="14.140625" customWidth="1"/>
    <col min="11014" max="11016" width="12.140625" customWidth="1"/>
    <col min="11017" max="11017" width="14.140625" customWidth="1"/>
    <col min="11018" max="11018" width="66.42578125" customWidth="1"/>
    <col min="11019" max="11019" width="16" customWidth="1"/>
    <col min="11265" max="11265" width="63.42578125" customWidth="1"/>
    <col min="11266" max="11268" width="12.140625" customWidth="1"/>
    <col min="11269" max="11269" width="14.140625" customWidth="1"/>
    <col min="11270" max="11272" width="12.140625" customWidth="1"/>
    <col min="11273" max="11273" width="14.140625" customWidth="1"/>
    <col min="11274" max="11274" width="66.42578125" customWidth="1"/>
    <col min="11275" max="11275" width="16" customWidth="1"/>
    <col min="11521" max="11521" width="63.42578125" customWidth="1"/>
    <col min="11522" max="11524" width="12.140625" customWidth="1"/>
    <col min="11525" max="11525" width="14.140625" customWidth="1"/>
    <col min="11526" max="11528" width="12.140625" customWidth="1"/>
    <col min="11529" max="11529" width="14.140625" customWidth="1"/>
    <col min="11530" max="11530" width="66.42578125" customWidth="1"/>
    <col min="11531" max="11531" width="16" customWidth="1"/>
    <col min="11777" max="11777" width="63.42578125" customWidth="1"/>
    <col min="11778" max="11780" width="12.140625" customWidth="1"/>
    <col min="11781" max="11781" width="14.140625" customWidth="1"/>
    <col min="11782" max="11784" width="12.140625" customWidth="1"/>
    <col min="11785" max="11785" width="14.140625" customWidth="1"/>
    <col min="11786" max="11786" width="66.42578125" customWidth="1"/>
    <col min="11787" max="11787" width="16" customWidth="1"/>
    <col min="12033" max="12033" width="63.42578125" customWidth="1"/>
    <col min="12034" max="12036" width="12.140625" customWidth="1"/>
    <col min="12037" max="12037" width="14.140625" customWidth="1"/>
    <col min="12038" max="12040" width="12.140625" customWidth="1"/>
    <col min="12041" max="12041" width="14.140625" customWidth="1"/>
    <col min="12042" max="12042" width="66.42578125" customWidth="1"/>
    <col min="12043" max="12043" width="16" customWidth="1"/>
    <col min="12289" max="12289" width="63.42578125" customWidth="1"/>
    <col min="12290" max="12292" width="12.140625" customWidth="1"/>
    <col min="12293" max="12293" width="14.140625" customWidth="1"/>
    <col min="12294" max="12296" width="12.140625" customWidth="1"/>
    <col min="12297" max="12297" width="14.140625" customWidth="1"/>
    <col min="12298" max="12298" width="66.42578125" customWidth="1"/>
    <col min="12299" max="12299" width="16" customWidth="1"/>
    <col min="12545" max="12545" width="63.42578125" customWidth="1"/>
    <col min="12546" max="12548" width="12.140625" customWidth="1"/>
    <col min="12549" max="12549" width="14.140625" customWidth="1"/>
    <col min="12550" max="12552" width="12.140625" customWidth="1"/>
    <col min="12553" max="12553" width="14.140625" customWidth="1"/>
    <col min="12554" max="12554" width="66.42578125" customWidth="1"/>
    <col min="12555" max="12555" width="16" customWidth="1"/>
    <col min="12801" max="12801" width="63.42578125" customWidth="1"/>
    <col min="12802" max="12804" width="12.140625" customWidth="1"/>
    <col min="12805" max="12805" width="14.140625" customWidth="1"/>
    <col min="12806" max="12808" width="12.140625" customWidth="1"/>
    <col min="12809" max="12809" width="14.140625" customWidth="1"/>
    <col min="12810" max="12810" width="66.42578125" customWidth="1"/>
    <col min="12811" max="12811" width="16" customWidth="1"/>
    <col min="13057" max="13057" width="63.42578125" customWidth="1"/>
    <col min="13058" max="13060" width="12.140625" customWidth="1"/>
    <col min="13061" max="13061" width="14.140625" customWidth="1"/>
    <col min="13062" max="13064" width="12.140625" customWidth="1"/>
    <col min="13065" max="13065" width="14.140625" customWidth="1"/>
    <col min="13066" max="13066" width="66.42578125" customWidth="1"/>
    <col min="13067" max="13067" width="16" customWidth="1"/>
    <col min="13313" max="13313" width="63.42578125" customWidth="1"/>
    <col min="13314" max="13316" width="12.140625" customWidth="1"/>
    <col min="13317" max="13317" width="14.140625" customWidth="1"/>
    <col min="13318" max="13320" width="12.140625" customWidth="1"/>
    <col min="13321" max="13321" width="14.140625" customWidth="1"/>
    <col min="13322" max="13322" width="66.42578125" customWidth="1"/>
    <col min="13323" max="13323" width="16" customWidth="1"/>
    <col min="13569" max="13569" width="63.42578125" customWidth="1"/>
    <col min="13570" max="13572" width="12.140625" customWidth="1"/>
    <col min="13573" max="13573" width="14.140625" customWidth="1"/>
    <col min="13574" max="13576" width="12.140625" customWidth="1"/>
    <col min="13577" max="13577" width="14.140625" customWidth="1"/>
    <col min="13578" max="13578" width="66.42578125" customWidth="1"/>
    <col min="13579" max="13579" width="16" customWidth="1"/>
    <col min="13825" max="13825" width="63.42578125" customWidth="1"/>
    <col min="13826" max="13828" width="12.140625" customWidth="1"/>
    <col min="13829" max="13829" width="14.140625" customWidth="1"/>
    <col min="13830" max="13832" width="12.140625" customWidth="1"/>
    <col min="13833" max="13833" width="14.140625" customWidth="1"/>
    <col min="13834" max="13834" width="66.42578125" customWidth="1"/>
    <col min="13835" max="13835" width="16" customWidth="1"/>
    <col min="14081" max="14081" width="63.42578125" customWidth="1"/>
    <col min="14082" max="14084" width="12.140625" customWidth="1"/>
    <col min="14085" max="14085" width="14.140625" customWidth="1"/>
    <col min="14086" max="14088" width="12.140625" customWidth="1"/>
    <col min="14089" max="14089" width="14.140625" customWidth="1"/>
    <col min="14090" max="14090" width="66.42578125" customWidth="1"/>
    <col min="14091" max="14091" width="16" customWidth="1"/>
    <col min="14337" max="14337" width="63.42578125" customWidth="1"/>
    <col min="14338" max="14340" width="12.140625" customWidth="1"/>
    <col min="14341" max="14341" width="14.140625" customWidth="1"/>
    <col min="14342" max="14344" width="12.140625" customWidth="1"/>
    <col min="14345" max="14345" width="14.140625" customWidth="1"/>
    <col min="14346" max="14346" width="66.42578125" customWidth="1"/>
    <col min="14347" max="14347" width="16" customWidth="1"/>
    <col min="14593" max="14593" width="63.42578125" customWidth="1"/>
    <col min="14594" max="14596" width="12.140625" customWidth="1"/>
    <col min="14597" max="14597" width="14.140625" customWidth="1"/>
    <col min="14598" max="14600" width="12.140625" customWidth="1"/>
    <col min="14601" max="14601" width="14.140625" customWidth="1"/>
    <col min="14602" max="14602" width="66.42578125" customWidth="1"/>
    <col min="14603" max="14603" width="16" customWidth="1"/>
    <col min="14849" max="14849" width="63.42578125" customWidth="1"/>
    <col min="14850" max="14852" width="12.140625" customWidth="1"/>
    <col min="14853" max="14853" width="14.140625" customWidth="1"/>
    <col min="14854" max="14856" width="12.140625" customWidth="1"/>
    <col min="14857" max="14857" width="14.140625" customWidth="1"/>
    <col min="14858" max="14858" width="66.42578125" customWidth="1"/>
    <col min="14859" max="14859" width="16" customWidth="1"/>
    <col min="15105" max="15105" width="63.42578125" customWidth="1"/>
    <col min="15106" max="15108" width="12.140625" customWidth="1"/>
    <col min="15109" max="15109" width="14.140625" customWidth="1"/>
    <col min="15110" max="15112" width="12.140625" customWidth="1"/>
    <col min="15113" max="15113" width="14.140625" customWidth="1"/>
    <col min="15114" max="15114" width="66.42578125" customWidth="1"/>
    <col min="15115" max="15115" width="16" customWidth="1"/>
    <col min="15361" max="15361" width="63.42578125" customWidth="1"/>
    <col min="15362" max="15364" width="12.140625" customWidth="1"/>
    <col min="15365" max="15365" width="14.140625" customWidth="1"/>
    <col min="15366" max="15368" width="12.140625" customWidth="1"/>
    <col min="15369" max="15369" width="14.140625" customWidth="1"/>
    <col min="15370" max="15370" width="66.42578125" customWidth="1"/>
    <col min="15371" max="15371" width="16" customWidth="1"/>
    <col min="15617" max="15617" width="63.42578125" customWidth="1"/>
    <col min="15618" max="15620" width="12.140625" customWidth="1"/>
    <col min="15621" max="15621" width="14.140625" customWidth="1"/>
    <col min="15622" max="15624" width="12.140625" customWidth="1"/>
    <col min="15625" max="15625" width="14.140625" customWidth="1"/>
    <col min="15626" max="15626" width="66.42578125" customWidth="1"/>
    <col min="15627" max="15627" width="16" customWidth="1"/>
    <col min="15873" max="15873" width="63.42578125" customWidth="1"/>
    <col min="15874" max="15876" width="12.140625" customWidth="1"/>
    <col min="15877" max="15877" width="14.140625" customWidth="1"/>
    <col min="15878" max="15880" width="12.140625" customWidth="1"/>
    <col min="15881" max="15881" width="14.140625" customWidth="1"/>
    <col min="15882" max="15882" width="66.42578125" customWidth="1"/>
    <col min="15883" max="15883" width="16" customWidth="1"/>
    <col min="16129" max="16129" width="63.42578125" customWidth="1"/>
    <col min="16130" max="16132" width="12.140625" customWidth="1"/>
    <col min="16133" max="16133" width="14.140625" customWidth="1"/>
    <col min="16134" max="16136" width="12.140625" customWidth="1"/>
    <col min="16137" max="16137" width="14.140625" customWidth="1"/>
    <col min="16138" max="16138" width="66.42578125" customWidth="1"/>
    <col min="16139" max="16139" width="16" customWidth="1"/>
  </cols>
  <sheetData>
    <row r="1" spans="1:254" ht="24" customHeight="1" thickBot="1" x14ac:dyDescent="0.3">
      <c r="A1" s="1" t="s">
        <v>0</v>
      </c>
      <c r="B1" s="228" t="s">
        <v>1</v>
      </c>
      <c r="C1" s="229"/>
      <c r="D1" s="229"/>
      <c r="E1" s="230"/>
      <c r="F1" s="231" t="s">
        <v>2</v>
      </c>
      <c r="G1" s="232"/>
      <c r="H1" s="232"/>
      <c r="I1" s="233"/>
      <c r="J1" s="234" t="s">
        <v>3</v>
      </c>
      <c r="K1" s="229"/>
      <c r="L1" s="229"/>
      <c r="M1" s="230"/>
      <c r="N1" s="231" t="s">
        <v>4</v>
      </c>
      <c r="O1" s="232"/>
      <c r="P1" s="232"/>
      <c r="Q1" s="233"/>
    </row>
    <row r="2" spans="1:254" s="144" customFormat="1" ht="48" customHeight="1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6" t="s">
        <v>10</v>
      </c>
      <c r="G2" s="3" t="s">
        <v>7</v>
      </c>
      <c r="H2" s="4" t="s">
        <v>8</v>
      </c>
      <c r="I2" s="7" t="s">
        <v>11</v>
      </c>
      <c r="J2" s="8" t="s">
        <v>10</v>
      </c>
      <c r="K2" s="3" t="s">
        <v>7</v>
      </c>
      <c r="L2" s="4" t="s">
        <v>8</v>
      </c>
      <c r="M2" s="5" t="s">
        <v>11</v>
      </c>
      <c r="N2" s="6" t="s">
        <v>10</v>
      </c>
      <c r="O2" s="3" t="s">
        <v>7</v>
      </c>
      <c r="P2" s="4" t="s">
        <v>8</v>
      </c>
      <c r="Q2" s="7" t="s">
        <v>11</v>
      </c>
      <c r="R2" s="220" t="s">
        <v>98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ht="15" customHeight="1" x14ac:dyDescent="0.25">
      <c r="A3" s="9" t="s">
        <v>12</v>
      </c>
      <c r="B3" s="10"/>
      <c r="C3" s="10"/>
      <c r="D3" s="11"/>
      <c r="E3" s="12"/>
      <c r="F3" s="13"/>
      <c r="G3" s="14"/>
      <c r="H3" s="15"/>
      <c r="I3" s="16"/>
      <c r="J3" s="17"/>
      <c r="K3" s="10"/>
      <c r="L3" s="11"/>
      <c r="M3" s="12"/>
      <c r="N3" s="13"/>
      <c r="O3" s="14"/>
      <c r="P3" s="15"/>
      <c r="Q3" s="16"/>
    </row>
    <row r="4" spans="1:254" s="145" customFormat="1" x14ac:dyDescent="0.25">
      <c r="A4" s="18" t="s">
        <v>13</v>
      </c>
      <c r="B4" s="19" t="s">
        <v>14</v>
      </c>
      <c r="C4" s="19"/>
      <c r="D4" s="11"/>
      <c r="E4" s="21"/>
      <c r="F4" s="22" t="s">
        <v>14</v>
      </c>
      <c r="G4" s="23"/>
      <c r="H4" s="24"/>
      <c r="I4" s="25"/>
      <c r="J4" s="26" t="s">
        <v>14</v>
      </c>
      <c r="K4" s="19"/>
      <c r="L4" s="27"/>
      <c r="M4" s="21"/>
      <c r="N4" s="22" t="s">
        <v>14</v>
      </c>
      <c r="O4" s="23"/>
      <c r="P4" s="24"/>
      <c r="Q4" s="25"/>
      <c r="R4" s="221"/>
    </row>
    <row r="5" spans="1:254" x14ac:dyDescent="0.25">
      <c r="A5" s="28" t="s">
        <v>66</v>
      </c>
      <c r="B5" s="29" t="s">
        <v>14</v>
      </c>
      <c r="C5" s="29">
        <v>30</v>
      </c>
      <c r="D5" s="59">
        <v>2447.3543191835333</v>
      </c>
      <c r="E5" s="31">
        <f>+C5*D5</f>
        <v>73420.629575505998</v>
      </c>
      <c r="F5" s="32" t="s">
        <v>14</v>
      </c>
      <c r="G5" s="33">
        <v>12</v>
      </c>
      <c r="H5" s="34">
        <v>2447.3543191835333</v>
      </c>
      <c r="I5" s="35">
        <f>+G5*H5</f>
        <v>29368.2518302024</v>
      </c>
      <c r="J5" s="36" t="s">
        <v>14</v>
      </c>
      <c r="K5" s="29">
        <v>12</v>
      </c>
      <c r="L5" s="37">
        <v>2447.3543191835333</v>
      </c>
      <c r="M5" s="35">
        <f>+K5*L5</f>
        <v>29368.2518302024</v>
      </c>
      <c r="N5" s="32" t="s">
        <v>14</v>
      </c>
      <c r="O5" s="33">
        <v>6</v>
      </c>
      <c r="P5" s="34">
        <v>2447.3543191835333</v>
      </c>
      <c r="Q5" s="35">
        <f>+O5*P5</f>
        <v>14684.1259151012</v>
      </c>
      <c r="R5" s="222"/>
    </row>
    <row r="6" spans="1:254" x14ac:dyDescent="0.25">
      <c r="A6" s="28" t="s">
        <v>67</v>
      </c>
      <c r="B6" s="29" t="s">
        <v>14</v>
      </c>
      <c r="C6" s="29">
        <v>30</v>
      </c>
      <c r="D6" s="59">
        <v>303</v>
      </c>
      <c r="E6" s="31">
        <f t="shared" ref="E6:E18" si="0">+C6*D6</f>
        <v>9090</v>
      </c>
      <c r="F6" s="32" t="s">
        <v>14</v>
      </c>
      <c r="G6" s="33">
        <v>12</v>
      </c>
      <c r="H6" s="34">
        <v>303</v>
      </c>
      <c r="I6" s="35">
        <f t="shared" ref="I6:I18" si="1">+G6*H6</f>
        <v>3636</v>
      </c>
      <c r="J6" s="36" t="s">
        <v>14</v>
      </c>
      <c r="K6" s="29">
        <v>12</v>
      </c>
      <c r="L6" s="37">
        <v>303</v>
      </c>
      <c r="M6" s="35">
        <f t="shared" ref="M6:M18" si="2">+K6*L6</f>
        <v>3636</v>
      </c>
      <c r="N6" s="32" t="s">
        <v>14</v>
      </c>
      <c r="O6" s="33">
        <v>6</v>
      </c>
      <c r="P6" s="34">
        <v>303</v>
      </c>
      <c r="Q6" s="35">
        <f t="shared" ref="Q6:Q18" si="3">+O6*P6</f>
        <v>1818</v>
      </c>
      <c r="R6" s="222">
        <f>+E6</f>
        <v>9090</v>
      </c>
    </row>
    <row r="7" spans="1:254" x14ac:dyDescent="0.25">
      <c r="A7" s="28" t="s">
        <v>68</v>
      </c>
      <c r="B7" s="29" t="s">
        <v>14</v>
      </c>
      <c r="C7" s="29">
        <v>30</v>
      </c>
      <c r="D7" s="59">
        <v>2447.3543191835333</v>
      </c>
      <c r="E7" s="31">
        <f t="shared" si="0"/>
        <v>73420.629575505998</v>
      </c>
      <c r="F7" s="32" t="s">
        <v>14</v>
      </c>
      <c r="G7" s="33">
        <v>12</v>
      </c>
      <c r="H7" s="34">
        <v>2447.3543191835333</v>
      </c>
      <c r="I7" s="35">
        <f t="shared" si="1"/>
        <v>29368.2518302024</v>
      </c>
      <c r="J7" s="36" t="s">
        <v>14</v>
      </c>
      <c r="K7" s="29">
        <v>12</v>
      </c>
      <c r="L7" s="37">
        <v>2447.3543191835333</v>
      </c>
      <c r="M7" s="35">
        <f t="shared" si="2"/>
        <v>29368.2518302024</v>
      </c>
      <c r="N7" s="32" t="s">
        <v>14</v>
      </c>
      <c r="O7" s="33">
        <v>6</v>
      </c>
      <c r="P7" s="34">
        <v>2447.3543191835333</v>
      </c>
      <c r="Q7" s="35">
        <f t="shared" si="3"/>
        <v>14684.1259151012</v>
      </c>
      <c r="R7" s="222"/>
    </row>
    <row r="8" spans="1:254" x14ac:dyDescent="0.25">
      <c r="A8" s="28" t="s">
        <v>69</v>
      </c>
      <c r="B8" s="29" t="s">
        <v>14</v>
      </c>
      <c r="C8" s="29">
        <v>30</v>
      </c>
      <c r="D8" s="59">
        <v>466.83048037077043</v>
      </c>
      <c r="E8" s="31">
        <f t="shared" si="0"/>
        <v>14004.914411123113</v>
      </c>
      <c r="F8" s="32" t="s">
        <v>14</v>
      </c>
      <c r="G8" s="33">
        <v>12</v>
      </c>
      <c r="H8" s="34">
        <v>466.83048037077043</v>
      </c>
      <c r="I8" s="35">
        <f t="shared" si="1"/>
        <v>5601.9657644492454</v>
      </c>
      <c r="J8" s="36" t="s">
        <v>14</v>
      </c>
      <c r="K8" s="29">
        <v>12</v>
      </c>
      <c r="L8" s="37">
        <v>466.83048037077043</v>
      </c>
      <c r="M8" s="35">
        <f t="shared" si="2"/>
        <v>5601.9657644492454</v>
      </c>
      <c r="N8" s="32" t="s">
        <v>14</v>
      </c>
      <c r="O8" s="33">
        <v>6</v>
      </c>
      <c r="P8" s="34">
        <v>466.83048037077043</v>
      </c>
      <c r="Q8" s="35">
        <f t="shared" si="3"/>
        <v>2800.9828822246227</v>
      </c>
      <c r="R8" s="222"/>
    </row>
    <row r="9" spans="1:254" s="209" customFormat="1" x14ac:dyDescent="0.25">
      <c r="A9" s="200" t="s">
        <v>81</v>
      </c>
      <c r="B9" s="201" t="s">
        <v>14</v>
      </c>
      <c r="C9" s="201">
        <v>140</v>
      </c>
      <c r="D9" s="175">
        <v>200</v>
      </c>
      <c r="E9" s="202">
        <f t="shared" si="0"/>
        <v>28000</v>
      </c>
      <c r="F9" s="203" t="s">
        <v>14</v>
      </c>
      <c r="G9" s="204">
        <v>50</v>
      </c>
      <c r="H9" s="205">
        <v>200</v>
      </c>
      <c r="I9" s="206">
        <f t="shared" si="1"/>
        <v>10000</v>
      </c>
      <c r="J9" s="207" t="s">
        <v>14</v>
      </c>
      <c r="K9" s="201">
        <v>50</v>
      </c>
      <c r="L9" s="208">
        <v>200</v>
      </c>
      <c r="M9" s="206">
        <f t="shared" si="2"/>
        <v>10000</v>
      </c>
      <c r="N9" s="203" t="s">
        <v>14</v>
      </c>
      <c r="O9" s="204">
        <v>40</v>
      </c>
      <c r="P9" s="205">
        <v>200</v>
      </c>
      <c r="Q9" s="206">
        <f t="shared" si="3"/>
        <v>8000</v>
      </c>
      <c r="R9" s="222"/>
    </row>
    <row r="10" spans="1:254" x14ac:dyDescent="0.25">
      <c r="A10" s="28" t="s">
        <v>71</v>
      </c>
      <c r="B10" s="29" t="s">
        <v>14</v>
      </c>
      <c r="C10" s="29">
        <v>12</v>
      </c>
      <c r="D10" s="59">
        <v>368.33055890886754</v>
      </c>
      <c r="E10" s="31">
        <f t="shared" si="0"/>
        <v>4419.9667069064108</v>
      </c>
      <c r="F10" s="32" t="s">
        <v>14</v>
      </c>
      <c r="G10" s="33">
        <v>4</v>
      </c>
      <c r="H10" s="34">
        <v>368.33055890886754</v>
      </c>
      <c r="I10" s="35">
        <f t="shared" si="1"/>
        <v>1473.3222356354702</v>
      </c>
      <c r="J10" s="36" t="s">
        <v>14</v>
      </c>
      <c r="K10" s="29">
        <v>4</v>
      </c>
      <c r="L10" s="37">
        <v>368.33055890886754</v>
      </c>
      <c r="M10" s="35">
        <f t="shared" si="2"/>
        <v>1473.3222356354702</v>
      </c>
      <c r="N10" s="32" t="s">
        <v>14</v>
      </c>
      <c r="O10" s="33">
        <v>4</v>
      </c>
      <c r="P10" s="34">
        <v>368.33055890886754</v>
      </c>
      <c r="Q10" s="35">
        <f t="shared" si="3"/>
        <v>1473.3222356354702</v>
      </c>
      <c r="R10" s="222">
        <f>+E10</f>
        <v>4419.9667069064108</v>
      </c>
    </row>
    <row r="11" spans="1:254" x14ac:dyDescent="0.25">
      <c r="A11" s="28" t="s">
        <v>72</v>
      </c>
      <c r="B11" s="29" t="s">
        <v>14</v>
      </c>
      <c r="C11" s="29">
        <v>12</v>
      </c>
      <c r="D11" s="59">
        <v>368.33055890886754</v>
      </c>
      <c r="E11" s="31">
        <f t="shared" si="0"/>
        <v>4419.9667069064108</v>
      </c>
      <c r="F11" s="32" t="s">
        <v>14</v>
      </c>
      <c r="G11" s="33">
        <v>4</v>
      </c>
      <c r="H11" s="34">
        <v>368.33055890886754</v>
      </c>
      <c r="I11" s="35">
        <f t="shared" si="1"/>
        <v>1473.3222356354702</v>
      </c>
      <c r="J11" s="36" t="s">
        <v>14</v>
      </c>
      <c r="K11" s="29">
        <v>4</v>
      </c>
      <c r="L11" s="37">
        <v>368.33055890886754</v>
      </c>
      <c r="M11" s="35">
        <f t="shared" si="2"/>
        <v>1473.3222356354702</v>
      </c>
      <c r="N11" s="32" t="s">
        <v>14</v>
      </c>
      <c r="O11" s="33">
        <v>4</v>
      </c>
      <c r="P11" s="34">
        <v>368.33055890886754</v>
      </c>
      <c r="Q11" s="35">
        <f t="shared" si="3"/>
        <v>1473.3222356354702</v>
      </c>
      <c r="R11" s="222">
        <f>+E11</f>
        <v>4419.9667069064108</v>
      </c>
    </row>
    <row r="12" spans="1:254" x14ac:dyDescent="0.25">
      <c r="A12" s="57"/>
      <c r="B12" s="29"/>
      <c r="C12" s="29"/>
      <c r="D12" s="59"/>
      <c r="E12" s="31"/>
      <c r="F12" s="32"/>
      <c r="G12" s="33"/>
      <c r="H12" s="34"/>
      <c r="I12" s="35"/>
      <c r="J12" s="36"/>
      <c r="K12" s="29"/>
      <c r="L12" s="37"/>
      <c r="M12" s="35"/>
      <c r="N12" s="32"/>
      <c r="O12" s="33"/>
      <c r="P12" s="34"/>
      <c r="Q12" s="35"/>
      <c r="R12" s="222"/>
    </row>
    <row r="13" spans="1:254" x14ac:dyDescent="0.25">
      <c r="A13" s="28"/>
      <c r="B13" s="29"/>
      <c r="C13" s="29"/>
      <c r="D13" s="59"/>
      <c r="E13" s="31">
        <f t="shared" si="0"/>
        <v>0</v>
      </c>
      <c r="F13" s="32"/>
      <c r="G13" s="33"/>
      <c r="H13" s="34"/>
      <c r="I13" s="35">
        <f t="shared" si="1"/>
        <v>0</v>
      </c>
      <c r="J13" s="36"/>
      <c r="K13" s="29"/>
      <c r="L13" s="37"/>
      <c r="M13" s="35">
        <f t="shared" si="2"/>
        <v>0</v>
      </c>
      <c r="N13" s="32"/>
      <c r="O13" s="33"/>
      <c r="P13" s="34"/>
      <c r="Q13" s="35">
        <f t="shared" si="3"/>
        <v>0</v>
      </c>
      <c r="R13" s="222"/>
    </row>
    <row r="14" spans="1:254" s="145" customFormat="1" x14ac:dyDescent="0.25">
      <c r="A14" s="18" t="s">
        <v>15</v>
      </c>
      <c r="B14" s="19" t="s">
        <v>14</v>
      </c>
      <c r="C14" s="19"/>
      <c r="D14" s="11"/>
      <c r="E14" s="31">
        <f t="shared" si="0"/>
        <v>0</v>
      </c>
      <c r="F14" s="22" t="s">
        <v>14</v>
      </c>
      <c r="G14" s="23"/>
      <c r="H14" s="24"/>
      <c r="I14" s="35">
        <f t="shared" si="1"/>
        <v>0</v>
      </c>
      <c r="J14" s="26" t="s">
        <v>14</v>
      </c>
      <c r="K14" s="19"/>
      <c r="L14" s="27"/>
      <c r="M14" s="35">
        <f t="shared" si="2"/>
        <v>0</v>
      </c>
      <c r="N14" s="22" t="s">
        <v>14</v>
      </c>
      <c r="O14" s="23"/>
      <c r="P14" s="24"/>
      <c r="Q14" s="35">
        <f t="shared" si="3"/>
        <v>0</v>
      </c>
      <c r="R14" s="223"/>
    </row>
    <row r="15" spans="1:254" x14ac:dyDescent="0.25">
      <c r="A15" s="28" t="s">
        <v>74</v>
      </c>
      <c r="B15" s="29" t="s">
        <v>16</v>
      </c>
      <c r="C15" s="29">
        <v>30</v>
      </c>
      <c r="D15" s="59">
        <v>356</v>
      </c>
      <c r="E15" s="31">
        <f t="shared" si="0"/>
        <v>10680</v>
      </c>
      <c r="F15" s="32" t="s">
        <v>14</v>
      </c>
      <c r="G15" s="33">
        <v>12</v>
      </c>
      <c r="H15" s="34">
        <v>356</v>
      </c>
      <c r="I15" s="35">
        <f t="shared" si="1"/>
        <v>4272</v>
      </c>
      <c r="J15" s="36" t="s">
        <v>14</v>
      </c>
      <c r="K15" s="29">
        <v>12</v>
      </c>
      <c r="L15" s="37">
        <v>356</v>
      </c>
      <c r="M15" s="35">
        <f t="shared" si="2"/>
        <v>4272</v>
      </c>
      <c r="N15" s="32" t="s">
        <v>14</v>
      </c>
      <c r="O15" s="33">
        <v>6</v>
      </c>
      <c r="P15" s="34">
        <v>356</v>
      </c>
      <c r="Q15" s="35">
        <f t="shared" si="3"/>
        <v>2136</v>
      </c>
      <c r="R15" s="222">
        <f>+E15</f>
        <v>10680</v>
      </c>
    </row>
    <row r="16" spans="1:254" x14ac:dyDescent="0.25">
      <c r="A16" s="28" t="s">
        <v>75</v>
      </c>
      <c r="B16" s="29" t="s">
        <v>16</v>
      </c>
      <c r="C16" s="29">
        <v>30</v>
      </c>
      <c r="D16" s="59">
        <v>244</v>
      </c>
      <c r="E16" s="31">
        <f t="shared" si="0"/>
        <v>7320</v>
      </c>
      <c r="F16" s="32" t="s">
        <v>14</v>
      </c>
      <c r="G16" s="33">
        <v>12</v>
      </c>
      <c r="H16" s="34">
        <v>244</v>
      </c>
      <c r="I16" s="35">
        <f t="shared" si="1"/>
        <v>2928</v>
      </c>
      <c r="J16" s="36" t="s">
        <v>14</v>
      </c>
      <c r="K16" s="29">
        <v>12</v>
      </c>
      <c r="L16" s="37">
        <v>244</v>
      </c>
      <c r="M16" s="35">
        <f t="shared" si="2"/>
        <v>2928</v>
      </c>
      <c r="N16" s="32" t="s">
        <v>14</v>
      </c>
      <c r="O16" s="33">
        <v>6</v>
      </c>
      <c r="P16" s="34">
        <v>244</v>
      </c>
      <c r="Q16" s="35">
        <f t="shared" si="3"/>
        <v>1464</v>
      </c>
      <c r="R16" s="222">
        <f t="shared" ref="R16:R18" si="4">+E16</f>
        <v>7320</v>
      </c>
    </row>
    <row r="17" spans="1:18" x14ac:dyDescent="0.25">
      <c r="A17" s="28" t="s">
        <v>76</v>
      </c>
      <c r="B17" s="29" t="s">
        <v>16</v>
      </c>
      <c r="C17" s="29">
        <v>30</v>
      </c>
      <c r="D17" s="59">
        <v>226</v>
      </c>
      <c r="E17" s="31">
        <f t="shared" si="0"/>
        <v>6780</v>
      </c>
      <c r="F17" s="32" t="s">
        <v>14</v>
      </c>
      <c r="G17" s="33">
        <v>12</v>
      </c>
      <c r="H17" s="34">
        <v>226</v>
      </c>
      <c r="I17" s="35">
        <f t="shared" si="1"/>
        <v>2712</v>
      </c>
      <c r="J17" s="36" t="s">
        <v>14</v>
      </c>
      <c r="K17" s="29">
        <v>12</v>
      </c>
      <c r="L17" s="37">
        <v>226</v>
      </c>
      <c r="M17" s="35">
        <f t="shared" si="2"/>
        <v>2712</v>
      </c>
      <c r="N17" s="32" t="s">
        <v>14</v>
      </c>
      <c r="O17" s="33">
        <v>6</v>
      </c>
      <c r="P17" s="34">
        <v>226</v>
      </c>
      <c r="Q17" s="35">
        <f t="shared" si="3"/>
        <v>1356</v>
      </c>
      <c r="R17" s="222">
        <f t="shared" si="4"/>
        <v>6780</v>
      </c>
    </row>
    <row r="18" spans="1:18" x14ac:dyDescent="0.25">
      <c r="A18" s="28" t="s">
        <v>77</v>
      </c>
      <c r="B18" s="29" t="s">
        <v>16</v>
      </c>
      <c r="C18" s="29">
        <v>30</v>
      </c>
      <c r="D18" s="59">
        <v>123</v>
      </c>
      <c r="E18" s="31">
        <f t="shared" si="0"/>
        <v>3690</v>
      </c>
      <c r="F18" s="32" t="s">
        <v>14</v>
      </c>
      <c r="G18" s="33">
        <v>12</v>
      </c>
      <c r="H18" s="34">
        <v>123</v>
      </c>
      <c r="I18" s="35">
        <f t="shared" si="1"/>
        <v>1476</v>
      </c>
      <c r="J18" s="36" t="s">
        <v>14</v>
      </c>
      <c r="K18" s="29">
        <v>12</v>
      </c>
      <c r="L18" s="37">
        <v>123</v>
      </c>
      <c r="M18" s="35">
        <f t="shared" si="2"/>
        <v>1476</v>
      </c>
      <c r="N18" s="32" t="s">
        <v>14</v>
      </c>
      <c r="O18" s="33">
        <v>6</v>
      </c>
      <c r="P18" s="34">
        <v>123</v>
      </c>
      <c r="Q18" s="35">
        <f t="shared" si="3"/>
        <v>738</v>
      </c>
      <c r="R18" s="222">
        <f t="shared" si="4"/>
        <v>3690</v>
      </c>
    </row>
    <row r="19" spans="1:18" x14ac:dyDescent="0.25">
      <c r="A19" s="28"/>
      <c r="B19" s="29"/>
      <c r="C19" s="29"/>
      <c r="D19" s="59"/>
      <c r="E19" s="31"/>
      <c r="F19" s="32"/>
      <c r="G19" s="33"/>
      <c r="H19" s="34"/>
      <c r="I19" s="35"/>
      <c r="J19" s="36"/>
      <c r="K19" s="29">
        <v>0</v>
      </c>
      <c r="L19" s="37">
        <v>0</v>
      </c>
      <c r="M19" s="31"/>
      <c r="N19" s="32"/>
      <c r="O19" s="33"/>
      <c r="P19" s="34">
        <v>0</v>
      </c>
      <c r="Q19" s="35"/>
      <c r="R19" s="222"/>
    </row>
    <row r="20" spans="1:18" ht="15" customHeight="1" x14ac:dyDescent="0.25">
      <c r="A20" s="38" t="s">
        <v>17</v>
      </c>
      <c r="B20" s="39"/>
      <c r="C20" s="39"/>
      <c r="D20" s="40"/>
      <c r="E20" s="41">
        <f>SUM(E5:E19)</f>
        <v>235246.10697594794</v>
      </c>
      <c r="F20" s="42"/>
      <c r="G20" s="39"/>
      <c r="H20" s="43"/>
      <c r="I20" s="41">
        <f>SUM(I5:I19)</f>
        <v>92309.113896124967</v>
      </c>
      <c r="J20" s="45"/>
      <c r="K20" s="39"/>
      <c r="L20" s="43"/>
      <c r="M20" s="41">
        <f>SUM(M5:M19)</f>
        <v>92309.113896124967</v>
      </c>
      <c r="N20" s="42"/>
      <c r="O20" s="39"/>
      <c r="P20" s="43"/>
      <c r="Q20" s="41">
        <f>SUM(Q5:Q19)</f>
        <v>50627.879183697951</v>
      </c>
      <c r="R20" s="222"/>
    </row>
    <row r="21" spans="1:18" ht="15" customHeight="1" x14ac:dyDescent="0.25">
      <c r="A21" s="46"/>
      <c r="B21" s="47"/>
      <c r="C21" s="47"/>
      <c r="D21" s="48"/>
      <c r="E21" s="49"/>
      <c r="F21" s="50"/>
      <c r="G21" s="51"/>
      <c r="H21" s="15"/>
      <c r="I21" s="16"/>
      <c r="J21" s="52"/>
      <c r="K21" s="47"/>
      <c r="L21" s="53"/>
      <c r="M21" s="49"/>
      <c r="N21" s="50"/>
      <c r="O21" s="51"/>
      <c r="P21" s="15"/>
      <c r="Q21" s="16"/>
      <c r="R21" s="222"/>
    </row>
    <row r="22" spans="1:18" ht="15" customHeight="1" x14ac:dyDescent="0.25">
      <c r="A22" s="54" t="s">
        <v>83</v>
      </c>
      <c r="B22" s="10"/>
      <c r="C22" s="10"/>
      <c r="D22" s="11"/>
      <c r="E22" s="12"/>
      <c r="F22" s="13"/>
      <c r="G22" s="14"/>
      <c r="H22" s="15"/>
      <c r="I22" s="16"/>
      <c r="J22" s="55"/>
      <c r="K22" s="10"/>
      <c r="L22" s="56"/>
      <c r="M22" s="12"/>
      <c r="N22" s="13"/>
      <c r="O22" s="14"/>
      <c r="P22" s="15"/>
      <c r="Q22" s="16"/>
      <c r="R22" s="222"/>
    </row>
    <row r="23" spans="1:18" x14ac:dyDescent="0.25">
      <c r="A23" s="57" t="s">
        <v>82</v>
      </c>
      <c r="B23" s="58" t="s">
        <v>14</v>
      </c>
      <c r="C23" s="58">
        <f>30+30</f>
        <v>60</v>
      </c>
      <c r="D23" s="59">
        <v>300</v>
      </c>
      <c r="E23" s="31">
        <f t="shared" ref="E23" si="5">+C23*D23</f>
        <v>18000</v>
      </c>
      <c r="F23" s="61" t="s">
        <v>14</v>
      </c>
      <c r="G23" s="62">
        <f>12*2</f>
        <v>24</v>
      </c>
      <c r="H23" s="63">
        <v>300</v>
      </c>
      <c r="I23" s="64">
        <f>+G23*H23</f>
        <v>7200</v>
      </c>
      <c r="J23" s="65" t="s">
        <v>14</v>
      </c>
      <c r="K23" s="62">
        <f>12*2</f>
        <v>24</v>
      </c>
      <c r="L23" s="66">
        <v>300</v>
      </c>
      <c r="M23" s="60">
        <f>+K23*L23</f>
        <v>7200</v>
      </c>
      <c r="N23" s="61" t="s">
        <v>14</v>
      </c>
      <c r="O23" s="62">
        <f>6*2</f>
        <v>12</v>
      </c>
      <c r="P23" s="63">
        <v>300</v>
      </c>
      <c r="Q23" s="64">
        <f>+O23*P23</f>
        <v>3600</v>
      </c>
      <c r="R23" s="222"/>
    </row>
    <row r="24" spans="1:18" x14ac:dyDescent="0.25">
      <c r="A24" s="28" t="s">
        <v>84</v>
      </c>
      <c r="B24" s="58" t="s">
        <v>14</v>
      </c>
      <c r="C24" s="29">
        <v>30</v>
      </c>
      <c r="D24" s="30">
        <v>580</v>
      </c>
      <c r="E24" s="180">
        <f>+C24*D24</f>
        <v>17400</v>
      </c>
      <c r="F24" s="61" t="s">
        <v>14</v>
      </c>
      <c r="G24" s="33">
        <v>12</v>
      </c>
      <c r="H24" s="34">
        <v>580</v>
      </c>
      <c r="I24" s="64">
        <f>+H24*G24</f>
        <v>6960</v>
      </c>
      <c r="J24" s="65" t="s">
        <v>14</v>
      </c>
      <c r="K24" s="29">
        <v>12</v>
      </c>
      <c r="L24" s="37">
        <v>580</v>
      </c>
      <c r="M24" s="181">
        <f>+L24*K24</f>
        <v>6960</v>
      </c>
      <c r="N24" s="61" t="s">
        <v>14</v>
      </c>
      <c r="O24" s="33">
        <v>6</v>
      </c>
      <c r="P24" s="34">
        <v>580</v>
      </c>
      <c r="Q24" s="64">
        <f>+P24*O24</f>
        <v>3480</v>
      </c>
      <c r="R24" s="222"/>
    </row>
    <row r="25" spans="1:18" x14ac:dyDescent="0.25">
      <c r="A25" s="28" t="s">
        <v>85</v>
      </c>
      <c r="B25" s="29" t="s">
        <v>26</v>
      </c>
      <c r="C25" s="29">
        <v>3</v>
      </c>
      <c r="D25" s="30">
        <v>1200</v>
      </c>
      <c r="E25" s="180">
        <f>+C25*D25</f>
        <v>3600</v>
      </c>
      <c r="F25" s="32" t="s">
        <v>26</v>
      </c>
      <c r="G25" s="33">
        <v>1</v>
      </c>
      <c r="H25" s="34">
        <v>1200</v>
      </c>
      <c r="I25" s="64">
        <f>+H25*G25</f>
        <v>1200</v>
      </c>
      <c r="J25" s="36" t="s">
        <v>26</v>
      </c>
      <c r="K25" s="29">
        <v>1</v>
      </c>
      <c r="L25" s="37">
        <v>1200</v>
      </c>
      <c r="M25" s="181">
        <f>+L25*K25</f>
        <v>1200</v>
      </c>
      <c r="N25" s="32" t="s">
        <v>26</v>
      </c>
      <c r="O25" s="33">
        <v>1</v>
      </c>
      <c r="P25" s="34">
        <v>1200</v>
      </c>
      <c r="Q25" s="64">
        <f>+P25*O25</f>
        <v>1200</v>
      </c>
      <c r="R25" s="222"/>
    </row>
    <row r="26" spans="1:18" ht="15" customHeight="1" x14ac:dyDescent="0.25">
      <c r="A26" s="28" t="s">
        <v>86</v>
      </c>
      <c r="B26" s="29" t="s">
        <v>88</v>
      </c>
      <c r="C26" s="58">
        <v>147</v>
      </c>
      <c r="D26" s="59">
        <v>400</v>
      </c>
      <c r="E26" s="180">
        <f t="shared" ref="E26:E27" si="6">+C26*D26</f>
        <v>58800</v>
      </c>
      <c r="F26" s="32" t="s">
        <v>88</v>
      </c>
      <c r="G26" s="62">
        <v>50</v>
      </c>
      <c r="H26" s="63">
        <v>400</v>
      </c>
      <c r="I26" s="64">
        <f t="shared" ref="I26:I27" si="7">+H26*G26</f>
        <v>20000</v>
      </c>
      <c r="J26" s="36" t="s">
        <v>88</v>
      </c>
      <c r="K26" s="58">
        <v>50</v>
      </c>
      <c r="L26" s="66">
        <v>400</v>
      </c>
      <c r="M26" s="181">
        <f t="shared" ref="M26:M27" si="8">+L26*K26</f>
        <v>20000</v>
      </c>
      <c r="N26" s="32" t="s">
        <v>88</v>
      </c>
      <c r="O26" s="62">
        <v>47</v>
      </c>
      <c r="P26" s="63">
        <v>400</v>
      </c>
      <c r="Q26" s="64">
        <f t="shared" ref="Q26:Q27" si="9">+P26*O26</f>
        <v>18800</v>
      </c>
      <c r="R26" s="222"/>
    </row>
    <row r="27" spans="1:18" ht="15" customHeight="1" x14ac:dyDescent="0.25">
      <c r="A27" s="28" t="s">
        <v>87</v>
      </c>
      <c r="B27" s="29" t="s">
        <v>26</v>
      </c>
      <c r="C27" s="58">
        <v>27</v>
      </c>
      <c r="D27" s="59">
        <v>95</v>
      </c>
      <c r="E27" s="180">
        <f t="shared" si="6"/>
        <v>2565</v>
      </c>
      <c r="F27" s="32" t="s">
        <v>26</v>
      </c>
      <c r="G27" s="62">
        <v>9</v>
      </c>
      <c r="H27" s="63">
        <v>95</v>
      </c>
      <c r="I27" s="64">
        <f t="shared" si="7"/>
        <v>855</v>
      </c>
      <c r="J27" s="32" t="s">
        <v>26</v>
      </c>
      <c r="K27" s="58">
        <v>9</v>
      </c>
      <c r="L27" s="66">
        <v>95</v>
      </c>
      <c r="M27" s="181">
        <f t="shared" si="8"/>
        <v>855</v>
      </c>
      <c r="N27" s="32" t="s">
        <v>26</v>
      </c>
      <c r="O27" s="62">
        <v>9</v>
      </c>
      <c r="P27" s="63">
        <v>95</v>
      </c>
      <c r="Q27" s="64">
        <f t="shared" si="9"/>
        <v>855</v>
      </c>
      <c r="R27" s="222"/>
    </row>
    <row r="28" spans="1:18" ht="15" customHeight="1" x14ac:dyDescent="0.25">
      <c r="A28" s="38" t="s">
        <v>19</v>
      </c>
      <c r="B28" s="39"/>
      <c r="C28" s="39"/>
      <c r="D28" s="67"/>
      <c r="E28" s="41">
        <f>SUM(E23:E27)</f>
        <v>100365</v>
      </c>
      <c r="F28" s="42"/>
      <c r="G28" s="39"/>
      <c r="H28" s="68"/>
      <c r="I28" s="44">
        <f>SUM(I23:I27)</f>
        <v>36215</v>
      </c>
      <c r="J28" s="45"/>
      <c r="K28" s="39"/>
      <c r="L28" s="68"/>
      <c r="M28" s="41">
        <f>SUM(M23:M27)</f>
        <v>36215</v>
      </c>
      <c r="N28" s="42"/>
      <c r="O28" s="39"/>
      <c r="P28" s="68"/>
      <c r="Q28" s="44">
        <f>SUM(Q23:Q27)</f>
        <v>27935</v>
      </c>
      <c r="R28" s="222"/>
    </row>
    <row r="29" spans="1:18" ht="15" customHeight="1" x14ac:dyDescent="0.25">
      <c r="A29" s="46"/>
      <c r="B29" s="47"/>
      <c r="C29" s="47"/>
      <c r="D29" s="69"/>
      <c r="E29" s="49"/>
      <c r="F29" s="50"/>
      <c r="G29" s="51"/>
      <c r="H29" s="70"/>
      <c r="I29" s="16"/>
      <c r="J29" s="52"/>
      <c r="K29" s="47"/>
      <c r="L29" s="71"/>
      <c r="M29" s="49"/>
      <c r="N29" s="50"/>
      <c r="O29" s="51"/>
      <c r="P29" s="70"/>
      <c r="Q29" s="16"/>
      <c r="R29" s="222"/>
    </row>
    <row r="30" spans="1:18" s="192" customFormat="1" x14ac:dyDescent="0.25">
      <c r="A30" s="182" t="s">
        <v>20</v>
      </c>
      <c r="B30" s="183"/>
      <c r="C30" s="183"/>
      <c r="D30" s="184"/>
      <c r="E30" s="185"/>
      <c r="F30" s="186"/>
      <c r="G30" s="187"/>
      <c r="H30" s="188"/>
      <c r="I30" s="189"/>
      <c r="J30" s="190"/>
      <c r="K30" s="183"/>
      <c r="L30" s="191"/>
      <c r="M30" s="185"/>
      <c r="N30" s="186"/>
      <c r="O30" s="187"/>
      <c r="P30" s="188"/>
      <c r="Q30" s="189"/>
      <c r="R30" s="222"/>
    </row>
    <row r="31" spans="1:18" s="192" customFormat="1" x14ac:dyDescent="0.25">
      <c r="A31" s="174"/>
      <c r="B31" s="176"/>
      <c r="C31" s="176"/>
      <c r="D31" s="177"/>
      <c r="E31" s="177"/>
      <c r="F31" s="193"/>
      <c r="G31" s="194"/>
      <c r="H31" s="195"/>
      <c r="I31" s="179"/>
      <c r="J31" s="196"/>
      <c r="K31" s="176"/>
      <c r="L31" s="197"/>
      <c r="M31" s="178"/>
      <c r="N31" s="193"/>
      <c r="O31" s="194"/>
      <c r="P31" s="195"/>
      <c r="Q31" s="179"/>
      <c r="R31" s="222"/>
    </row>
    <row r="32" spans="1:18" s="192" customFormat="1" x14ac:dyDescent="0.25">
      <c r="A32" s="174"/>
      <c r="B32" s="176"/>
      <c r="C32" s="176"/>
      <c r="D32" s="177"/>
      <c r="E32" s="177"/>
      <c r="F32" s="193"/>
      <c r="G32" s="194"/>
      <c r="H32" s="195"/>
      <c r="I32" s="179"/>
      <c r="J32" s="196"/>
      <c r="K32" s="176"/>
      <c r="L32" s="197"/>
      <c r="M32" s="178"/>
      <c r="N32" s="193"/>
      <c r="O32" s="194"/>
      <c r="P32" s="195"/>
      <c r="Q32" s="179"/>
      <c r="R32" s="222"/>
    </row>
    <row r="33" spans="1:18" s="192" customFormat="1" x14ac:dyDescent="0.25">
      <c r="A33" s="174"/>
      <c r="B33" s="176"/>
      <c r="C33" s="176"/>
      <c r="D33" s="177"/>
      <c r="E33" s="177"/>
      <c r="F33" s="193"/>
      <c r="G33" s="194"/>
      <c r="H33" s="195"/>
      <c r="I33" s="179"/>
      <c r="J33" s="196"/>
      <c r="K33" s="176"/>
      <c r="L33" s="197"/>
      <c r="M33" s="178"/>
      <c r="N33" s="193"/>
      <c r="O33" s="194"/>
      <c r="P33" s="195"/>
      <c r="Q33" s="179"/>
      <c r="R33" s="222"/>
    </row>
    <row r="34" spans="1:18" s="192" customFormat="1" x14ac:dyDescent="0.25">
      <c r="A34" s="174"/>
      <c r="B34" s="176"/>
      <c r="C34" s="176"/>
      <c r="D34" s="177"/>
      <c r="E34" s="177"/>
      <c r="F34" s="193"/>
      <c r="G34" s="194"/>
      <c r="H34" s="195"/>
      <c r="I34" s="179"/>
      <c r="J34" s="196"/>
      <c r="K34" s="176"/>
      <c r="L34" s="197"/>
      <c r="M34" s="178"/>
      <c r="N34" s="193"/>
      <c r="O34" s="194"/>
      <c r="P34" s="195"/>
      <c r="Q34" s="179"/>
      <c r="R34" s="222"/>
    </row>
    <row r="35" spans="1:18" s="192" customFormat="1" x14ac:dyDescent="0.25">
      <c r="A35" s="174"/>
      <c r="B35" s="176"/>
      <c r="C35" s="176"/>
      <c r="D35" s="177"/>
      <c r="E35" s="177"/>
      <c r="F35" s="193"/>
      <c r="G35" s="194"/>
      <c r="H35" s="195"/>
      <c r="I35" s="179"/>
      <c r="J35" s="196"/>
      <c r="K35" s="176"/>
      <c r="L35" s="197"/>
      <c r="M35" s="178"/>
      <c r="N35" s="193"/>
      <c r="O35" s="194"/>
      <c r="P35" s="195"/>
      <c r="Q35" s="179"/>
      <c r="R35" s="222"/>
    </row>
    <row r="36" spans="1:18" ht="15" customHeight="1" x14ac:dyDescent="0.25">
      <c r="A36" s="57"/>
      <c r="B36" s="58"/>
      <c r="C36" s="58"/>
      <c r="D36" s="59"/>
      <c r="E36" s="60"/>
      <c r="F36" s="61"/>
      <c r="G36" s="62"/>
      <c r="H36" s="63"/>
      <c r="I36" s="64"/>
      <c r="J36" s="65"/>
      <c r="K36" s="58"/>
      <c r="L36" s="66"/>
      <c r="M36" s="60"/>
      <c r="N36" s="61"/>
      <c r="O36" s="62"/>
      <c r="P36" s="63"/>
      <c r="Q36" s="64"/>
      <c r="R36" s="222"/>
    </row>
    <row r="37" spans="1:18" ht="15" customHeight="1" x14ac:dyDescent="0.25">
      <c r="A37" s="38" t="s">
        <v>24</v>
      </c>
      <c r="B37" s="39"/>
      <c r="C37" s="39"/>
      <c r="D37" s="67"/>
      <c r="E37" s="41"/>
      <c r="F37" s="42"/>
      <c r="G37" s="39"/>
      <c r="H37" s="68"/>
      <c r="I37" s="44"/>
      <c r="J37" s="45"/>
      <c r="K37" s="39"/>
      <c r="L37" s="68"/>
      <c r="M37" s="41">
        <v>0</v>
      </c>
      <c r="N37" s="42"/>
      <c r="O37" s="39"/>
      <c r="P37" s="68"/>
      <c r="Q37" s="44">
        <v>0</v>
      </c>
      <c r="R37" s="222"/>
    </row>
    <row r="38" spans="1:18" ht="15" customHeight="1" x14ac:dyDescent="0.25">
      <c r="A38" s="46"/>
      <c r="B38" s="47"/>
      <c r="C38" s="47"/>
      <c r="D38" s="69"/>
      <c r="E38" s="49"/>
      <c r="F38" s="50"/>
      <c r="G38" s="51"/>
      <c r="H38" s="70"/>
      <c r="I38" s="16"/>
      <c r="J38" s="52"/>
      <c r="K38" s="47"/>
      <c r="L38" s="71"/>
      <c r="M38" s="49"/>
      <c r="N38" s="50"/>
      <c r="O38" s="51"/>
      <c r="P38" s="70"/>
      <c r="Q38" s="16"/>
      <c r="R38" s="222"/>
    </row>
    <row r="39" spans="1:18" x14ac:dyDescent="0.25">
      <c r="A39" s="72" t="s">
        <v>89</v>
      </c>
      <c r="B39" s="29"/>
      <c r="C39" s="29"/>
      <c r="D39" s="30"/>
      <c r="E39" s="31"/>
      <c r="F39" s="32"/>
      <c r="G39" s="33"/>
      <c r="H39" s="34"/>
      <c r="I39" s="35"/>
      <c r="J39" s="36"/>
      <c r="K39" s="29"/>
      <c r="L39" s="37"/>
      <c r="M39" s="31"/>
      <c r="N39" s="32"/>
      <c r="O39" s="33"/>
      <c r="P39" s="34"/>
      <c r="Q39" s="35"/>
      <c r="R39" s="222"/>
    </row>
    <row r="40" spans="1:18" x14ac:dyDescent="0.25">
      <c r="A40" s="28" t="s">
        <v>90</v>
      </c>
      <c r="B40" s="58" t="s">
        <v>14</v>
      </c>
      <c r="C40" s="58">
        <v>30</v>
      </c>
      <c r="D40" s="59">
        <v>200</v>
      </c>
      <c r="E40" s="180">
        <f t="shared" ref="E40:E43" si="10">+C40*D40</f>
        <v>6000</v>
      </c>
      <c r="F40" s="61" t="s">
        <v>14</v>
      </c>
      <c r="G40" s="62">
        <v>12</v>
      </c>
      <c r="H40" s="63">
        <v>200</v>
      </c>
      <c r="I40" s="64">
        <f t="shared" ref="I40:I43" si="11">+H40*G40</f>
        <v>2400</v>
      </c>
      <c r="J40" s="65" t="s">
        <v>14</v>
      </c>
      <c r="K40" s="58">
        <v>12</v>
      </c>
      <c r="L40" s="66">
        <v>200</v>
      </c>
      <c r="M40" s="181">
        <f t="shared" ref="M40:M43" si="12">+L40*K40</f>
        <v>2400</v>
      </c>
      <c r="N40" s="61" t="s">
        <v>14</v>
      </c>
      <c r="O40" s="62">
        <v>6</v>
      </c>
      <c r="P40" s="63">
        <v>200</v>
      </c>
      <c r="Q40" s="64">
        <f t="shared" ref="Q40:Q43" si="13">+P40*O40</f>
        <v>1200</v>
      </c>
      <c r="R40" s="222"/>
    </row>
    <row r="41" spans="1:18" x14ac:dyDescent="0.25">
      <c r="A41" s="28" t="s">
        <v>92</v>
      </c>
      <c r="B41" s="58" t="s">
        <v>14</v>
      </c>
      <c r="C41" s="58">
        <v>30</v>
      </c>
      <c r="D41" s="59">
        <v>150</v>
      </c>
      <c r="E41" s="180">
        <f t="shared" si="10"/>
        <v>4500</v>
      </c>
      <c r="F41" s="61" t="s">
        <v>14</v>
      </c>
      <c r="G41" s="62">
        <v>12</v>
      </c>
      <c r="H41" s="63">
        <v>150</v>
      </c>
      <c r="I41" s="64">
        <f t="shared" si="11"/>
        <v>1800</v>
      </c>
      <c r="J41" s="65" t="s">
        <v>14</v>
      </c>
      <c r="K41" s="58">
        <v>12</v>
      </c>
      <c r="L41" s="66">
        <v>150</v>
      </c>
      <c r="M41" s="181">
        <f t="shared" si="12"/>
        <v>1800</v>
      </c>
      <c r="N41" s="61" t="s">
        <v>14</v>
      </c>
      <c r="O41" s="62">
        <v>6</v>
      </c>
      <c r="P41" s="63">
        <v>150</v>
      </c>
      <c r="Q41" s="64">
        <f t="shared" si="13"/>
        <v>900</v>
      </c>
      <c r="R41" s="222"/>
    </row>
    <row r="42" spans="1:18" x14ac:dyDescent="0.25">
      <c r="A42" s="28" t="s">
        <v>91</v>
      </c>
      <c r="B42" s="58" t="s">
        <v>14</v>
      </c>
      <c r="C42" s="58">
        <v>30</v>
      </c>
      <c r="D42" s="59">
        <v>200</v>
      </c>
      <c r="E42" s="180">
        <f t="shared" si="10"/>
        <v>6000</v>
      </c>
      <c r="F42" s="61" t="s">
        <v>14</v>
      </c>
      <c r="G42" s="62">
        <v>12</v>
      </c>
      <c r="H42" s="63">
        <v>200</v>
      </c>
      <c r="I42" s="64">
        <f t="shared" si="11"/>
        <v>2400</v>
      </c>
      <c r="J42" s="65" t="s">
        <v>14</v>
      </c>
      <c r="K42" s="58">
        <v>12</v>
      </c>
      <c r="L42" s="66">
        <v>200</v>
      </c>
      <c r="M42" s="181">
        <f t="shared" si="12"/>
        <v>2400</v>
      </c>
      <c r="N42" s="61" t="s">
        <v>14</v>
      </c>
      <c r="O42" s="62">
        <v>6</v>
      </c>
      <c r="P42" s="63">
        <v>200</v>
      </c>
      <c r="Q42" s="64">
        <f t="shared" si="13"/>
        <v>1200</v>
      </c>
      <c r="R42" s="222"/>
    </row>
    <row r="43" spans="1:18" x14ac:dyDescent="0.25">
      <c r="A43" s="28" t="s">
        <v>93</v>
      </c>
      <c r="B43" s="58" t="s">
        <v>14</v>
      </c>
      <c r="C43" s="58">
        <v>30</v>
      </c>
      <c r="D43" s="59">
        <v>200</v>
      </c>
      <c r="E43" s="180">
        <f t="shared" si="10"/>
        <v>6000</v>
      </c>
      <c r="F43" s="61" t="s">
        <v>14</v>
      </c>
      <c r="G43" s="62">
        <v>12</v>
      </c>
      <c r="H43" s="63">
        <v>200</v>
      </c>
      <c r="I43" s="64">
        <f t="shared" si="11"/>
        <v>2400</v>
      </c>
      <c r="J43" s="65" t="s">
        <v>14</v>
      </c>
      <c r="K43" s="58">
        <v>12</v>
      </c>
      <c r="L43" s="66">
        <v>200</v>
      </c>
      <c r="M43" s="181">
        <f t="shared" si="12"/>
        <v>2400</v>
      </c>
      <c r="N43" s="61" t="s">
        <v>14</v>
      </c>
      <c r="O43" s="62">
        <v>6</v>
      </c>
      <c r="P43" s="63">
        <v>200</v>
      </c>
      <c r="Q43" s="64">
        <f t="shared" si="13"/>
        <v>1200</v>
      </c>
      <c r="R43" s="222">
        <f>+E43</f>
        <v>6000</v>
      </c>
    </row>
    <row r="44" spans="1:18" ht="15" customHeight="1" x14ac:dyDescent="0.25">
      <c r="A44" s="57"/>
      <c r="B44" s="29"/>
      <c r="C44" s="29"/>
      <c r="D44" s="30"/>
      <c r="E44" s="31"/>
      <c r="F44" s="32"/>
      <c r="G44" s="33"/>
      <c r="H44" s="34"/>
      <c r="I44" s="35"/>
      <c r="J44" s="36"/>
      <c r="K44" s="29"/>
      <c r="L44" s="37"/>
      <c r="M44" s="31"/>
      <c r="N44" s="32"/>
      <c r="O44" s="33"/>
      <c r="P44" s="34"/>
      <c r="Q44" s="35"/>
    </row>
    <row r="45" spans="1:18" ht="15" customHeight="1" x14ac:dyDescent="0.25">
      <c r="A45" s="38" t="s">
        <v>28</v>
      </c>
      <c r="B45" s="73"/>
      <c r="C45" s="73"/>
      <c r="D45" s="74"/>
      <c r="E45" s="41">
        <f>SUM(E40:E44)</f>
        <v>22500</v>
      </c>
      <c r="F45" s="75"/>
      <c r="G45" s="73"/>
      <c r="H45" s="76"/>
      <c r="I45" s="44">
        <f>SUM(I40:I44)</f>
        <v>9000</v>
      </c>
      <c r="J45" s="77"/>
      <c r="K45" s="73"/>
      <c r="L45" s="76"/>
      <c r="M45" s="41">
        <f>SUM(M40:M44)</f>
        <v>9000</v>
      </c>
      <c r="N45" s="75"/>
      <c r="O45" s="73"/>
      <c r="P45" s="76"/>
      <c r="Q45" s="44">
        <f>SUM(Q40:Q44)</f>
        <v>4500</v>
      </c>
    </row>
    <row r="46" spans="1:18" ht="15" customHeight="1" x14ac:dyDescent="0.25">
      <c r="A46" s="46"/>
      <c r="B46" s="78"/>
      <c r="C46" s="78"/>
      <c r="D46" s="79"/>
      <c r="E46" s="49"/>
      <c r="F46" s="80"/>
      <c r="G46" s="81"/>
      <c r="H46" s="82"/>
      <c r="I46" s="16"/>
      <c r="J46" s="83"/>
      <c r="K46" s="78"/>
      <c r="L46" s="84"/>
      <c r="M46" s="49"/>
      <c r="N46" s="80"/>
      <c r="O46" s="81"/>
      <c r="P46" s="82"/>
      <c r="Q46" s="16"/>
    </row>
    <row r="47" spans="1:18" x14ac:dyDescent="0.25">
      <c r="A47" s="54" t="s">
        <v>94</v>
      </c>
      <c r="B47" s="10"/>
      <c r="C47" s="10"/>
      <c r="D47" s="11"/>
      <c r="E47" s="12"/>
      <c r="F47" s="13"/>
      <c r="G47" s="14"/>
      <c r="H47" s="15"/>
      <c r="I47" s="16"/>
      <c r="J47" s="55"/>
      <c r="K47" s="10"/>
      <c r="L47" s="56"/>
      <c r="M47" s="12"/>
      <c r="N47" s="13"/>
      <c r="O47" s="14"/>
      <c r="P47" s="15"/>
      <c r="Q47" s="16"/>
      <c r="R47" s="222"/>
    </row>
    <row r="48" spans="1:18" x14ac:dyDescent="0.25">
      <c r="A48" s="85" t="s">
        <v>95</v>
      </c>
      <c r="B48" s="29" t="s">
        <v>44</v>
      </c>
      <c r="C48" s="29">
        <v>14</v>
      </c>
      <c r="D48" s="30">
        <v>2000</v>
      </c>
      <c r="E48" s="180">
        <f t="shared" ref="E48:E50" si="14">+C48*D48</f>
        <v>28000</v>
      </c>
      <c r="F48" s="32" t="s">
        <v>31</v>
      </c>
      <c r="G48" s="33">
        <v>5</v>
      </c>
      <c r="H48" s="34">
        <v>2000</v>
      </c>
      <c r="I48" s="64">
        <f t="shared" ref="I48:I50" si="15">+H48*G48</f>
        <v>10000</v>
      </c>
      <c r="J48" s="36" t="s">
        <v>31</v>
      </c>
      <c r="K48" s="29">
        <v>5</v>
      </c>
      <c r="L48" s="37">
        <v>2000</v>
      </c>
      <c r="M48" s="181">
        <f t="shared" ref="M48:M50" si="16">+L48*K48</f>
        <v>10000</v>
      </c>
      <c r="N48" s="32" t="s">
        <v>31</v>
      </c>
      <c r="O48" s="33">
        <v>4</v>
      </c>
      <c r="P48" s="34">
        <v>2000</v>
      </c>
      <c r="Q48" s="64">
        <f t="shared" ref="Q48:Q50" si="17">+P48*O48</f>
        <v>8000</v>
      </c>
      <c r="R48" s="222"/>
    </row>
    <row r="49" spans="1:18" x14ac:dyDescent="0.25">
      <c r="A49" s="85" t="s">
        <v>96</v>
      </c>
      <c r="B49" s="29" t="s">
        <v>44</v>
      </c>
      <c r="C49" s="29">
        <v>2</v>
      </c>
      <c r="D49" s="30">
        <v>2000</v>
      </c>
      <c r="E49" s="180">
        <f t="shared" si="14"/>
        <v>4000</v>
      </c>
      <c r="F49" s="32" t="s">
        <v>33</v>
      </c>
      <c r="G49" s="33">
        <v>1</v>
      </c>
      <c r="H49" s="34">
        <v>2000</v>
      </c>
      <c r="I49" s="64">
        <f t="shared" si="15"/>
        <v>2000</v>
      </c>
      <c r="J49" s="36" t="s">
        <v>33</v>
      </c>
      <c r="K49" s="29">
        <v>1</v>
      </c>
      <c r="L49" s="37">
        <v>2000</v>
      </c>
      <c r="M49" s="181">
        <f t="shared" si="16"/>
        <v>2000</v>
      </c>
      <c r="N49" s="32" t="s">
        <v>33</v>
      </c>
      <c r="O49" s="33">
        <v>0</v>
      </c>
      <c r="P49" s="34">
        <v>2000</v>
      </c>
      <c r="Q49" s="64">
        <f t="shared" si="17"/>
        <v>0</v>
      </c>
      <c r="R49" s="222"/>
    </row>
    <row r="50" spans="1:18" x14ac:dyDescent="0.25">
      <c r="A50" s="85" t="s">
        <v>97</v>
      </c>
      <c r="B50" s="29" t="s">
        <v>44</v>
      </c>
      <c r="C50" s="29">
        <v>25</v>
      </c>
      <c r="D50" s="30">
        <v>450</v>
      </c>
      <c r="E50" s="180">
        <f t="shared" si="14"/>
        <v>11250</v>
      </c>
      <c r="F50" s="32" t="s">
        <v>33</v>
      </c>
      <c r="G50" s="33">
        <v>10</v>
      </c>
      <c r="H50" s="34">
        <v>450</v>
      </c>
      <c r="I50" s="64">
        <f t="shared" si="15"/>
        <v>4500</v>
      </c>
      <c r="J50" s="36" t="s">
        <v>33</v>
      </c>
      <c r="K50" s="29">
        <v>10</v>
      </c>
      <c r="L50" s="37">
        <v>450</v>
      </c>
      <c r="M50" s="181">
        <f t="shared" si="16"/>
        <v>4500</v>
      </c>
      <c r="N50" s="32" t="s">
        <v>33</v>
      </c>
      <c r="O50" s="33">
        <v>5</v>
      </c>
      <c r="P50" s="34">
        <v>450</v>
      </c>
      <c r="Q50" s="64">
        <f t="shared" si="17"/>
        <v>2250</v>
      </c>
      <c r="R50" s="222"/>
    </row>
    <row r="51" spans="1:18" s="192" customFormat="1" x14ac:dyDescent="0.25">
      <c r="A51" s="198"/>
      <c r="B51" s="176"/>
      <c r="C51" s="176"/>
      <c r="D51" s="177"/>
      <c r="E51" s="199"/>
      <c r="F51" s="193"/>
      <c r="G51" s="194"/>
      <c r="H51" s="195"/>
      <c r="I51" s="179"/>
      <c r="J51" s="196"/>
      <c r="K51" s="176"/>
      <c r="L51" s="197"/>
      <c r="M51" s="178"/>
      <c r="N51" s="193"/>
      <c r="O51" s="194"/>
      <c r="P51" s="195"/>
      <c r="Q51" s="179"/>
      <c r="R51" s="222"/>
    </row>
    <row r="52" spans="1:18" x14ac:dyDescent="0.25">
      <c r="A52" s="85" t="s">
        <v>101</v>
      </c>
      <c r="B52" s="29" t="s">
        <v>31</v>
      </c>
      <c r="C52" s="29">
        <v>1</v>
      </c>
      <c r="D52" s="30">
        <v>12000</v>
      </c>
      <c r="E52" s="180">
        <f>+C52*D52</f>
        <v>12000</v>
      </c>
      <c r="F52" s="32" t="s">
        <v>31</v>
      </c>
      <c r="G52" s="33">
        <v>0</v>
      </c>
      <c r="H52" s="34">
        <v>15884.109536819366</v>
      </c>
      <c r="I52" s="35"/>
      <c r="J52" s="36" t="s">
        <v>31</v>
      </c>
      <c r="K52" s="29">
        <v>0</v>
      </c>
      <c r="L52" s="37">
        <v>16360.632822923946</v>
      </c>
      <c r="M52" s="181">
        <f t="shared" ref="M52" si="18">+L52*K52</f>
        <v>0</v>
      </c>
      <c r="N52" s="32" t="s">
        <v>31</v>
      </c>
      <c r="O52" s="33">
        <v>1</v>
      </c>
      <c r="P52" s="34">
        <v>12000</v>
      </c>
      <c r="Q52" s="64">
        <f t="shared" ref="Q52" si="19">+P52*O52</f>
        <v>12000</v>
      </c>
      <c r="R52" s="222"/>
    </row>
    <row r="53" spans="1:18" s="192" customFormat="1" x14ac:dyDescent="0.25">
      <c r="A53" s="198"/>
      <c r="B53" s="176"/>
      <c r="C53" s="176"/>
      <c r="D53" s="177"/>
      <c r="E53" s="199"/>
      <c r="F53" s="193"/>
      <c r="G53" s="194"/>
      <c r="H53" s="195"/>
      <c r="I53" s="179"/>
      <c r="J53" s="196"/>
      <c r="K53" s="176"/>
      <c r="L53" s="197"/>
      <c r="M53" s="178"/>
      <c r="N53" s="193"/>
      <c r="O53" s="194"/>
      <c r="P53" s="195"/>
      <c r="Q53" s="179"/>
      <c r="R53" s="222"/>
    </row>
    <row r="54" spans="1:18" s="192" customFormat="1" x14ac:dyDescent="0.25">
      <c r="A54" s="174"/>
      <c r="B54" s="176"/>
      <c r="C54" s="176"/>
      <c r="D54" s="177"/>
      <c r="E54" s="199"/>
      <c r="F54" s="193"/>
      <c r="G54" s="194"/>
      <c r="H54" s="195"/>
      <c r="I54" s="179"/>
      <c r="J54" s="196"/>
      <c r="K54" s="176"/>
      <c r="L54" s="197"/>
      <c r="M54" s="178"/>
      <c r="N54" s="193"/>
      <c r="O54" s="194"/>
      <c r="P54" s="195"/>
      <c r="Q54" s="179"/>
      <c r="R54" s="222"/>
    </row>
    <row r="55" spans="1:18" s="192" customFormat="1" x14ac:dyDescent="0.25">
      <c r="A55" s="174"/>
      <c r="B55" s="210"/>
      <c r="C55" s="210"/>
      <c r="D55" s="211"/>
      <c r="E55" s="199"/>
      <c r="F55" s="212"/>
      <c r="G55" s="213"/>
      <c r="H55" s="214"/>
      <c r="I55" s="179"/>
      <c r="J55" s="215"/>
      <c r="K55" s="210"/>
      <c r="L55" s="216"/>
      <c r="M55" s="178"/>
      <c r="N55" s="212"/>
      <c r="O55" s="213"/>
      <c r="P55" s="214"/>
      <c r="Q55" s="179"/>
      <c r="R55" s="222"/>
    </row>
    <row r="56" spans="1:18" ht="15" customHeight="1" x14ac:dyDescent="0.25">
      <c r="A56" s="93"/>
      <c r="B56" s="86"/>
      <c r="C56" s="86"/>
      <c r="D56" s="87"/>
      <c r="E56" s="94"/>
      <c r="F56" s="88"/>
      <c r="G56" s="89"/>
      <c r="H56" s="90"/>
      <c r="I56" s="95"/>
      <c r="J56" s="91"/>
      <c r="K56" s="86"/>
      <c r="L56" s="92"/>
      <c r="M56" s="94"/>
      <c r="N56" s="88"/>
      <c r="O56" s="89"/>
      <c r="P56" s="90"/>
      <c r="Q56" s="95"/>
      <c r="R56" s="222"/>
    </row>
    <row r="57" spans="1:18" ht="15" customHeight="1" thickBot="1" x14ac:dyDescent="0.3">
      <c r="A57" s="96" t="s">
        <v>41</v>
      </c>
      <c r="B57" s="97"/>
      <c r="C57" s="97"/>
      <c r="D57" s="98"/>
      <c r="E57" s="99">
        <f>SUM(E48:E56)</f>
        <v>55250</v>
      </c>
      <c r="F57" s="100"/>
      <c r="G57" s="97"/>
      <c r="H57" s="101"/>
      <c r="I57" s="102">
        <f>SUM(I48:I56)</f>
        <v>16500</v>
      </c>
      <c r="J57" s="103"/>
      <c r="K57" s="97"/>
      <c r="L57" s="101"/>
      <c r="M57" s="99">
        <f>SUM(M48:M56)</f>
        <v>16500</v>
      </c>
      <c r="N57" s="100"/>
      <c r="O57" s="97"/>
      <c r="P57" s="101"/>
      <c r="Q57" s="102">
        <f>SUM(Q48:Q56)</f>
        <v>22250</v>
      </c>
      <c r="R57" s="222"/>
    </row>
    <row r="58" spans="1:18" ht="15" customHeight="1" x14ac:dyDescent="0.25">
      <c r="A58" s="104"/>
      <c r="B58" s="105"/>
      <c r="C58" s="105"/>
      <c r="D58" s="106"/>
      <c r="E58" s="107"/>
      <c r="F58" s="108"/>
      <c r="G58" s="109"/>
      <c r="H58" s="110"/>
      <c r="I58" s="111"/>
      <c r="J58" s="112"/>
      <c r="K58" s="105"/>
      <c r="L58" s="113"/>
      <c r="M58" s="107"/>
      <c r="N58" s="108"/>
      <c r="O58" s="109"/>
      <c r="P58" s="110"/>
      <c r="Q58" s="111"/>
      <c r="R58" s="222"/>
    </row>
    <row r="59" spans="1:18" ht="30" customHeight="1" x14ac:dyDescent="0.25">
      <c r="A59" s="54" t="s">
        <v>42</v>
      </c>
      <c r="B59" s="78"/>
      <c r="C59" s="78"/>
      <c r="D59" s="114"/>
      <c r="E59" s="31"/>
      <c r="F59" s="80"/>
      <c r="G59" s="81"/>
      <c r="H59" s="82"/>
      <c r="I59" s="35"/>
      <c r="J59" s="83"/>
      <c r="K59" s="78"/>
      <c r="L59" s="115"/>
      <c r="M59" s="31"/>
      <c r="N59" s="80"/>
      <c r="O59" s="81"/>
      <c r="P59" s="82"/>
      <c r="Q59" s="35"/>
      <c r="R59" s="222"/>
    </row>
    <row r="60" spans="1:18" s="192" customFormat="1" ht="30.6" customHeight="1" x14ac:dyDescent="0.25">
      <c r="A60" s="217"/>
      <c r="B60" s="176"/>
      <c r="C60" s="176"/>
      <c r="D60" s="177"/>
      <c r="E60" s="199"/>
      <c r="F60" s="193"/>
      <c r="G60" s="194"/>
      <c r="H60" s="195"/>
      <c r="I60" s="179"/>
      <c r="J60" s="218"/>
      <c r="K60" s="176"/>
      <c r="L60" s="197"/>
      <c r="M60" s="178"/>
      <c r="N60" s="193"/>
      <c r="O60" s="194"/>
      <c r="P60" s="195"/>
      <c r="Q60" s="179"/>
      <c r="R60" s="222"/>
    </row>
    <row r="61" spans="1:18" s="192" customFormat="1" x14ac:dyDescent="0.25">
      <c r="A61" s="217"/>
      <c r="B61" s="176"/>
      <c r="C61" s="176"/>
      <c r="D61" s="177"/>
      <c r="E61" s="199"/>
      <c r="F61" s="193"/>
      <c r="G61" s="194"/>
      <c r="H61" s="195"/>
      <c r="I61" s="179"/>
      <c r="J61" s="218"/>
      <c r="K61" s="176"/>
      <c r="L61" s="197"/>
      <c r="M61" s="178"/>
      <c r="N61" s="193"/>
      <c r="O61" s="194"/>
      <c r="P61" s="195"/>
      <c r="Q61" s="179"/>
      <c r="R61" s="222"/>
    </row>
    <row r="62" spans="1:18" ht="15" customHeight="1" x14ac:dyDescent="0.25">
      <c r="A62" s="54"/>
      <c r="B62" s="78"/>
      <c r="C62" s="78"/>
      <c r="D62" s="114"/>
      <c r="E62" s="118"/>
      <c r="F62" s="80"/>
      <c r="G62" s="81"/>
      <c r="H62" s="82"/>
      <c r="I62" s="119"/>
      <c r="J62" s="83"/>
      <c r="K62" s="78"/>
      <c r="L62" s="115"/>
      <c r="M62" s="118"/>
      <c r="N62" s="80"/>
      <c r="O62" s="81"/>
      <c r="P62" s="82"/>
      <c r="Q62" s="119"/>
      <c r="R62" s="222"/>
    </row>
    <row r="63" spans="1:18" ht="16.5" customHeight="1" thickBot="1" x14ac:dyDescent="0.3">
      <c r="A63" s="38" t="s">
        <v>46</v>
      </c>
      <c r="B63" s="39"/>
      <c r="C63" s="39"/>
      <c r="D63" s="67"/>
      <c r="E63" s="99"/>
      <c r="F63" s="42"/>
      <c r="G63" s="39"/>
      <c r="H63" s="68"/>
      <c r="I63" s="102"/>
      <c r="J63" s="45"/>
      <c r="K63" s="39"/>
      <c r="L63" s="68"/>
      <c r="M63" s="99">
        <v>0</v>
      </c>
      <c r="N63" s="42"/>
      <c r="O63" s="39"/>
      <c r="P63" s="68"/>
      <c r="Q63" s="102">
        <v>0</v>
      </c>
      <c r="R63" s="222"/>
    </row>
    <row r="64" spans="1:18" ht="30" customHeight="1" thickBot="1" x14ac:dyDescent="0.3">
      <c r="A64" s="120" t="s">
        <v>47</v>
      </c>
      <c r="B64" s="121"/>
      <c r="C64" s="121"/>
      <c r="D64" s="122"/>
      <c r="E64" s="123">
        <f>+E57+E45+E37+E28+E20</f>
        <v>413361.10697594797</v>
      </c>
      <c r="F64" s="124"/>
      <c r="G64" s="121"/>
      <c r="H64" s="125"/>
      <c r="I64" s="123">
        <f>+I57+I45+I37+I28+I20</f>
        <v>154024.11389612497</v>
      </c>
      <c r="J64" s="127"/>
      <c r="K64" s="121"/>
      <c r="L64" s="125"/>
      <c r="M64" s="123">
        <f>+M57+M45+M37+M28+M20</f>
        <v>154024.11389612497</v>
      </c>
      <c r="N64" s="124"/>
      <c r="O64" s="121"/>
      <c r="P64" s="125"/>
      <c r="Q64" s="123">
        <f>+Q57+Q45+Q37+Q28+Q20</f>
        <v>105312.87918369795</v>
      </c>
      <c r="R64" s="222">
        <f>SUM(R6:R62)</f>
        <v>52399.933413812818</v>
      </c>
    </row>
    <row r="65" spans="1:20" ht="30.95" customHeight="1" thickBot="1" x14ac:dyDescent="0.3">
      <c r="A65" s="128" t="s">
        <v>48</v>
      </c>
      <c r="B65" s="129"/>
      <c r="C65" s="129"/>
      <c r="D65" s="130"/>
      <c r="E65" s="131">
        <f>+E64*0.05</f>
        <v>20668.055348797399</v>
      </c>
      <c r="F65" s="132"/>
      <c r="G65" s="133"/>
      <c r="H65" s="134"/>
      <c r="I65" s="135">
        <f>+I64*0.05</f>
        <v>7701.2056948062491</v>
      </c>
      <c r="J65" s="136"/>
      <c r="K65" s="129"/>
      <c r="L65" s="137"/>
      <c r="M65" s="131">
        <f>+M64*0.05</f>
        <v>7701.2056948062491</v>
      </c>
      <c r="N65" s="132"/>
      <c r="O65" s="133"/>
      <c r="P65" s="134"/>
      <c r="Q65" s="135">
        <f>+Q64*0.05</f>
        <v>5265.6439591848975</v>
      </c>
      <c r="R65" s="222">
        <f>+E65</f>
        <v>20668.055348797399</v>
      </c>
    </row>
    <row r="66" spans="1:20" ht="30" customHeight="1" thickBot="1" x14ac:dyDescent="0.3">
      <c r="A66" s="120" t="s">
        <v>49</v>
      </c>
      <c r="B66" s="138"/>
      <c r="C66" s="138"/>
      <c r="D66" s="139"/>
      <c r="E66" s="140">
        <f>SUM(E64:E65)</f>
        <v>434029.16232474538</v>
      </c>
      <c r="F66" s="158"/>
      <c r="G66" s="159"/>
      <c r="H66" s="160"/>
      <c r="I66" s="141">
        <f>SUM(I64:I65)</f>
        <v>161725.31959093121</v>
      </c>
      <c r="J66" s="161"/>
      <c r="K66" s="159"/>
      <c r="L66" s="160"/>
      <c r="M66" s="140">
        <f>SUM(M64:M65)</f>
        <v>161725.31959093121</v>
      </c>
      <c r="N66" s="158"/>
      <c r="O66" s="159"/>
      <c r="P66" s="160"/>
      <c r="Q66" s="141">
        <f>SUM(Q63:Q65)</f>
        <v>110578.52314288286</v>
      </c>
      <c r="R66" s="225">
        <f>+R64+R65</f>
        <v>73067.988762610214</v>
      </c>
      <c r="S66" s="226">
        <f>+R66/E66*100</f>
        <v>16.834810907922343</v>
      </c>
      <c r="T66" t="s">
        <v>99</v>
      </c>
    </row>
    <row r="67" spans="1:20" ht="30.95" customHeight="1" thickBot="1" x14ac:dyDescent="0.3">
      <c r="A67" s="128" t="s">
        <v>50</v>
      </c>
      <c r="B67" s="129"/>
      <c r="C67" s="129"/>
      <c r="D67" s="130"/>
      <c r="E67" s="142">
        <v>0</v>
      </c>
      <c r="F67" s="132"/>
      <c r="G67" s="133"/>
      <c r="H67" s="134"/>
      <c r="I67" s="143"/>
      <c r="J67" s="136"/>
      <c r="K67" s="129"/>
      <c r="L67" s="137"/>
      <c r="M67" s="142"/>
      <c r="N67" s="132"/>
      <c r="O67" s="133"/>
      <c r="P67" s="134"/>
      <c r="Q67" s="143"/>
      <c r="R67" s="222"/>
    </row>
    <row r="68" spans="1:20" ht="20.45" customHeight="1" thickBot="1" x14ac:dyDescent="0.3">
      <c r="A68" s="120" t="s">
        <v>51</v>
      </c>
      <c r="B68" s="138"/>
      <c r="C68" s="138"/>
      <c r="D68" s="139"/>
      <c r="E68" s="123">
        <f>+E66</f>
        <v>434029.16232474538</v>
      </c>
      <c r="F68" s="158"/>
      <c r="G68" s="159"/>
      <c r="H68" s="160"/>
      <c r="I68" s="123">
        <f>+I66</f>
        <v>161725.31959093121</v>
      </c>
      <c r="J68" s="161"/>
      <c r="K68" s="159"/>
      <c r="L68" s="160"/>
      <c r="M68" s="123">
        <f>+M66</f>
        <v>161725.31959093121</v>
      </c>
      <c r="N68" s="158"/>
      <c r="O68" s="159"/>
      <c r="P68" s="160"/>
      <c r="Q68" s="123">
        <f>+Q66</f>
        <v>110578.52314288286</v>
      </c>
      <c r="R68" s="222"/>
    </row>
    <row r="69" spans="1:20" ht="16.5" customHeight="1" thickBot="1" x14ac:dyDescent="0.3">
      <c r="A69" s="162" t="s">
        <v>65</v>
      </c>
      <c r="B69" s="163"/>
      <c r="C69" s="163"/>
      <c r="D69" s="164"/>
      <c r="E69" s="165">
        <f>+E68*0.1</f>
        <v>43402.916232474541</v>
      </c>
      <c r="F69" s="166"/>
      <c r="G69" s="167"/>
      <c r="H69" s="168"/>
      <c r="I69" s="169">
        <f>+I68*0.1</f>
        <v>16172.531959093121</v>
      </c>
      <c r="J69" s="170"/>
      <c r="K69" s="171"/>
      <c r="L69" s="172"/>
      <c r="M69" s="165">
        <f>+M68*0.1</f>
        <v>16172.531959093121</v>
      </c>
      <c r="N69" s="154"/>
      <c r="O69" s="155"/>
      <c r="P69" s="156"/>
      <c r="Q69" s="227">
        <f>+Q68*0.1</f>
        <v>11057.852314288286</v>
      </c>
      <c r="R69" s="222">
        <f>+E69</f>
        <v>43402.916232474541</v>
      </c>
    </row>
    <row r="70" spans="1:20" ht="32.1" customHeight="1" thickBot="1" x14ac:dyDescent="0.3">
      <c r="A70" s="120" t="s">
        <v>79</v>
      </c>
      <c r="B70" s="138"/>
      <c r="C70" s="138"/>
      <c r="D70" s="139"/>
      <c r="E70" s="126">
        <f>+E68-E69</f>
        <v>390626.24609227083</v>
      </c>
      <c r="F70" s="158"/>
      <c r="G70" s="159"/>
      <c r="H70" s="160"/>
      <c r="I70" s="126">
        <f>+I68-I69</f>
        <v>145552.78763183809</v>
      </c>
      <c r="J70" s="158"/>
      <c r="K70" s="159"/>
      <c r="L70" s="160"/>
      <c r="M70" s="126">
        <f>+M68-M69</f>
        <v>145552.78763183809</v>
      </c>
      <c r="N70" s="158"/>
      <c r="O70" s="159"/>
      <c r="P70" s="160"/>
      <c r="Q70" s="126">
        <f>+Q68-Q69</f>
        <v>99520.670828594564</v>
      </c>
      <c r="R70" s="222">
        <f>+R66-R69</f>
        <v>29665.072530135672</v>
      </c>
      <c r="S70" s="226">
        <f>+R70/E70</f>
        <v>7.5942343421359373E-2</v>
      </c>
      <c r="T70" t="s">
        <v>100</v>
      </c>
    </row>
    <row r="73" spans="1:20" x14ac:dyDescent="0.25">
      <c r="D73" s="150"/>
      <c r="H73" s="150"/>
      <c r="L73" s="150"/>
      <c r="P73" s="150"/>
    </row>
    <row r="80" spans="1:20" x14ac:dyDescent="0.25">
      <c r="B80" s="148"/>
      <c r="C80" s="152"/>
      <c r="D80" s="153"/>
      <c r="E80" s="153"/>
      <c r="F80" s="148"/>
      <c r="G80" s="152"/>
      <c r="H80" s="153"/>
      <c r="I80" s="153"/>
      <c r="J80" s="148"/>
      <c r="K80" s="152"/>
      <c r="L80" s="153"/>
      <c r="M80" s="153"/>
      <c r="N80" s="148"/>
      <c r="O80" s="152"/>
      <c r="P80" s="153"/>
      <c r="Q80" s="153"/>
      <c r="R80" s="224"/>
    </row>
    <row r="81" spans="2:18" x14ac:dyDescent="0.25">
      <c r="B81" s="148"/>
      <c r="C81" s="152"/>
      <c r="D81" s="153"/>
      <c r="E81" s="153"/>
      <c r="F81" s="148"/>
      <c r="G81" s="152"/>
      <c r="H81" s="153"/>
      <c r="I81" s="153"/>
      <c r="J81" s="148"/>
      <c r="K81" s="152"/>
      <c r="L81" s="153"/>
      <c r="M81" s="153"/>
      <c r="N81" s="148"/>
      <c r="O81" s="152"/>
      <c r="P81" s="153"/>
      <c r="Q81" s="153"/>
      <c r="R81" s="224"/>
    </row>
    <row r="82" spans="2:18" x14ac:dyDescent="0.25">
      <c r="B82" s="148"/>
      <c r="C82" s="152"/>
      <c r="D82" s="153"/>
      <c r="E82" s="153"/>
      <c r="F82" s="148"/>
      <c r="G82" s="152"/>
      <c r="H82" s="153"/>
      <c r="I82" s="153"/>
      <c r="J82" s="148"/>
      <c r="K82" s="152"/>
      <c r="L82" s="153"/>
      <c r="M82" s="153"/>
      <c r="N82" s="148"/>
      <c r="O82" s="152"/>
      <c r="P82" s="153"/>
      <c r="Q82" s="153"/>
      <c r="R82" s="224"/>
    </row>
    <row r="83" spans="2:18" x14ac:dyDescent="0.25">
      <c r="B83" s="148"/>
      <c r="C83" s="152"/>
      <c r="D83" s="153"/>
      <c r="E83" s="153"/>
      <c r="F83" s="148"/>
      <c r="G83" s="152"/>
      <c r="H83" s="153"/>
      <c r="I83" s="153"/>
      <c r="J83" s="148"/>
      <c r="K83" s="152"/>
      <c r="L83" s="153"/>
      <c r="M83" s="153"/>
      <c r="N83" s="148"/>
      <c r="O83" s="152"/>
      <c r="P83" s="153"/>
      <c r="Q83" s="153"/>
      <c r="R83" s="224"/>
    </row>
    <row r="84" spans="2:18" x14ac:dyDescent="0.25">
      <c r="B84" s="148"/>
      <c r="C84" s="152"/>
      <c r="D84" s="153"/>
      <c r="E84" s="153"/>
      <c r="F84" s="148"/>
      <c r="G84" s="152"/>
      <c r="H84" s="153"/>
      <c r="I84" s="153"/>
      <c r="J84" s="148"/>
      <c r="K84" s="152"/>
      <c r="L84" s="153"/>
      <c r="M84" s="153"/>
      <c r="N84" s="148"/>
      <c r="O84" s="152"/>
      <c r="P84" s="153"/>
      <c r="Q84" s="153"/>
      <c r="R84" s="224"/>
    </row>
    <row r="85" spans="2:18" x14ac:dyDescent="0.25">
      <c r="B85" s="148"/>
      <c r="C85" s="152"/>
      <c r="D85" s="153"/>
      <c r="E85" s="153"/>
      <c r="F85" s="148"/>
      <c r="G85" s="152"/>
      <c r="H85" s="153"/>
      <c r="I85" s="153"/>
      <c r="J85" s="148"/>
      <c r="K85" s="152"/>
      <c r="L85" s="153"/>
      <c r="M85" s="153"/>
      <c r="N85" s="148"/>
      <c r="O85" s="152"/>
      <c r="P85" s="153"/>
      <c r="Q85" s="153"/>
      <c r="R85" s="224"/>
    </row>
    <row r="86" spans="2:18" x14ac:dyDescent="0.25">
      <c r="B86" s="148"/>
      <c r="C86" s="152"/>
      <c r="D86" s="153"/>
      <c r="E86" s="153"/>
      <c r="F86" s="148"/>
      <c r="G86" s="152"/>
      <c r="H86" s="153"/>
      <c r="I86" s="153"/>
      <c r="J86" s="148"/>
      <c r="K86" s="152"/>
      <c r="L86" s="153"/>
      <c r="M86" s="153"/>
      <c r="N86" s="148"/>
      <c r="O86" s="152"/>
      <c r="P86" s="153"/>
      <c r="Q86" s="153"/>
      <c r="R86" s="224"/>
    </row>
    <row r="87" spans="2:18" x14ac:dyDescent="0.25">
      <c r="B87" s="148"/>
      <c r="C87" s="152"/>
      <c r="D87" s="153"/>
      <c r="E87" s="153"/>
      <c r="F87" s="148"/>
      <c r="G87" s="152"/>
      <c r="H87" s="153"/>
      <c r="I87" s="153"/>
      <c r="J87" s="148"/>
      <c r="K87" s="152"/>
      <c r="L87" s="153"/>
      <c r="M87" s="153"/>
      <c r="N87" s="148"/>
      <c r="O87" s="152"/>
      <c r="P87" s="153"/>
      <c r="Q87" s="153"/>
      <c r="R87" s="224"/>
    </row>
    <row r="88" spans="2:18" x14ac:dyDescent="0.25">
      <c r="B88" s="148"/>
      <c r="C88" s="152"/>
      <c r="D88" s="153"/>
      <c r="E88" s="153"/>
      <c r="F88" s="148"/>
      <c r="G88" s="152"/>
      <c r="H88" s="153"/>
      <c r="I88" s="153"/>
      <c r="J88" s="148"/>
      <c r="K88" s="152"/>
      <c r="L88" s="153"/>
      <c r="M88" s="153"/>
      <c r="N88" s="148"/>
      <c r="O88" s="152"/>
      <c r="P88" s="153"/>
      <c r="Q88" s="153"/>
      <c r="R88" s="224"/>
    </row>
    <row r="89" spans="2:18" x14ac:dyDescent="0.25">
      <c r="B89" s="148"/>
      <c r="C89" s="152"/>
      <c r="D89" s="153"/>
      <c r="E89" s="153"/>
      <c r="F89" s="148"/>
      <c r="G89" s="152"/>
      <c r="H89" s="153"/>
      <c r="I89" s="153"/>
      <c r="J89" s="148"/>
      <c r="K89" s="152"/>
      <c r="L89" s="153"/>
      <c r="M89" s="153"/>
      <c r="N89" s="148"/>
      <c r="O89" s="152"/>
      <c r="P89" s="153"/>
      <c r="Q89" s="153"/>
      <c r="R89" s="224"/>
    </row>
    <row r="90" spans="2:18" x14ac:dyDescent="0.25">
      <c r="B90" s="148"/>
      <c r="C90" s="152"/>
      <c r="D90" s="153"/>
      <c r="E90" s="153"/>
      <c r="F90" s="148"/>
      <c r="G90" s="152"/>
      <c r="H90" s="153"/>
      <c r="I90" s="153"/>
      <c r="J90" s="148"/>
      <c r="K90" s="152"/>
      <c r="L90" s="153"/>
      <c r="M90" s="153"/>
      <c r="N90" s="148"/>
      <c r="O90" s="152"/>
      <c r="P90" s="153"/>
      <c r="Q90" s="153"/>
      <c r="R90" s="224"/>
    </row>
    <row r="91" spans="2:18" x14ac:dyDescent="0.25">
      <c r="B91" s="148"/>
      <c r="C91" s="152"/>
      <c r="D91" s="153"/>
      <c r="E91" s="153"/>
      <c r="F91" s="148"/>
      <c r="G91" s="152"/>
      <c r="H91" s="153"/>
      <c r="I91" s="153"/>
      <c r="J91" s="148"/>
      <c r="K91" s="152"/>
      <c r="L91" s="153"/>
      <c r="M91" s="153"/>
      <c r="N91" s="148"/>
      <c r="O91" s="152"/>
      <c r="P91" s="153"/>
      <c r="Q91" s="153"/>
      <c r="R91" s="224"/>
    </row>
    <row r="92" spans="2:18" x14ac:dyDescent="0.25">
      <c r="B92" s="148"/>
      <c r="C92" s="152"/>
      <c r="D92" s="153"/>
      <c r="E92" s="153"/>
      <c r="F92" s="148"/>
      <c r="G92" s="152"/>
      <c r="H92" s="153"/>
      <c r="I92" s="153"/>
      <c r="J92" s="148"/>
      <c r="K92" s="152"/>
      <c r="L92" s="153"/>
      <c r="M92" s="153"/>
      <c r="N92" s="148"/>
      <c r="O92" s="152"/>
      <c r="P92" s="153"/>
      <c r="Q92" s="153"/>
      <c r="R92" s="224"/>
    </row>
    <row r="93" spans="2:18" x14ac:dyDescent="0.25">
      <c r="B93" s="148"/>
      <c r="C93" s="152"/>
      <c r="D93" s="153"/>
      <c r="E93" s="153"/>
      <c r="F93" s="148"/>
      <c r="G93" s="152"/>
      <c r="H93" s="153"/>
      <c r="I93" s="153"/>
      <c r="J93" s="148"/>
      <c r="K93" s="152"/>
      <c r="L93" s="153"/>
      <c r="M93" s="153"/>
      <c r="N93" s="148"/>
      <c r="O93" s="152"/>
      <c r="P93" s="153"/>
      <c r="Q93" s="153"/>
      <c r="R93" s="224"/>
    </row>
    <row r="94" spans="2:18" x14ac:dyDescent="0.25">
      <c r="B94" s="148"/>
      <c r="C94" s="152"/>
      <c r="D94" s="153"/>
      <c r="E94" s="153"/>
      <c r="F94" s="148"/>
      <c r="G94" s="152"/>
      <c r="H94" s="153"/>
      <c r="I94" s="153"/>
      <c r="J94" s="148"/>
      <c r="K94" s="152"/>
      <c r="L94" s="153"/>
      <c r="M94" s="153"/>
      <c r="N94" s="148"/>
      <c r="O94" s="152"/>
      <c r="P94" s="153"/>
      <c r="Q94" s="153"/>
      <c r="R94" s="224"/>
    </row>
    <row r="95" spans="2:18" x14ac:dyDescent="0.25">
      <c r="B95" s="148"/>
      <c r="C95" s="152"/>
      <c r="D95" s="153"/>
      <c r="E95" s="153"/>
      <c r="F95" s="148"/>
      <c r="G95" s="152"/>
      <c r="H95" s="153"/>
      <c r="I95" s="153"/>
      <c r="J95" s="148"/>
      <c r="K95" s="152"/>
      <c r="L95" s="153"/>
      <c r="M95" s="153"/>
      <c r="N95" s="148"/>
      <c r="O95" s="152"/>
      <c r="P95" s="153"/>
      <c r="Q95" s="153"/>
      <c r="R95" s="224"/>
    </row>
    <row r="96" spans="2:18" x14ac:dyDescent="0.25">
      <c r="B96" s="148"/>
      <c r="C96" s="152"/>
      <c r="D96" s="153"/>
      <c r="E96" s="153"/>
      <c r="F96" s="148"/>
      <c r="G96" s="152"/>
      <c r="H96" s="153"/>
      <c r="I96" s="153"/>
      <c r="J96" s="148"/>
      <c r="K96" s="152"/>
      <c r="L96" s="153"/>
      <c r="M96" s="153"/>
      <c r="N96" s="148"/>
      <c r="O96" s="152"/>
      <c r="P96" s="153"/>
      <c r="Q96" s="153"/>
      <c r="R96" s="224"/>
    </row>
    <row r="97" spans="2:18" x14ac:dyDescent="0.25">
      <c r="B97" s="148"/>
      <c r="C97" s="152"/>
      <c r="D97" s="153"/>
      <c r="E97" s="153"/>
      <c r="F97" s="148"/>
      <c r="G97" s="152"/>
      <c r="H97" s="153"/>
      <c r="I97" s="153"/>
      <c r="J97" s="148"/>
      <c r="K97" s="152"/>
      <c r="L97" s="153"/>
      <c r="M97" s="153"/>
      <c r="N97" s="148"/>
      <c r="O97" s="152"/>
      <c r="P97" s="153"/>
      <c r="Q97" s="153"/>
      <c r="R97" s="224"/>
    </row>
    <row r="98" spans="2:18" x14ac:dyDescent="0.25">
      <c r="B98" s="148"/>
      <c r="C98" s="152"/>
      <c r="D98" s="153"/>
      <c r="E98" s="153"/>
      <c r="F98" s="148"/>
      <c r="G98" s="152"/>
      <c r="H98" s="153"/>
      <c r="I98" s="153"/>
      <c r="J98" s="148"/>
      <c r="K98" s="152"/>
      <c r="L98" s="153"/>
      <c r="M98" s="153"/>
      <c r="N98" s="148"/>
      <c r="O98" s="152"/>
      <c r="P98" s="153"/>
      <c r="Q98" s="153"/>
      <c r="R98" s="224"/>
    </row>
    <row r="99" spans="2:18" x14ac:dyDescent="0.25">
      <c r="B99" s="148"/>
      <c r="C99" s="152"/>
      <c r="D99" s="153"/>
      <c r="E99" s="153"/>
      <c r="F99" s="148"/>
      <c r="G99" s="152"/>
      <c r="H99" s="153"/>
      <c r="I99" s="153"/>
      <c r="J99" s="148"/>
      <c r="K99" s="152"/>
      <c r="L99" s="153"/>
      <c r="M99" s="153"/>
      <c r="N99" s="148"/>
      <c r="O99" s="152"/>
      <c r="P99" s="153"/>
      <c r="Q99" s="153"/>
      <c r="R99" s="224"/>
    </row>
    <row r="100" spans="2:18" x14ac:dyDescent="0.25">
      <c r="B100" s="148"/>
      <c r="C100" s="152"/>
      <c r="D100" s="153"/>
      <c r="E100" s="153"/>
      <c r="F100" s="148"/>
      <c r="G100" s="152"/>
      <c r="H100" s="153"/>
      <c r="I100" s="153"/>
      <c r="J100" s="148"/>
      <c r="K100" s="152"/>
      <c r="L100" s="153"/>
      <c r="M100" s="153"/>
      <c r="N100" s="148"/>
      <c r="O100" s="152"/>
      <c r="P100" s="153"/>
      <c r="Q100" s="153"/>
      <c r="R100" s="224"/>
    </row>
    <row r="101" spans="2:18" x14ac:dyDescent="0.25">
      <c r="B101" s="148"/>
      <c r="C101" s="152"/>
      <c r="D101" s="153"/>
      <c r="E101" s="153"/>
      <c r="F101" s="148"/>
      <c r="G101" s="152"/>
      <c r="H101" s="153"/>
      <c r="I101" s="153"/>
      <c r="J101" s="148"/>
      <c r="K101" s="152"/>
      <c r="L101" s="153"/>
      <c r="M101" s="153"/>
      <c r="N101" s="148"/>
      <c r="O101" s="152"/>
      <c r="P101" s="153"/>
      <c r="Q101" s="153"/>
      <c r="R101" s="224"/>
    </row>
    <row r="102" spans="2:18" x14ac:dyDescent="0.25">
      <c r="B102" s="148"/>
      <c r="C102" s="152"/>
      <c r="D102" s="153"/>
      <c r="E102" s="153"/>
      <c r="F102" s="148"/>
      <c r="G102" s="152"/>
      <c r="H102" s="153"/>
      <c r="I102" s="153"/>
      <c r="J102" s="148"/>
      <c r="K102" s="152"/>
      <c r="L102" s="153"/>
      <c r="M102" s="153"/>
      <c r="N102" s="148"/>
      <c r="O102" s="152"/>
      <c r="P102" s="153"/>
      <c r="Q102" s="153"/>
      <c r="R102" s="224"/>
    </row>
    <row r="103" spans="2:18" x14ac:dyDescent="0.25">
      <c r="B103" s="148"/>
      <c r="C103" s="152"/>
      <c r="D103" s="153"/>
      <c r="E103" s="153"/>
      <c r="F103" s="148"/>
      <c r="G103" s="152"/>
      <c r="H103" s="153"/>
      <c r="I103" s="153"/>
      <c r="J103" s="148"/>
      <c r="K103" s="152"/>
      <c r="L103" s="153"/>
      <c r="M103" s="153"/>
      <c r="N103" s="148"/>
      <c r="O103" s="152"/>
      <c r="P103" s="153"/>
      <c r="Q103" s="153"/>
      <c r="R103" s="224"/>
    </row>
    <row r="104" spans="2:18" x14ac:dyDescent="0.25">
      <c r="B104" s="148"/>
      <c r="C104" s="152"/>
      <c r="D104" s="153"/>
      <c r="E104" s="153"/>
      <c r="F104" s="148"/>
      <c r="G104" s="152"/>
      <c r="H104" s="153"/>
      <c r="I104" s="153"/>
      <c r="J104" s="148"/>
      <c r="K104" s="152"/>
      <c r="L104" s="153"/>
      <c r="M104" s="153"/>
      <c r="N104" s="148"/>
      <c r="O104" s="152"/>
      <c r="P104" s="153"/>
      <c r="Q104" s="153"/>
      <c r="R104" s="224"/>
    </row>
    <row r="105" spans="2:18" x14ac:dyDescent="0.25">
      <c r="B105" s="148"/>
      <c r="C105" s="152"/>
      <c r="D105" s="153"/>
      <c r="E105" s="153"/>
      <c r="F105" s="148"/>
      <c r="G105" s="152"/>
      <c r="H105" s="153"/>
      <c r="I105" s="153"/>
      <c r="J105" s="148"/>
      <c r="K105" s="152"/>
      <c r="L105" s="153"/>
      <c r="M105" s="153"/>
      <c r="N105" s="148"/>
      <c r="O105" s="152"/>
      <c r="P105" s="153"/>
      <c r="Q105" s="153"/>
      <c r="R105" s="224"/>
    </row>
    <row r="106" spans="2:18" x14ac:dyDescent="0.25">
      <c r="B106" s="148"/>
      <c r="C106" s="152"/>
      <c r="D106" s="153"/>
      <c r="E106" s="153"/>
      <c r="F106" s="148"/>
      <c r="G106" s="152"/>
      <c r="H106" s="153"/>
      <c r="I106" s="153"/>
      <c r="J106" s="148"/>
      <c r="K106" s="152"/>
      <c r="L106" s="153"/>
      <c r="M106" s="153"/>
      <c r="N106" s="148"/>
      <c r="O106" s="152"/>
      <c r="P106" s="153"/>
      <c r="Q106" s="153"/>
      <c r="R106" s="224"/>
    </row>
    <row r="107" spans="2:18" x14ac:dyDescent="0.25">
      <c r="B107" s="148"/>
      <c r="C107" s="152"/>
      <c r="D107" s="153"/>
      <c r="E107" s="153"/>
      <c r="F107" s="148"/>
      <c r="G107" s="152"/>
      <c r="H107" s="153"/>
      <c r="I107" s="153"/>
      <c r="J107" s="148"/>
      <c r="K107" s="152"/>
      <c r="L107" s="153"/>
      <c r="M107" s="153"/>
      <c r="N107" s="148"/>
      <c r="O107" s="152"/>
      <c r="P107" s="153"/>
      <c r="Q107" s="153"/>
      <c r="R107" s="224"/>
    </row>
    <row r="108" spans="2:18" x14ac:dyDescent="0.25">
      <c r="B108" s="148"/>
      <c r="C108" s="152"/>
      <c r="D108" s="153"/>
      <c r="E108" s="153"/>
      <c r="F108" s="148"/>
      <c r="G108" s="152"/>
      <c r="H108" s="153"/>
      <c r="I108" s="153"/>
      <c r="J108" s="148"/>
      <c r="K108" s="152"/>
      <c r="L108" s="153"/>
      <c r="M108" s="153"/>
      <c r="N108" s="148"/>
      <c r="O108" s="152"/>
      <c r="P108" s="153"/>
      <c r="Q108" s="153"/>
      <c r="R108" s="224"/>
    </row>
    <row r="109" spans="2:18" x14ac:dyDescent="0.25">
      <c r="B109" s="148"/>
      <c r="C109" s="152"/>
      <c r="D109" s="153"/>
      <c r="E109" s="153"/>
      <c r="F109" s="148"/>
      <c r="G109" s="152"/>
      <c r="H109" s="153"/>
      <c r="I109" s="153"/>
      <c r="J109" s="148"/>
      <c r="K109" s="152"/>
      <c r="L109" s="153"/>
      <c r="M109" s="153"/>
      <c r="N109" s="148"/>
      <c r="O109" s="152"/>
      <c r="P109" s="153"/>
      <c r="Q109" s="153"/>
      <c r="R109" s="224"/>
    </row>
    <row r="110" spans="2:18" x14ac:dyDescent="0.25">
      <c r="B110" s="148"/>
      <c r="C110" s="152"/>
      <c r="D110" s="153"/>
      <c r="E110" s="153"/>
      <c r="F110" s="148"/>
      <c r="G110" s="152"/>
      <c r="H110" s="153"/>
      <c r="I110" s="153"/>
      <c r="J110" s="148"/>
      <c r="K110" s="152"/>
      <c r="L110" s="153"/>
      <c r="M110" s="153"/>
      <c r="N110" s="148"/>
      <c r="O110" s="152"/>
      <c r="P110" s="153"/>
      <c r="Q110" s="153"/>
      <c r="R110" s="224"/>
    </row>
    <row r="111" spans="2:18" x14ac:dyDescent="0.25">
      <c r="B111" s="148"/>
      <c r="C111" s="152"/>
      <c r="D111" s="153"/>
      <c r="E111" s="153"/>
      <c r="F111" s="148"/>
      <c r="G111" s="152"/>
      <c r="H111" s="153"/>
      <c r="I111" s="153"/>
      <c r="J111" s="148"/>
      <c r="K111" s="152"/>
      <c r="L111" s="153"/>
      <c r="M111" s="153"/>
      <c r="N111" s="148"/>
      <c r="O111" s="152"/>
      <c r="P111" s="153"/>
      <c r="Q111" s="153"/>
      <c r="R111" s="224"/>
    </row>
    <row r="112" spans="2:18" x14ac:dyDescent="0.25">
      <c r="B112" s="148"/>
      <c r="C112" s="152"/>
      <c r="D112" s="153"/>
      <c r="E112" s="153"/>
      <c r="F112" s="148"/>
      <c r="G112" s="152"/>
      <c r="H112" s="153"/>
      <c r="I112" s="153"/>
      <c r="J112" s="148"/>
      <c r="K112" s="152"/>
      <c r="L112" s="153"/>
      <c r="M112" s="153"/>
      <c r="N112" s="148"/>
      <c r="O112" s="152"/>
      <c r="P112" s="153"/>
      <c r="Q112" s="153"/>
      <c r="R112" s="224"/>
    </row>
    <row r="113" spans="2:18" x14ac:dyDescent="0.25">
      <c r="B113" s="148"/>
      <c r="C113" s="152"/>
      <c r="D113" s="153"/>
      <c r="E113" s="153"/>
      <c r="F113" s="148"/>
      <c r="G113" s="152"/>
      <c r="H113" s="153"/>
      <c r="I113" s="153"/>
      <c r="J113" s="148"/>
      <c r="K113" s="152"/>
      <c r="L113" s="153"/>
      <c r="M113" s="153"/>
      <c r="N113" s="148"/>
      <c r="O113" s="152"/>
      <c r="P113" s="153"/>
      <c r="Q113" s="153"/>
      <c r="R113" s="224"/>
    </row>
    <row r="114" spans="2:18" x14ac:dyDescent="0.25">
      <c r="B114" s="148"/>
      <c r="C114" s="152"/>
      <c r="D114" s="153"/>
      <c r="E114" s="153"/>
      <c r="F114" s="148"/>
      <c r="G114" s="152"/>
      <c r="H114" s="153"/>
      <c r="I114" s="153"/>
      <c r="J114" s="148"/>
      <c r="K114" s="152"/>
      <c r="L114" s="153"/>
      <c r="M114" s="153"/>
      <c r="N114" s="148"/>
      <c r="O114" s="152"/>
      <c r="P114" s="153"/>
      <c r="Q114" s="153"/>
      <c r="R114" s="224"/>
    </row>
    <row r="115" spans="2:18" x14ac:dyDescent="0.25">
      <c r="B115" s="148"/>
      <c r="C115" s="152"/>
      <c r="D115" s="153"/>
      <c r="E115" s="153"/>
      <c r="F115" s="148"/>
      <c r="G115" s="152"/>
      <c r="H115" s="153"/>
      <c r="I115" s="153"/>
      <c r="J115" s="148"/>
      <c r="K115" s="152"/>
      <c r="L115" s="153"/>
      <c r="M115" s="153"/>
      <c r="N115" s="148"/>
      <c r="O115" s="152"/>
      <c r="P115" s="153"/>
      <c r="Q115" s="153"/>
      <c r="R115" s="224"/>
    </row>
    <row r="116" spans="2:18" x14ac:dyDescent="0.25">
      <c r="B116" s="148"/>
      <c r="C116" s="152"/>
      <c r="D116" s="153"/>
      <c r="E116" s="153"/>
      <c r="F116" s="148"/>
      <c r="G116" s="152"/>
      <c r="H116" s="153"/>
      <c r="I116" s="153"/>
      <c r="J116" s="148"/>
      <c r="K116" s="152"/>
      <c r="L116" s="153"/>
      <c r="M116" s="153"/>
      <c r="N116" s="148"/>
      <c r="O116" s="152"/>
      <c r="P116" s="153"/>
      <c r="Q116" s="153"/>
      <c r="R116" s="224"/>
    </row>
    <row r="117" spans="2:18" x14ac:dyDescent="0.25">
      <c r="B117" s="148"/>
      <c r="C117" s="152"/>
      <c r="D117" s="153"/>
      <c r="E117" s="153"/>
      <c r="F117" s="148"/>
      <c r="G117" s="152"/>
      <c r="H117" s="153"/>
      <c r="I117" s="153"/>
      <c r="J117" s="148"/>
      <c r="K117" s="152"/>
      <c r="L117" s="153"/>
      <c r="M117" s="153"/>
      <c r="N117" s="148"/>
      <c r="O117" s="152"/>
      <c r="P117" s="153"/>
      <c r="Q117" s="153"/>
      <c r="R117" s="224"/>
    </row>
    <row r="118" spans="2:18" x14ac:dyDescent="0.25">
      <c r="B118" s="148"/>
      <c r="C118" s="152"/>
      <c r="D118" s="153"/>
      <c r="E118" s="153"/>
      <c r="F118" s="148"/>
      <c r="G118" s="152"/>
      <c r="H118" s="153"/>
      <c r="I118" s="153"/>
      <c r="J118" s="148"/>
      <c r="K118" s="152"/>
      <c r="L118" s="153"/>
      <c r="M118" s="153"/>
      <c r="N118" s="148"/>
      <c r="O118" s="152"/>
      <c r="P118" s="153"/>
      <c r="Q118" s="153"/>
      <c r="R118" s="224"/>
    </row>
    <row r="119" spans="2:18" x14ac:dyDescent="0.25">
      <c r="B119" s="148"/>
      <c r="C119" s="152"/>
      <c r="D119" s="153"/>
      <c r="E119" s="153"/>
      <c r="F119" s="148"/>
      <c r="G119" s="152"/>
      <c r="H119" s="153"/>
      <c r="I119" s="153"/>
      <c r="J119" s="148"/>
      <c r="K119" s="152"/>
      <c r="L119" s="153"/>
      <c r="M119" s="153"/>
      <c r="N119" s="148"/>
      <c r="O119" s="152"/>
      <c r="P119" s="153"/>
      <c r="Q119" s="153"/>
      <c r="R119" s="224"/>
    </row>
    <row r="120" spans="2:18" x14ac:dyDescent="0.25">
      <c r="B120" s="148"/>
      <c r="C120" s="152"/>
      <c r="D120" s="153"/>
      <c r="E120" s="153"/>
      <c r="F120" s="148"/>
      <c r="G120" s="152"/>
      <c r="H120" s="153"/>
      <c r="I120" s="153"/>
      <c r="J120" s="148"/>
      <c r="K120" s="152"/>
      <c r="L120" s="153"/>
      <c r="M120" s="153"/>
      <c r="N120" s="148"/>
      <c r="O120" s="152"/>
      <c r="P120" s="153"/>
      <c r="Q120" s="153"/>
      <c r="R120" s="224"/>
    </row>
    <row r="121" spans="2:18" x14ac:dyDescent="0.25">
      <c r="B121" s="148"/>
      <c r="C121" s="152"/>
      <c r="D121" s="153"/>
      <c r="E121" s="153"/>
      <c r="F121" s="148"/>
      <c r="G121" s="152"/>
      <c r="H121" s="153"/>
      <c r="I121" s="153"/>
      <c r="J121" s="148"/>
      <c r="K121" s="152"/>
      <c r="L121" s="153"/>
      <c r="M121" s="153"/>
      <c r="N121" s="148"/>
      <c r="O121" s="152"/>
      <c r="P121" s="153"/>
      <c r="Q121" s="153"/>
      <c r="R121" s="224"/>
    </row>
    <row r="122" spans="2:18" x14ac:dyDescent="0.25">
      <c r="B122" s="148"/>
      <c r="C122" s="152"/>
      <c r="D122" s="153"/>
      <c r="E122" s="153"/>
      <c r="F122" s="148"/>
      <c r="G122" s="152"/>
      <c r="H122" s="153"/>
      <c r="I122" s="153"/>
      <c r="J122" s="148"/>
      <c r="K122" s="152"/>
      <c r="L122" s="153"/>
      <c r="M122" s="153"/>
      <c r="N122" s="148"/>
      <c r="O122" s="152"/>
      <c r="P122" s="153"/>
      <c r="Q122" s="153"/>
      <c r="R122" s="224"/>
    </row>
    <row r="123" spans="2:18" x14ac:dyDescent="0.25">
      <c r="B123" s="148"/>
      <c r="C123" s="152"/>
      <c r="D123" s="153"/>
      <c r="E123" s="153"/>
      <c r="F123" s="148"/>
      <c r="G123" s="152"/>
      <c r="H123" s="153"/>
      <c r="I123" s="153"/>
      <c r="J123" s="148"/>
      <c r="K123" s="152"/>
      <c r="L123" s="153"/>
      <c r="M123" s="153"/>
      <c r="N123" s="148"/>
      <c r="O123" s="152"/>
      <c r="P123" s="153"/>
      <c r="Q123" s="153"/>
      <c r="R123" s="224"/>
    </row>
    <row r="124" spans="2:18" x14ac:dyDescent="0.25">
      <c r="B124" s="148"/>
      <c r="C124" s="152"/>
      <c r="D124" s="153"/>
      <c r="E124" s="153"/>
      <c r="F124" s="148"/>
      <c r="G124" s="152"/>
      <c r="H124" s="153"/>
      <c r="I124" s="153"/>
      <c r="J124" s="148"/>
      <c r="K124" s="152"/>
      <c r="L124" s="153"/>
      <c r="M124" s="153"/>
      <c r="N124" s="148"/>
      <c r="O124" s="152"/>
      <c r="P124" s="153"/>
      <c r="Q124" s="153"/>
      <c r="R124" s="224"/>
    </row>
    <row r="125" spans="2:18" x14ac:dyDescent="0.25">
      <c r="B125" s="148"/>
      <c r="C125" s="152"/>
      <c r="D125" s="153"/>
      <c r="E125" s="153"/>
      <c r="F125" s="148"/>
      <c r="G125" s="152"/>
      <c r="H125" s="153"/>
      <c r="I125" s="153"/>
      <c r="J125" s="148"/>
      <c r="K125" s="152"/>
      <c r="L125" s="153"/>
      <c r="M125" s="153"/>
      <c r="N125" s="148"/>
      <c r="O125" s="152"/>
      <c r="P125" s="153"/>
      <c r="Q125" s="153"/>
      <c r="R125" s="224"/>
    </row>
    <row r="126" spans="2:18" x14ac:dyDescent="0.25">
      <c r="B126" s="148"/>
      <c r="C126" s="152"/>
      <c r="D126" s="153"/>
      <c r="E126" s="153"/>
      <c r="F126" s="148"/>
      <c r="G126" s="152"/>
      <c r="H126" s="153"/>
      <c r="I126" s="153"/>
      <c r="J126" s="148"/>
      <c r="K126" s="152"/>
      <c r="L126" s="153"/>
      <c r="M126" s="153"/>
      <c r="N126" s="148"/>
      <c r="O126" s="152"/>
      <c r="P126" s="153"/>
      <c r="Q126" s="153"/>
      <c r="R126" s="224"/>
    </row>
    <row r="127" spans="2:18" x14ac:dyDescent="0.25">
      <c r="B127" s="148"/>
      <c r="C127" s="152"/>
      <c r="D127" s="153"/>
      <c r="E127" s="153"/>
      <c r="F127" s="148"/>
      <c r="G127" s="152"/>
      <c r="H127" s="153"/>
      <c r="I127" s="153"/>
      <c r="J127" s="148"/>
      <c r="K127" s="152"/>
      <c r="L127" s="153"/>
      <c r="M127" s="153"/>
      <c r="N127" s="148"/>
      <c r="O127" s="152"/>
      <c r="P127" s="153"/>
      <c r="Q127" s="153"/>
      <c r="R127" s="224"/>
    </row>
    <row r="128" spans="2:18" x14ac:dyDescent="0.25">
      <c r="B128" s="148"/>
      <c r="C128" s="152"/>
      <c r="D128" s="153"/>
      <c r="E128" s="153"/>
      <c r="F128" s="148"/>
      <c r="G128" s="152"/>
      <c r="H128" s="153"/>
      <c r="I128" s="153"/>
      <c r="J128" s="148"/>
      <c r="K128" s="152"/>
      <c r="L128" s="153"/>
      <c r="M128" s="153"/>
      <c r="N128" s="148"/>
      <c r="O128" s="152"/>
      <c r="P128" s="153"/>
      <c r="Q128" s="153"/>
      <c r="R128" s="224"/>
    </row>
    <row r="129" spans="2:18" x14ac:dyDescent="0.25">
      <c r="B129" s="148"/>
      <c r="C129" s="152"/>
      <c r="D129" s="153"/>
      <c r="E129" s="153"/>
      <c r="F129" s="148"/>
      <c r="G129" s="152"/>
      <c r="H129" s="153"/>
      <c r="I129" s="153"/>
      <c r="J129" s="148"/>
      <c r="K129" s="152"/>
      <c r="L129" s="153"/>
      <c r="M129" s="153"/>
      <c r="N129" s="148"/>
      <c r="O129" s="152"/>
      <c r="P129" s="153"/>
      <c r="Q129" s="153"/>
      <c r="R129" s="224"/>
    </row>
    <row r="130" spans="2:18" x14ac:dyDescent="0.25">
      <c r="B130" s="148"/>
      <c r="C130" s="152"/>
      <c r="D130" s="153"/>
      <c r="E130" s="153"/>
      <c r="F130" s="148"/>
      <c r="G130" s="152"/>
      <c r="H130" s="153"/>
      <c r="I130" s="153"/>
      <c r="J130" s="148"/>
      <c r="K130" s="152"/>
      <c r="L130" s="153"/>
      <c r="M130" s="153"/>
      <c r="N130" s="148"/>
      <c r="O130" s="152"/>
      <c r="P130" s="153"/>
      <c r="Q130" s="153"/>
      <c r="R130" s="224"/>
    </row>
    <row r="131" spans="2:18" x14ac:dyDescent="0.25">
      <c r="B131" s="148"/>
      <c r="C131" s="152"/>
      <c r="D131" s="153"/>
      <c r="E131" s="153"/>
      <c r="F131" s="148"/>
      <c r="G131" s="152"/>
      <c r="H131" s="153"/>
      <c r="I131" s="153"/>
      <c r="J131" s="148"/>
      <c r="K131" s="152"/>
      <c r="L131" s="153"/>
      <c r="M131" s="153"/>
      <c r="N131" s="148"/>
      <c r="O131" s="152"/>
      <c r="P131" s="153"/>
      <c r="Q131" s="153"/>
      <c r="R131" s="224"/>
    </row>
    <row r="132" spans="2:18" x14ac:dyDescent="0.25">
      <c r="B132" s="148"/>
      <c r="C132" s="152"/>
      <c r="D132" s="153"/>
      <c r="E132" s="153"/>
      <c r="F132" s="148"/>
      <c r="G132" s="152"/>
      <c r="H132" s="153"/>
      <c r="I132" s="153"/>
      <c r="J132" s="148"/>
      <c r="K132" s="152"/>
      <c r="L132" s="153"/>
      <c r="M132" s="153"/>
      <c r="N132" s="148"/>
      <c r="O132" s="152"/>
      <c r="P132" s="153"/>
      <c r="Q132" s="153"/>
      <c r="R132" s="224"/>
    </row>
    <row r="133" spans="2:18" x14ac:dyDescent="0.25">
      <c r="B133" s="148"/>
      <c r="C133" s="152"/>
      <c r="D133" s="153"/>
      <c r="E133" s="153"/>
      <c r="F133" s="148"/>
      <c r="G133" s="152"/>
      <c r="H133" s="153"/>
      <c r="I133" s="153"/>
      <c r="J133" s="148"/>
      <c r="K133" s="152"/>
      <c r="L133" s="153"/>
      <c r="M133" s="153"/>
      <c r="N133" s="148"/>
      <c r="O133" s="152"/>
      <c r="P133" s="153"/>
      <c r="Q133" s="153"/>
      <c r="R133" s="224"/>
    </row>
    <row r="134" spans="2:18" x14ac:dyDescent="0.25">
      <c r="B134" s="148"/>
      <c r="C134" s="152"/>
      <c r="D134" s="153"/>
      <c r="E134" s="153"/>
      <c r="F134" s="148"/>
      <c r="G134" s="152"/>
      <c r="H134" s="153"/>
      <c r="I134" s="153"/>
      <c r="J134" s="148"/>
      <c r="K134" s="152"/>
      <c r="L134" s="153"/>
      <c r="M134" s="153"/>
      <c r="N134" s="148"/>
      <c r="O134" s="152"/>
      <c r="P134" s="153"/>
      <c r="Q134" s="153"/>
      <c r="R134" s="224"/>
    </row>
    <row r="135" spans="2:18" x14ac:dyDescent="0.25">
      <c r="B135" s="148"/>
      <c r="C135" s="152"/>
      <c r="D135" s="153"/>
      <c r="E135" s="153"/>
      <c r="F135" s="148"/>
      <c r="G135" s="152"/>
      <c r="H135" s="153"/>
      <c r="I135" s="153"/>
      <c r="J135" s="148"/>
      <c r="K135" s="152"/>
      <c r="L135" s="153"/>
      <c r="M135" s="153"/>
      <c r="N135" s="148"/>
      <c r="O135" s="152"/>
      <c r="P135" s="153"/>
      <c r="Q135" s="153"/>
      <c r="R135" s="224"/>
    </row>
    <row r="136" spans="2:18" x14ac:dyDescent="0.25">
      <c r="B136" s="148"/>
      <c r="C136" s="152"/>
      <c r="D136" s="153"/>
      <c r="E136" s="153"/>
      <c r="F136" s="148"/>
      <c r="G136" s="152"/>
      <c r="H136" s="153"/>
      <c r="I136" s="153"/>
      <c r="J136" s="148"/>
      <c r="K136" s="152"/>
      <c r="L136" s="153"/>
      <c r="M136" s="153"/>
      <c r="N136" s="148"/>
      <c r="O136" s="152"/>
      <c r="P136" s="153"/>
      <c r="Q136" s="153"/>
      <c r="R136" s="224"/>
    </row>
    <row r="137" spans="2:18" x14ac:dyDescent="0.25">
      <c r="B137" s="148"/>
      <c r="C137" s="152"/>
      <c r="D137" s="153"/>
      <c r="E137" s="153"/>
      <c r="F137" s="148"/>
      <c r="G137" s="152"/>
      <c r="H137" s="153"/>
      <c r="I137" s="153"/>
      <c r="J137" s="148"/>
      <c r="K137" s="152"/>
      <c r="L137" s="153"/>
      <c r="M137" s="153"/>
      <c r="N137" s="148"/>
      <c r="O137" s="152"/>
      <c r="P137" s="153"/>
      <c r="Q137" s="153"/>
      <c r="R137" s="224"/>
    </row>
    <row r="138" spans="2:18" x14ac:dyDescent="0.25">
      <c r="B138" s="148"/>
      <c r="C138" s="152"/>
      <c r="D138" s="153"/>
      <c r="E138" s="153"/>
      <c r="F138" s="148"/>
      <c r="G138" s="152"/>
      <c r="H138" s="153"/>
      <c r="I138" s="153"/>
      <c r="J138" s="148"/>
      <c r="K138" s="152"/>
      <c r="L138" s="153"/>
      <c r="M138" s="153"/>
      <c r="N138" s="148"/>
      <c r="O138" s="152"/>
      <c r="P138" s="153"/>
      <c r="Q138" s="153"/>
      <c r="R138" s="224"/>
    </row>
    <row r="139" spans="2:18" x14ac:dyDescent="0.25">
      <c r="B139" s="148"/>
      <c r="C139" s="152"/>
      <c r="D139" s="153"/>
      <c r="E139" s="153"/>
      <c r="F139" s="148"/>
      <c r="G139" s="152"/>
      <c r="H139" s="153"/>
      <c r="I139" s="153"/>
      <c r="J139" s="148"/>
      <c r="K139" s="152"/>
      <c r="L139" s="153"/>
      <c r="M139" s="153"/>
      <c r="N139" s="148"/>
      <c r="O139" s="152"/>
      <c r="P139" s="153"/>
      <c r="Q139" s="153"/>
      <c r="R139" s="224"/>
    </row>
    <row r="140" spans="2:18" x14ac:dyDescent="0.25">
      <c r="B140" s="148"/>
      <c r="C140" s="152"/>
      <c r="D140" s="153"/>
      <c r="E140" s="153"/>
      <c r="F140" s="148"/>
      <c r="G140" s="152"/>
      <c r="H140" s="153"/>
      <c r="I140" s="153"/>
      <c r="J140" s="148"/>
      <c r="K140" s="152"/>
      <c r="L140" s="153"/>
      <c r="M140" s="153"/>
      <c r="N140" s="148"/>
      <c r="O140" s="152"/>
      <c r="P140" s="153"/>
      <c r="Q140" s="153"/>
      <c r="R140" s="224"/>
    </row>
    <row r="141" spans="2:18" x14ac:dyDescent="0.25">
      <c r="B141" s="148"/>
      <c r="C141" s="152"/>
      <c r="D141" s="153"/>
      <c r="E141" s="153"/>
      <c r="F141" s="148"/>
      <c r="G141" s="152"/>
      <c r="H141" s="153"/>
      <c r="I141" s="153"/>
      <c r="J141" s="148"/>
      <c r="K141" s="152"/>
      <c r="L141" s="153"/>
      <c r="M141" s="153"/>
      <c r="N141" s="148"/>
      <c r="O141" s="152"/>
      <c r="P141" s="153"/>
      <c r="Q141" s="153"/>
      <c r="R141" s="224"/>
    </row>
    <row r="142" spans="2:18" x14ac:dyDescent="0.25">
      <c r="B142" s="148"/>
      <c r="C142" s="152"/>
      <c r="D142" s="153"/>
      <c r="E142" s="153"/>
      <c r="F142" s="148"/>
      <c r="G142" s="152"/>
      <c r="H142" s="153"/>
      <c r="I142" s="153"/>
      <c r="J142" s="148"/>
      <c r="K142" s="152"/>
      <c r="L142" s="153"/>
      <c r="M142" s="153"/>
      <c r="N142" s="148"/>
      <c r="O142" s="152"/>
      <c r="P142" s="153"/>
      <c r="Q142" s="153"/>
      <c r="R142" s="224"/>
    </row>
    <row r="143" spans="2:18" x14ac:dyDescent="0.25">
      <c r="B143" s="148"/>
      <c r="C143" s="152"/>
      <c r="D143" s="153"/>
      <c r="E143" s="153"/>
      <c r="F143" s="148"/>
      <c r="G143" s="152"/>
      <c r="H143" s="153"/>
      <c r="I143" s="153"/>
      <c r="J143" s="148"/>
      <c r="K143" s="152"/>
      <c r="L143" s="153"/>
      <c r="M143" s="153"/>
      <c r="N143" s="148"/>
      <c r="O143" s="152"/>
      <c r="P143" s="153"/>
      <c r="Q143" s="153"/>
      <c r="R143" s="224"/>
    </row>
    <row r="144" spans="2:18" x14ac:dyDescent="0.25">
      <c r="B144" s="148"/>
      <c r="C144" s="152"/>
      <c r="D144" s="153"/>
      <c r="E144" s="153"/>
      <c r="F144" s="148"/>
      <c r="G144" s="152"/>
      <c r="H144" s="153"/>
      <c r="I144" s="153"/>
      <c r="J144" s="148"/>
      <c r="K144" s="152"/>
      <c r="L144" s="153"/>
      <c r="M144" s="153"/>
      <c r="N144" s="148"/>
      <c r="O144" s="152"/>
      <c r="P144" s="153"/>
      <c r="Q144" s="153"/>
      <c r="R144" s="224"/>
    </row>
    <row r="145" spans="2:18" x14ac:dyDescent="0.25">
      <c r="B145" s="148"/>
      <c r="C145" s="152"/>
      <c r="D145" s="153"/>
      <c r="E145" s="153"/>
      <c r="F145" s="148"/>
      <c r="G145" s="152"/>
      <c r="H145" s="153"/>
      <c r="I145" s="153"/>
      <c r="J145" s="148"/>
      <c r="K145" s="152"/>
      <c r="L145" s="153"/>
      <c r="M145" s="153"/>
      <c r="N145" s="148"/>
      <c r="O145" s="152"/>
      <c r="P145" s="153"/>
      <c r="Q145" s="153"/>
      <c r="R145" s="224"/>
    </row>
    <row r="146" spans="2:18" x14ac:dyDescent="0.25">
      <c r="B146" s="148"/>
      <c r="C146" s="152"/>
      <c r="D146" s="153"/>
      <c r="E146" s="153"/>
      <c r="F146" s="148"/>
      <c r="G146" s="152"/>
      <c r="H146" s="153"/>
      <c r="I146" s="153"/>
      <c r="J146" s="148"/>
      <c r="K146" s="152"/>
      <c r="L146" s="153"/>
      <c r="M146" s="153"/>
      <c r="N146" s="148"/>
      <c r="O146" s="152"/>
      <c r="P146" s="153"/>
      <c r="Q146" s="153"/>
      <c r="R146" s="224"/>
    </row>
    <row r="147" spans="2:18" x14ac:dyDescent="0.25">
      <c r="B147" s="148"/>
      <c r="C147" s="152"/>
      <c r="D147" s="153"/>
      <c r="E147" s="153"/>
      <c r="F147" s="148"/>
      <c r="G147" s="152"/>
      <c r="H147" s="153"/>
      <c r="I147" s="153"/>
      <c r="J147" s="148"/>
      <c r="K147" s="152"/>
      <c r="L147" s="153"/>
      <c r="M147" s="153"/>
      <c r="N147" s="148"/>
      <c r="O147" s="152"/>
      <c r="P147" s="153"/>
      <c r="Q147" s="153"/>
      <c r="R147" s="224"/>
    </row>
    <row r="148" spans="2:18" x14ac:dyDescent="0.25">
      <c r="B148" s="148"/>
      <c r="C148" s="152"/>
      <c r="D148" s="153"/>
      <c r="E148" s="153"/>
      <c r="F148" s="148"/>
      <c r="G148" s="152"/>
      <c r="H148" s="153"/>
      <c r="I148" s="153"/>
      <c r="J148" s="148"/>
      <c r="K148" s="152"/>
      <c r="L148" s="153"/>
      <c r="M148" s="153"/>
      <c r="N148" s="148"/>
      <c r="O148" s="152"/>
      <c r="P148" s="153"/>
      <c r="Q148" s="153"/>
      <c r="R148" s="224"/>
    </row>
    <row r="149" spans="2:18" x14ac:dyDescent="0.25">
      <c r="B149" s="148"/>
      <c r="C149" s="152"/>
      <c r="D149" s="153"/>
      <c r="E149" s="153"/>
      <c r="F149" s="148"/>
      <c r="G149" s="152"/>
      <c r="H149" s="153"/>
      <c r="I149" s="153"/>
      <c r="J149" s="148"/>
      <c r="K149" s="152"/>
      <c r="L149" s="153"/>
      <c r="M149" s="153"/>
      <c r="N149" s="148"/>
      <c r="O149" s="152"/>
      <c r="P149" s="153"/>
      <c r="Q149" s="153"/>
      <c r="R149" s="224"/>
    </row>
    <row r="150" spans="2:18" x14ac:dyDescent="0.25">
      <c r="B150" s="148"/>
      <c r="C150" s="152"/>
      <c r="D150" s="153"/>
      <c r="E150" s="153"/>
      <c r="F150" s="148"/>
      <c r="G150" s="152"/>
      <c r="H150" s="153"/>
      <c r="I150" s="153"/>
      <c r="J150" s="148"/>
      <c r="K150" s="152"/>
      <c r="L150" s="153"/>
      <c r="M150" s="153"/>
      <c r="N150" s="148"/>
      <c r="O150" s="152"/>
      <c r="P150" s="153"/>
      <c r="Q150" s="153"/>
      <c r="R150" s="224"/>
    </row>
    <row r="151" spans="2:18" x14ac:dyDescent="0.25">
      <c r="B151" s="148"/>
      <c r="C151" s="152"/>
      <c r="D151" s="153"/>
      <c r="E151" s="153"/>
      <c r="F151" s="148"/>
      <c r="G151" s="152"/>
      <c r="H151" s="153"/>
      <c r="I151" s="153"/>
      <c r="J151" s="148"/>
      <c r="K151" s="152"/>
      <c r="L151" s="153"/>
      <c r="M151" s="153"/>
      <c r="N151" s="148"/>
      <c r="O151" s="152"/>
      <c r="P151" s="153"/>
      <c r="Q151" s="153"/>
      <c r="R151" s="224"/>
    </row>
    <row r="152" spans="2:18" x14ac:dyDescent="0.25">
      <c r="B152" s="148"/>
      <c r="C152" s="152"/>
      <c r="D152" s="153"/>
      <c r="E152" s="153"/>
      <c r="F152" s="148"/>
      <c r="G152" s="152"/>
      <c r="H152" s="153"/>
      <c r="I152" s="153"/>
      <c r="J152" s="148"/>
      <c r="K152" s="152"/>
      <c r="L152" s="153"/>
      <c r="M152" s="153"/>
      <c r="N152" s="148"/>
      <c r="O152" s="152"/>
      <c r="P152" s="153"/>
      <c r="Q152" s="153"/>
      <c r="R152" s="224"/>
    </row>
    <row r="153" spans="2:18" x14ac:dyDescent="0.25">
      <c r="B153" s="148"/>
      <c r="C153" s="152"/>
      <c r="D153" s="153"/>
      <c r="E153" s="153"/>
      <c r="F153" s="148"/>
      <c r="G153" s="152"/>
      <c r="H153" s="153"/>
      <c r="I153" s="153"/>
      <c r="J153" s="148"/>
      <c r="K153" s="152"/>
      <c r="L153" s="153"/>
      <c r="M153" s="153"/>
      <c r="N153" s="148"/>
      <c r="O153" s="152"/>
      <c r="P153" s="153"/>
      <c r="Q153" s="153"/>
      <c r="R153" s="224"/>
    </row>
    <row r="154" spans="2:18" x14ac:dyDescent="0.25">
      <c r="B154" s="148"/>
      <c r="C154" s="152"/>
      <c r="D154" s="153"/>
      <c r="E154" s="153"/>
      <c r="F154" s="148"/>
      <c r="G154" s="152"/>
      <c r="H154" s="153"/>
      <c r="I154" s="153"/>
      <c r="J154" s="148"/>
      <c r="K154" s="152"/>
      <c r="L154" s="153"/>
      <c r="M154" s="153"/>
      <c r="N154" s="148"/>
      <c r="O154" s="152"/>
      <c r="P154" s="153"/>
      <c r="Q154" s="153"/>
      <c r="R154" s="224"/>
    </row>
    <row r="155" spans="2:18" x14ac:dyDescent="0.25">
      <c r="B155" s="148"/>
      <c r="C155" s="152"/>
      <c r="D155" s="153"/>
      <c r="E155" s="153"/>
      <c r="F155" s="148"/>
      <c r="G155" s="152"/>
      <c r="H155" s="153"/>
      <c r="I155" s="153"/>
      <c r="J155" s="148"/>
      <c r="K155" s="152"/>
      <c r="L155" s="153"/>
      <c r="M155" s="153"/>
      <c r="N155" s="148"/>
      <c r="O155" s="152"/>
      <c r="P155" s="153"/>
      <c r="Q155" s="153"/>
      <c r="R155" s="224"/>
    </row>
    <row r="156" spans="2:18" x14ac:dyDescent="0.25">
      <c r="B156" s="148"/>
      <c r="C156" s="152"/>
      <c r="D156" s="153"/>
      <c r="E156" s="153"/>
      <c r="F156" s="148"/>
      <c r="G156" s="152"/>
      <c r="H156" s="153"/>
      <c r="I156" s="153"/>
      <c r="J156" s="148"/>
      <c r="K156" s="152"/>
      <c r="L156" s="153"/>
      <c r="M156" s="153"/>
      <c r="N156" s="148"/>
      <c r="O156" s="152"/>
      <c r="P156" s="153"/>
      <c r="Q156" s="153"/>
      <c r="R156" s="224"/>
    </row>
    <row r="157" spans="2:18" x14ac:dyDescent="0.25">
      <c r="B157" s="148"/>
      <c r="C157" s="152"/>
      <c r="D157" s="153"/>
      <c r="E157" s="153"/>
      <c r="F157" s="148"/>
      <c r="G157" s="152"/>
      <c r="H157" s="153"/>
      <c r="I157" s="153"/>
      <c r="J157" s="148"/>
      <c r="K157" s="152"/>
      <c r="L157" s="153"/>
      <c r="M157" s="153"/>
      <c r="N157" s="148"/>
      <c r="O157" s="152"/>
      <c r="P157" s="153"/>
      <c r="Q157" s="153"/>
      <c r="R157" s="224"/>
    </row>
    <row r="158" spans="2:18" x14ac:dyDescent="0.25">
      <c r="B158" s="148"/>
      <c r="C158" s="152"/>
      <c r="D158" s="153"/>
      <c r="E158" s="153"/>
      <c r="F158" s="148"/>
      <c r="G158" s="152"/>
      <c r="H158" s="153"/>
      <c r="I158" s="153"/>
      <c r="J158" s="148"/>
      <c r="K158" s="152"/>
      <c r="L158" s="153"/>
      <c r="M158" s="153"/>
      <c r="N158" s="148"/>
      <c r="O158" s="152"/>
      <c r="P158" s="153"/>
      <c r="Q158" s="153"/>
      <c r="R158" s="224"/>
    </row>
    <row r="159" spans="2:18" x14ac:dyDescent="0.25">
      <c r="B159" s="148"/>
      <c r="C159" s="152"/>
      <c r="D159" s="153"/>
      <c r="E159" s="153"/>
      <c r="F159" s="148"/>
      <c r="G159" s="152"/>
      <c r="H159" s="153"/>
      <c r="I159" s="153"/>
      <c r="J159" s="148"/>
      <c r="K159" s="152"/>
      <c r="L159" s="153"/>
      <c r="M159" s="153"/>
      <c r="N159" s="148"/>
      <c r="O159" s="152"/>
      <c r="P159" s="153"/>
      <c r="Q159" s="153"/>
      <c r="R159" s="224"/>
    </row>
    <row r="160" spans="2:18" x14ac:dyDescent="0.25">
      <c r="B160" s="148"/>
      <c r="C160" s="152"/>
      <c r="D160" s="153"/>
      <c r="E160" s="153"/>
      <c r="F160" s="148"/>
      <c r="G160" s="152"/>
      <c r="H160" s="153"/>
      <c r="I160" s="153"/>
      <c r="J160" s="148"/>
      <c r="K160" s="152"/>
      <c r="L160" s="153"/>
      <c r="M160" s="153"/>
      <c r="N160" s="148"/>
      <c r="O160" s="152"/>
      <c r="P160" s="153"/>
      <c r="Q160" s="153"/>
      <c r="R160" s="224"/>
    </row>
    <row r="161" spans="2:18" x14ac:dyDescent="0.25">
      <c r="B161" s="148"/>
      <c r="C161" s="152"/>
      <c r="D161" s="153"/>
      <c r="E161" s="153"/>
      <c r="F161" s="148"/>
      <c r="G161" s="152"/>
      <c r="H161" s="153"/>
      <c r="I161" s="153"/>
      <c r="J161" s="148"/>
      <c r="K161" s="152"/>
      <c r="L161" s="153"/>
      <c r="M161" s="153"/>
      <c r="N161" s="148"/>
      <c r="O161" s="152"/>
      <c r="P161" s="153"/>
      <c r="Q161" s="153"/>
      <c r="R161" s="224"/>
    </row>
    <row r="162" spans="2:18" x14ac:dyDescent="0.25">
      <c r="B162" s="148"/>
      <c r="C162" s="152"/>
      <c r="D162" s="153"/>
      <c r="E162" s="153"/>
      <c r="F162" s="148"/>
      <c r="G162" s="152"/>
      <c r="H162" s="153"/>
      <c r="I162" s="153"/>
      <c r="J162" s="148"/>
      <c r="K162" s="152"/>
      <c r="L162" s="153"/>
      <c r="M162" s="153"/>
      <c r="N162" s="148"/>
      <c r="O162" s="152"/>
      <c r="P162" s="153"/>
      <c r="Q162" s="153"/>
      <c r="R162" s="224"/>
    </row>
    <row r="163" spans="2:18" x14ac:dyDescent="0.25">
      <c r="B163" s="148"/>
      <c r="C163" s="152"/>
      <c r="D163" s="153"/>
      <c r="E163" s="153"/>
      <c r="F163" s="148"/>
      <c r="G163" s="152"/>
      <c r="H163" s="153"/>
      <c r="I163" s="153"/>
      <c r="J163" s="148"/>
      <c r="K163" s="152"/>
      <c r="L163" s="153"/>
      <c r="M163" s="153"/>
      <c r="N163" s="148"/>
      <c r="O163" s="152"/>
      <c r="P163" s="153"/>
      <c r="Q163" s="153"/>
      <c r="R163" s="224"/>
    </row>
    <row r="164" spans="2:18" x14ac:dyDescent="0.25">
      <c r="B164" s="148"/>
      <c r="C164" s="152"/>
      <c r="D164" s="153"/>
      <c r="E164" s="153"/>
      <c r="F164" s="148"/>
      <c r="G164" s="152"/>
      <c r="H164" s="153"/>
      <c r="I164" s="153"/>
      <c r="J164" s="148"/>
      <c r="K164" s="152"/>
      <c r="L164" s="153"/>
      <c r="M164" s="153"/>
      <c r="N164" s="148"/>
      <c r="O164" s="152"/>
      <c r="P164" s="153"/>
      <c r="Q164" s="153"/>
      <c r="R164" s="224"/>
    </row>
    <row r="165" spans="2:18" x14ac:dyDescent="0.25">
      <c r="B165" s="148"/>
      <c r="C165" s="152"/>
      <c r="D165" s="153"/>
      <c r="E165" s="153"/>
      <c r="F165" s="148"/>
      <c r="G165" s="152"/>
      <c r="H165" s="153"/>
      <c r="I165" s="153"/>
      <c r="J165" s="148"/>
      <c r="K165" s="152"/>
      <c r="L165" s="153"/>
      <c r="M165" s="153"/>
      <c r="N165" s="148"/>
      <c r="O165" s="152"/>
      <c r="P165" s="153"/>
      <c r="Q165" s="153"/>
      <c r="R165" s="224"/>
    </row>
    <row r="166" spans="2:18" x14ac:dyDescent="0.25">
      <c r="B166" s="148"/>
      <c r="C166" s="152"/>
      <c r="D166" s="153"/>
      <c r="E166" s="153"/>
      <c r="F166" s="148"/>
      <c r="G166" s="152"/>
      <c r="H166" s="153"/>
      <c r="I166" s="153"/>
      <c r="J166" s="148"/>
      <c r="K166" s="152"/>
      <c r="L166" s="153"/>
      <c r="M166" s="153"/>
      <c r="N166" s="148"/>
      <c r="O166" s="152"/>
      <c r="P166" s="153"/>
      <c r="Q166" s="153"/>
      <c r="R166" s="224"/>
    </row>
    <row r="167" spans="2:18" x14ac:dyDescent="0.25">
      <c r="B167" s="148"/>
      <c r="C167" s="152"/>
      <c r="D167" s="153"/>
      <c r="E167" s="153"/>
      <c r="F167" s="148"/>
      <c r="G167" s="152"/>
      <c r="H167" s="153"/>
      <c r="I167" s="153"/>
      <c r="J167" s="148"/>
      <c r="K167" s="152"/>
      <c r="L167" s="153"/>
      <c r="M167" s="153"/>
      <c r="N167" s="148"/>
      <c r="O167" s="152"/>
      <c r="P167" s="153"/>
      <c r="Q167" s="153"/>
      <c r="R167" s="224"/>
    </row>
    <row r="168" spans="2:18" x14ac:dyDescent="0.25">
      <c r="B168" s="148"/>
      <c r="C168" s="152"/>
      <c r="D168" s="153"/>
      <c r="E168" s="153"/>
      <c r="F168" s="148"/>
      <c r="G168" s="152"/>
      <c r="H168" s="153"/>
      <c r="I168" s="153"/>
      <c r="J168" s="148"/>
      <c r="K168" s="152"/>
      <c r="L168" s="153"/>
      <c r="M168" s="153"/>
      <c r="N168" s="148"/>
      <c r="O168" s="152"/>
      <c r="P168" s="153"/>
      <c r="Q168" s="153"/>
      <c r="R168" s="224"/>
    </row>
    <row r="169" spans="2:18" x14ac:dyDescent="0.25">
      <c r="B169" s="148"/>
      <c r="C169" s="152"/>
      <c r="D169" s="153"/>
      <c r="E169" s="153"/>
      <c r="F169" s="148"/>
      <c r="G169" s="152"/>
      <c r="H169" s="153"/>
      <c r="I169" s="153"/>
      <c r="J169" s="148"/>
      <c r="K169" s="152"/>
      <c r="L169" s="153"/>
      <c r="M169" s="153"/>
      <c r="N169" s="148"/>
      <c r="O169" s="152"/>
      <c r="P169" s="153"/>
      <c r="Q169" s="153"/>
      <c r="R169" s="224"/>
    </row>
    <row r="170" spans="2:18" x14ac:dyDescent="0.25">
      <c r="B170" s="148"/>
      <c r="C170" s="152"/>
      <c r="D170" s="153"/>
      <c r="E170" s="153"/>
      <c r="F170" s="148"/>
      <c r="G170" s="152"/>
      <c r="H170" s="153"/>
      <c r="I170" s="153"/>
      <c r="J170" s="148"/>
      <c r="K170" s="152"/>
      <c r="L170" s="153"/>
      <c r="M170" s="153"/>
      <c r="N170" s="148"/>
      <c r="O170" s="152"/>
      <c r="P170" s="153"/>
      <c r="Q170" s="153"/>
      <c r="R170" s="224"/>
    </row>
    <row r="171" spans="2:18" x14ac:dyDescent="0.25">
      <c r="B171" s="148"/>
      <c r="C171" s="152"/>
      <c r="D171" s="153"/>
      <c r="E171" s="153"/>
      <c r="F171" s="148"/>
      <c r="G171" s="152"/>
      <c r="H171" s="153"/>
      <c r="I171" s="153"/>
      <c r="J171" s="148"/>
      <c r="K171" s="152"/>
      <c r="L171" s="153"/>
      <c r="M171" s="153"/>
      <c r="N171" s="148"/>
      <c r="O171" s="152"/>
      <c r="P171" s="153"/>
      <c r="Q171" s="153"/>
      <c r="R171" s="224"/>
    </row>
    <row r="172" spans="2:18" x14ac:dyDescent="0.25">
      <c r="B172" s="148"/>
      <c r="C172" s="152"/>
      <c r="D172" s="153"/>
      <c r="E172" s="153"/>
      <c r="F172" s="148"/>
      <c r="G172" s="152"/>
      <c r="H172" s="153"/>
      <c r="I172" s="153"/>
      <c r="J172" s="148"/>
      <c r="K172" s="152"/>
      <c r="L172" s="153"/>
      <c r="M172" s="153"/>
      <c r="N172" s="148"/>
      <c r="O172" s="152"/>
      <c r="P172" s="153"/>
      <c r="Q172" s="153"/>
      <c r="R172" s="224"/>
    </row>
    <row r="173" spans="2:18" x14ac:dyDescent="0.25">
      <c r="B173" s="148"/>
      <c r="C173" s="152"/>
      <c r="D173" s="153"/>
      <c r="E173" s="153"/>
      <c r="F173" s="148"/>
      <c r="G173" s="152"/>
      <c r="H173" s="153"/>
      <c r="I173" s="153"/>
      <c r="J173" s="148"/>
      <c r="K173" s="152"/>
      <c r="L173" s="153"/>
      <c r="M173" s="153"/>
      <c r="N173" s="148"/>
      <c r="O173" s="152"/>
      <c r="P173" s="153"/>
      <c r="Q173" s="153"/>
      <c r="R173" s="224"/>
    </row>
    <row r="174" spans="2:18" x14ac:dyDescent="0.25">
      <c r="B174" s="148"/>
      <c r="C174" s="152"/>
      <c r="D174" s="153"/>
      <c r="E174" s="153"/>
      <c r="F174" s="148"/>
      <c r="G174" s="152"/>
      <c r="H174" s="153"/>
      <c r="I174" s="153"/>
      <c r="J174" s="148"/>
      <c r="K174" s="152"/>
      <c r="L174" s="153"/>
      <c r="M174" s="153"/>
      <c r="N174" s="148"/>
      <c r="O174" s="152"/>
      <c r="P174" s="153"/>
      <c r="Q174" s="153"/>
      <c r="R174" s="224"/>
    </row>
    <row r="175" spans="2:18" x14ac:dyDescent="0.25">
      <c r="B175" s="148"/>
      <c r="C175" s="152"/>
      <c r="D175" s="153"/>
      <c r="E175" s="153"/>
      <c r="F175" s="148"/>
      <c r="G175" s="152"/>
      <c r="H175" s="153"/>
      <c r="I175" s="153"/>
      <c r="J175" s="148"/>
      <c r="K175" s="152"/>
      <c r="L175" s="153"/>
      <c r="M175" s="153"/>
      <c r="N175" s="148"/>
      <c r="O175" s="152"/>
      <c r="P175" s="153"/>
      <c r="Q175" s="153"/>
      <c r="R175" s="224"/>
    </row>
    <row r="176" spans="2:18" x14ac:dyDescent="0.25">
      <c r="B176" s="148"/>
      <c r="C176" s="152"/>
      <c r="D176" s="153"/>
      <c r="E176" s="153"/>
      <c r="F176" s="148"/>
      <c r="G176" s="152"/>
      <c r="H176" s="153"/>
      <c r="I176" s="153"/>
      <c r="J176" s="148"/>
      <c r="K176" s="152"/>
      <c r="L176" s="153"/>
      <c r="M176" s="153"/>
      <c r="N176" s="148"/>
      <c r="O176" s="152"/>
      <c r="P176" s="153"/>
      <c r="Q176" s="153"/>
      <c r="R176" s="224"/>
    </row>
    <row r="177" spans="2:18" x14ac:dyDescent="0.25">
      <c r="B177" s="148"/>
      <c r="C177" s="152"/>
      <c r="D177" s="153"/>
      <c r="E177" s="153"/>
      <c r="F177" s="148"/>
      <c r="G177" s="152"/>
      <c r="H177" s="153"/>
      <c r="I177" s="153"/>
      <c r="J177" s="148"/>
      <c r="K177" s="152"/>
      <c r="L177" s="153"/>
      <c r="M177" s="153"/>
      <c r="N177" s="148"/>
      <c r="O177" s="152"/>
      <c r="P177" s="153"/>
      <c r="Q177" s="153"/>
      <c r="R177" s="224"/>
    </row>
    <row r="178" spans="2:18" x14ac:dyDescent="0.25">
      <c r="B178" s="148"/>
      <c r="C178" s="152"/>
      <c r="D178" s="153"/>
      <c r="E178" s="153"/>
      <c r="F178" s="148"/>
      <c r="G178" s="152"/>
      <c r="H178" s="153"/>
      <c r="I178" s="153"/>
      <c r="J178" s="148"/>
      <c r="K178" s="152"/>
      <c r="L178" s="153"/>
      <c r="M178" s="153"/>
      <c r="N178" s="148"/>
      <c r="O178" s="152"/>
      <c r="P178" s="153"/>
      <c r="Q178" s="153"/>
      <c r="R178" s="224"/>
    </row>
    <row r="179" spans="2:18" x14ac:dyDescent="0.25">
      <c r="B179" s="148"/>
      <c r="C179" s="152"/>
      <c r="D179" s="153"/>
      <c r="E179" s="153"/>
      <c r="F179" s="148"/>
      <c r="G179" s="152"/>
      <c r="H179" s="153"/>
      <c r="I179" s="153"/>
      <c r="J179" s="148"/>
      <c r="K179" s="152"/>
      <c r="L179" s="153"/>
      <c r="M179" s="153"/>
      <c r="N179" s="148"/>
      <c r="O179" s="152"/>
      <c r="P179" s="153"/>
      <c r="Q179" s="153"/>
      <c r="R179" s="224"/>
    </row>
    <row r="180" spans="2:18" x14ac:dyDescent="0.25">
      <c r="B180" s="148"/>
      <c r="C180" s="152"/>
      <c r="D180" s="153"/>
      <c r="E180" s="153"/>
      <c r="F180" s="148"/>
      <c r="G180" s="152"/>
      <c r="H180" s="153"/>
      <c r="I180" s="153"/>
      <c r="J180" s="148"/>
      <c r="K180" s="152"/>
      <c r="L180" s="153"/>
      <c r="M180" s="153"/>
      <c r="N180" s="148"/>
      <c r="O180" s="152"/>
      <c r="P180" s="153"/>
      <c r="Q180" s="153"/>
      <c r="R180" s="224"/>
    </row>
    <row r="181" spans="2:18" x14ac:dyDescent="0.25">
      <c r="B181" s="148"/>
      <c r="C181" s="152"/>
      <c r="D181" s="153"/>
      <c r="E181" s="153"/>
      <c r="F181" s="148"/>
      <c r="G181" s="152"/>
      <c r="H181" s="153"/>
      <c r="I181" s="153"/>
      <c r="J181" s="148"/>
      <c r="K181" s="152"/>
      <c r="L181" s="153"/>
      <c r="M181" s="153"/>
      <c r="N181" s="148"/>
      <c r="O181" s="152"/>
      <c r="P181" s="153"/>
      <c r="Q181" s="153"/>
      <c r="R181" s="224"/>
    </row>
    <row r="182" spans="2:18" x14ac:dyDescent="0.25">
      <c r="B182" s="148"/>
      <c r="C182" s="152"/>
      <c r="D182" s="153"/>
      <c r="E182" s="153"/>
      <c r="F182" s="148"/>
      <c r="G182" s="152"/>
      <c r="H182" s="153"/>
      <c r="I182" s="153"/>
      <c r="J182" s="148"/>
      <c r="K182" s="152"/>
      <c r="L182" s="153"/>
      <c r="M182" s="153"/>
      <c r="N182" s="148"/>
      <c r="O182" s="152"/>
      <c r="P182" s="153"/>
      <c r="Q182" s="153"/>
      <c r="R182" s="224"/>
    </row>
    <row r="183" spans="2:18" x14ac:dyDescent="0.25">
      <c r="B183" s="148"/>
      <c r="C183" s="152"/>
      <c r="D183" s="153"/>
      <c r="E183" s="153"/>
      <c r="F183" s="148"/>
      <c r="G183" s="152"/>
      <c r="H183" s="153"/>
      <c r="I183" s="153"/>
      <c r="J183" s="148"/>
      <c r="K183" s="152"/>
      <c r="L183" s="153"/>
      <c r="M183" s="153"/>
      <c r="N183" s="148"/>
      <c r="O183" s="152"/>
      <c r="P183" s="153"/>
      <c r="Q183" s="153"/>
      <c r="R183" s="224"/>
    </row>
    <row r="184" spans="2:18" x14ac:dyDescent="0.25">
      <c r="B184" s="148"/>
      <c r="C184" s="152"/>
      <c r="D184" s="153"/>
      <c r="E184" s="153"/>
      <c r="F184" s="148"/>
      <c r="G184" s="152"/>
      <c r="H184" s="153"/>
      <c r="I184" s="153"/>
      <c r="J184" s="148"/>
      <c r="K184" s="152"/>
      <c r="L184" s="153"/>
      <c r="M184" s="153"/>
      <c r="N184" s="148"/>
      <c r="O184" s="152"/>
      <c r="P184" s="153"/>
      <c r="Q184" s="153"/>
      <c r="R184" s="224"/>
    </row>
    <row r="185" spans="2:18" x14ac:dyDescent="0.25">
      <c r="B185" s="148"/>
      <c r="C185" s="152"/>
      <c r="D185" s="153"/>
      <c r="E185" s="153"/>
      <c r="F185" s="148"/>
      <c r="G185" s="152"/>
      <c r="H185" s="153"/>
      <c r="I185" s="153"/>
      <c r="J185" s="148"/>
      <c r="K185" s="152"/>
      <c r="L185" s="153"/>
      <c r="M185" s="153"/>
      <c r="N185" s="148"/>
      <c r="O185" s="152"/>
      <c r="P185" s="153"/>
      <c r="Q185" s="153"/>
      <c r="R185" s="224"/>
    </row>
    <row r="186" spans="2:18" x14ac:dyDescent="0.25">
      <c r="B186" s="148"/>
      <c r="C186" s="152"/>
      <c r="D186" s="153"/>
      <c r="E186" s="153"/>
      <c r="F186" s="148"/>
      <c r="G186" s="152"/>
      <c r="H186" s="153"/>
      <c r="I186" s="153"/>
      <c r="J186" s="148"/>
      <c r="K186" s="152"/>
      <c r="L186" s="153"/>
      <c r="M186" s="153"/>
      <c r="N186" s="148"/>
      <c r="O186" s="152"/>
      <c r="P186" s="153"/>
      <c r="Q186" s="153"/>
      <c r="R186" s="224"/>
    </row>
    <row r="187" spans="2:18" x14ac:dyDescent="0.25">
      <c r="B187" s="148"/>
      <c r="C187" s="152"/>
      <c r="D187" s="153"/>
      <c r="E187" s="153"/>
      <c r="F187" s="148"/>
      <c r="G187" s="152"/>
      <c r="H187" s="153"/>
      <c r="I187" s="153"/>
      <c r="J187" s="148"/>
      <c r="K187" s="152"/>
      <c r="L187" s="153"/>
      <c r="M187" s="153"/>
      <c r="N187" s="148"/>
      <c r="O187" s="152"/>
      <c r="P187" s="153"/>
      <c r="Q187" s="153"/>
      <c r="R187" s="224"/>
    </row>
    <row r="188" spans="2:18" x14ac:dyDescent="0.25">
      <c r="B188" s="148"/>
      <c r="C188" s="152"/>
      <c r="D188" s="153"/>
      <c r="E188" s="153"/>
      <c r="F188" s="148"/>
      <c r="G188" s="152"/>
      <c r="H188" s="153"/>
      <c r="I188" s="153"/>
      <c r="J188" s="148"/>
      <c r="K188" s="152"/>
      <c r="L188" s="153"/>
      <c r="M188" s="153"/>
      <c r="N188" s="148"/>
      <c r="O188" s="152"/>
      <c r="P188" s="153"/>
      <c r="Q188" s="153"/>
      <c r="R188" s="224"/>
    </row>
    <row r="189" spans="2:18" x14ac:dyDescent="0.25">
      <c r="B189" s="148"/>
      <c r="C189" s="152"/>
      <c r="D189" s="153"/>
      <c r="E189" s="153"/>
      <c r="F189" s="148"/>
      <c r="G189" s="152"/>
      <c r="H189" s="153"/>
      <c r="I189" s="153"/>
      <c r="J189" s="148"/>
      <c r="K189" s="152"/>
      <c r="L189" s="153"/>
      <c r="M189" s="153"/>
      <c r="N189" s="148"/>
      <c r="O189" s="152"/>
      <c r="P189" s="153"/>
      <c r="Q189" s="153"/>
      <c r="R189" s="224"/>
    </row>
    <row r="190" spans="2:18" x14ac:dyDescent="0.25">
      <c r="B190" s="148"/>
      <c r="C190" s="152"/>
      <c r="D190" s="153"/>
      <c r="E190" s="153"/>
      <c r="F190" s="148"/>
      <c r="G190" s="152"/>
      <c r="H190" s="153"/>
      <c r="I190" s="153"/>
      <c r="J190" s="148"/>
      <c r="K190" s="152"/>
      <c r="L190" s="153"/>
      <c r="M190" s="153"/>
      <c r="N190" s="148"/>
      <c r="O190" s="152"/>
      <c r="P190" s="153"/>
      <c r="Q190" s="153"/>
      <c r="R190" s="224"/>
    </row>
    <row r="191" spans="2:18" x14ac:dyDescent="0.25">
      <c r="B191" s="148"/>
      <c r="C191" s="152"/>
      <c r="D191" s="153"/>
      <c r="E191" s="153"/>
      <c r="F191" s="148"/>
      <c r="G191" s="152"/>
      <c r="H191" s="153"/>
      <c r="I191" s="153"/>
      <c r="J191" s="148"/>
      <c r="K191" s="152"/>
      <c r="L191" s="153"/>
      <c r="M191" s="153"/>
      <c r="N191" s="148"/>
      <c r="O191" s="152"/>
      <c r="P191" s="153"/>
      <c r="Q191" s="153"/>
      <c r="R191" s="224"/>
    </row>
    <row r="192" spans="2:18" x14ac:dyDescent="0.25">
      <c r="B192" s="148"/>
      <c r="C192" s="152"/>
      <c r="D192" s="153"/>
      <c r="E192" s="153"/>
      <c r="F192" s="148"/>
      <c r="G192" s="152"/>
      <c r="H192" s="153"/>
      <c r="I192" s="153"/>
      <c r="J192" s="148"/>
      <c r="K192" s="152"/>
      <c r="L192" s="153"/>
      <c r="M192" s="153"/>
      <c r="N192" s="148"/>
      <c r="O192" s="152"/>
      <c r="P192" s="153"/>
      <c r="Q192" s="153"/>
      <c r="R192" s="224"/>
    </row>
    <row r="193" spans="2:18" x14ac:dyDescent="0.25">
      <c r="B193" s="148"/>
      <c r="C193" s="152"/>
      <c r="D193" s="153"/>
      <c r="E193" s="153"/>
      <c r="F193" s="148"/>
      <c r="G193" s="152"/>
      <c r="H193" s="153"/>
      <c r="I193" s="153"/>
      <c r="J193" s="148"/>
      <c r="K193" s="152"/>
      <c r="L193" s="153"/>
      <c r="M193" s="153"/>
      <c r="N193" s="148"/>
      <c r="O193" s="152"/>
      <c r="P193" s="153"/>
      <c r="Q193" s="153"/>
      <c r="R193" s="224"/>
    </row>
    <row r="194" spans="2:18" x14ac:dyDescent="0.25">
      <c r="B194" s="148"/>
      <c r="C194" s="152"/>
      <c r="D194" s="153"/>
      <c r="E194" s="153"/>
      <c r="F194" s="148"/>
      <c r="G194" s="152"/>
      <c r="H194" s="153"/>
      <c r="I194" s="153"/>
      <c r="J194" s="148"/>
      <c r="K194" s="152"/>
      <c r="L194" s="153"/>
      <c r="M194" s="153"/>
      <c r="N194" s="148"/>
      <c r="O194" s="152"/>
      <c r="P194" s="153"/>
      <c r="Q194" s="153"/>
      <c r="R194" s="224"/>
    </row>
    <row r="195" spans="2:18" x14ac:dyDescent="0.25">
      <c r="B195" s="148"/>
      <c r="C195" s="152"/>
      <c r="D195" s="153"/>
      <c r="E195" s="153"/>
      <c r="F195" s="148"/>
      <c r="G195" s="152"/>
      <c r="H195" s="153"/>
      <c r="I195" s="153"/>
      <c r="J195" s="148"/>
      <c r="K195" s="152"/>
      <c r="L195" s="153"/>
      <c r="M195" s="153"/>
      <c r="N195" s="148"/>
      <c r="O195" s="152"/>
      <c r="P195" s="153"/>
      <c r="Q195" s="153"/>
      <c r="R195" s="224"/>
    </row>
    <row r="196" spans="2:18" x14ac:dyDescent="0.25">
      <c r="B196" s="148"/>
      <c r="C196" s="152"/>
      <c r="D196" s="153"/>
      <c r="E196" s="153"/>
      <c r="F196" s="148"/>
      <c r="G196" s="152"/>
      <c r="H196" s="153"/>
      <c r="I196" s="153"/>
      <c r="J196" s="148"/>
      <c r="K196" s="152"/>
      <c r="L196" s="153"/>
      <c r="M196" s="153"/>
      <c r="N196" s="148"/>
      <c r="O196" s="152"/>
      <c r="P196" s="153"/>
      <c r="Q196" s="153"/>
      <c r="R196" s="224"/>
    </row>
    <row r="197" spans="2:18" x14ac:dyDescent="0.25">
      <c r="B197" s="148"/>
      <c r="C197" s="152"/>
      <c r="D197" s="153"/>
      <c r="E197" s="153"/>
      <c r="F197" s="148"/>
      <c r="G197" s="152"/>
      <c r="H197" s="153"/>
      <c r="I197" s="153"/>
      <c r="J197" s="148"/>
      <c r="K197" s="152"/>
      <c r="L197" s="153"/>
      <c r="M197" s="153"/>
      <c r="N197" s="148"/>
      <c r="O197" s="152"/>
      <c r="P197" s="153"/>
      <c r="Q197" s="153"/>
      <c r="R197" s="224"/>
    </row>
    <row r="198" spans="2:18" x14ac:dyDescent="0.25">
      <c r="B198" s="148"/>
      <c r="C198" s="152"/>
      <c r="D198" s="153"/>
      <c r="E198" s="153"/>
      <c r="F198" s="148"/>
      <c r="G198" s="152"/>
      <c r="H198" s="153"/>
      <c r="I198" s="153"/>
      <c r="J198" s="148"/>
      <c r="K198" s="152"/>
      <c r="L198" s="153"/>
      <c r="M198" s="153"/>
      <c r="N198" s="148"/>
      <c r="O198" s="152"/>
      <c r="P198" s="153"/>
      <c r="Q198" s="153"/>
      <c r="R198" s="224"/>
    </row>
    <row r="199" spans="2:18" x14ac:dyDescent="0.25">
      <c r="B199" s="148"/>
      <c r="C199" s="152"/>
      <c r="D199" s="153"/>
      <c r="E199" s="153"/>
      <c r="F199" s="148"/>
      <c r="G199" s="152"/>
      <c r="H199" s="153"/>
      <c r="I199" s="153"/>
      <c r="J199" s="148"/>
      <c r="K199" s="152"/>
      <c r="L199" s="153"/>
      <c r="M199" s="153"/>
      <c r="N199" s="148"/>
      <c r="O199" s="152"/>
      <c r="P199" s="153"/>
      <c r="Q199" s="153"/>
      <c r="R199" s="224"/>
    </row>
    <row r="200" spans="2:18" x14ac:dyDescent="0.25">
      <c r="B200" s="148"/>
      <c r="C200" s="152"/>
      <c r="D200" s="153"/>
      <c r="E200" s="153"/>
      <c r="F200" s="148"/>
      <c r="G200" s="152"/>
      <c r="H200" s="153"/>
      <c r="I200" s="153"/>
      <c r="J200" s="148"/>
      <c r="K200" s="152"/>
      <c r="L200" s="153"/>
      <c r="M200" s="153"/>
      <c r="N200" s="148"/>
      <c r="O200" s="152"/>
      <c r="P200" s="153"/>
      <c r="Q200" s="153"/>
      <c r="R200" s="224"/>
    </row>
    <row r="201" spans="2:18" x14ac:dyDescent="0.25">
      <c r="B201" s="148"/>
      <c r="C201" s="152"/>
      <c r="D201" s="153"/>
      <c r="E201" s="153"/>
      <c r="F201" s="148"/>
      <c r="G201" s="152"/>
      <c r="H201" s="153"/>
      <c r="I201" s="153"/>
      <c r="J201" s="148"/>
      <c r="K201" s="152"/>
      <c r="L201" s="153"/>
      <c r="M201" s="153"/>
      <c r="N201" s="148"/>
      <c r="O201" s="152"/>
      <c r="P201" s="153"/>
      <c r="Q201" s="153"/>
      <c r="R201" s="224"/>
    </row>
    <row r="202" spans="2:18" x14ac:dyDescent="0.25">
      <c r="B202" s="148"/>
      <c r="C202" s="152"/>
      <c r="D202" s="153"/>
      <c r="E202" s="153"/>
      <c r="F202" s="148"/>
      <c r="G202" s="152"/>
      <c r="H202" s="153"/>
      <c r="I202" s="153"/>
      <c r="J202" s="148"/>
      <c r="K202" s="152"/>
      <c r="L202" s="153"/>
      <c r="M202" s="153"/>
      <c r="N202" s="148"/>
      <c r="O202" s="152"/>
      <c r="P202" s="153"/>
      <c r="Q202" s="153"/>
      <c r="R202" s="224"/>
    </row>
    <row r="203" spans="2:18" x14ac:dyDescent="0.25">
      <c r="B203" s="148"/>
      <c r="C203" s="152"/>
      <c r="D203" s="153"/>
      <c r="E203" s="153"/>
      <c r="F203" s="148"/>
      <c r="G203" s="152"/>
      <c r="H203" s="153"/>
      <c r="I203" s="153"/>
      <c r="J203" s="148"/>
      <c r="K203" s="152"/>
      <c r="L203" s="153"/>
      <c r="M203" s="153"/>
      <c r="N203" s="148"/>
      <c r="O203" s="152"/>
      <c r="P203" s="153"/>
      <c r="Q203" s="153"/>
      <c r="R203" s="224"/>
    </row>
    <row r="204" spans="2:18" x14ac:dyDescent="0.25">
      <c r="B204" s="148"/>
      <c r="C204" s="152"/>
      <c r="D204" s="153"/>
      <c r="E204" s="153"/>
      <c r="F204" s="148"/>
      <c r="G204" s="152"/>
      <c r="H204" s="153"/>
      <c r="I204" s="153"/>
      <c r="J204" s="148"/>
      <c r="K204" s="152"/>
      <c r="L204" s="153"/>
      <c r="M204" s="153"/>
      <c r="N204" s="148"/>
      <c r="O204" s="152"/>
      <c r="P204" s="153"/>
      <c r="Q204" s="153"/>
      <c r="R204" s="224"/>
    </row>
    <row r="205" spans="2:18" x14ac:dyDescent="0.25">
      <c r="B205" s="148"/>
      <c r="C205" s="152"/>
      <c r="D205" s="153"/>
      <c r="E205" s="153"/>
      <c r="F205" s="148"/>
      <c r="G205" s="152"/>
      <c r="H205" s="153"/>
      <c r="I205" s="153"/>
      <c r="J205" s="148"/>
      <c r="K205" s="152"/>
      <c r="L205" s="153"/>
      <c r="M205" s="153"/>
      <c r="N205" s="148"/>
      <c r="O205" s="152"/>
      <c r="P205" s="153"/>
      <c r="Q205" s="153"/>
      <c r="R205" s="224"/>
    </row>
    <row r="206" spans="2:18" x14ac:dyDescent="0.25">
      <c r="B206" s="148"/>
      <c r="C206" s="152"/>
      <c r="D206" s="153"/>
      <c r="E206" s="153"/>
      <c r="F206" s="148"/>
      <c r="G206" s="152"/>
      <c r="H206" s="153"/>
      <c r="I206" s="153"/>
      <c r="J206" s="148"/>
      <c r="K206" s="152"/>
      <c r="L206" s="153"/>
      <c r="M206" s="153"/>
      <c r="N206" s="148"/>
      <c r="O206" s="152"/>
      <c r="P206" s="153"/>
      <c r="Q206" s="153"/>
      <c r="R206" s="224"/>
    </row>
    <row r="207" spans="2:18" x14ac:dyDescent="0.25">
      <c r="B207" s="148"/>
      <c r="C207" s="152"/>
      <c r="D207" s="153"/>
      <c r="E207" s="153"/>
      <c r="F207" s="148"/>
      <c r="G207" s="152"/>
      <c r="H207" s="153"/>
      <c r="I207" s="153"/>
      <c r="J207" s="148"/>
      <c r="K207" s="152"/>
      <c r="L207" s="153"/>
      <c r="M207" s="153"/>
      <c r="N207" s="148"/>
      <c r="O207" s="152"/>
      <c r="P207" s="153"/>
      <c r="Q207" s="153"/>
      <c r="R207" s="224"/>
    </row>
    <row r="208" spans="2:18" x14ac:dyDescent="0.25">
      <c r="B208" s="148"/>
      <c r="C208" s="152"/>
      <c r="D208" s="153"/>
      <c r="E208" s="153"/>
      <c r="F208" s="148"/>
      <c r="G208" s="152"/>
      <c r="H208" s="153"/>
      <c r="I208" s="153"/>
      <c r="J208" s="148"/>
      <c r="K208" s="152"/>
      <c r="L208" s="153"/>
      <c r="M208" s="153"/>
      <c r="N208" s="148"/>
      <c r="O208" s="152"/>
      <c r="P208" s="153"/>
      <c r="Q208" s="153"/>
      <c r="R208" s="224"/>
    </row>
    <row r="209" spans="2:18" x14ac:dyDescent="0.25">
      <c r="B209" s="148"/>
      <c r="C209" s="152"/>
      <c r="D209" s="153"/>
      <c r="E209" s="153"/>
      <c r="F209" s="148"/>
      <c r="G209" s="152"/>
      <c r="H209" s="153"/>
      <c r="I209" s="153"/>
      <c r="J209" s="148"/>
      <c r="K209" s="152"/>
      <c r="L209" s="153"/>
      <c r="M209" s="153"/>
      <c r="N209" s="148"/>
      <c r="O209" s="152"/>
      <c r="P209" s="153"/>
      <c r="Q209" s="153"/>
      <c r="R209" s="224"/>
    </row>
    <row r="210" spans="2:18" x14ac:dyDescent="0.25">
      <c r="B210" s="148"/>
      <c r="C210" s="152"/>
      <c r="D210" s="153"/>
      <c r="E210" s="153"/>
      <c r="F210" s="148"/>
      <c r="G210" s="152"/>
      <c r="H210" s="153"/>
      <c r="I210" s="153"/>
      <c r="J210" s="148"/>
      <c r="K210" s="152"/>
      <c r="L210" s="153"/>
      <c r="M210" s="153"/>
      <c r="N210" s="148"/>
      <c r="O210" s="152"/>
      <c r="P210" s="153"/>
      <c r="Q210" s="153"/>
      <c r="R210" s="224"/>
    </row>
    <row r="211" spans="2:18" x14ac:dyDescent="0.25">
      <c r="B211" s="148"/>
      <c r="C211" s="152"/>
      <c r="D211" s="153"/>
      <c r="E211" s="153"/>
      <c r="F211" s="148"/>
      <c r="G211" s="152"/>
      <c r="H211" s="153"/>
      <c r="I211" s="153"/>
      <c r="J211" s="148"/>
      <c r="K211" s="152"/>
      <c r="L211" s="153"/>
      <c r="M211" s="153"/>
      <c r="N211" s="148"/>
      <c r="O211" s="152"/>
      <c r="P211" s="153"/>
      <c r="Q211" s="153"/>
      <c r="R211" s="224"/>
    </row>
    <row r="212" spans="2:18" x14ac:dyDescent="0.25">
      <c r="B212" s="148"/>
      <c r="C212" s="152"/>
      <c r="D212" s="153"/>
      <c r="E212" s="153"/>
      <c r="F212" s="148"/>
      <c r="G212" s="152"/>
      <c r="H212" s="153"/>
      <c r="I212" s="153"/>
      <c r="J212" s="148"/>
      <c r="K212" s="152"/>
      <c r="L212" s="153"/>
      <c r="M212" s="153"/>
      <c r="N212" s="148"/>
      <c r="O212" s="152"/>
      <c r="P212" s="153"/>
      <c r="Q212" s="153"/>
      <c r="R212" s="224"/>
    </row>
    <row r="213" spans="2:18" x14ac:dyDescent="0.25">
      <c r="B213" s="148"/>
      <c r="C213" s="152"/>
      <c r="D213" s="153"/>
      <c r="E213" s="153"/>
      <c r="F213" s="148"/>
      <c r="G213" s="152"/>
      <c r="H213" s="153"/>
      <c r="I213" s="153"/>
      <c r="J213" s="148"/>
      <c r="K213" s="152"/>
      <c r="L213" s="153"/>
      <c r="M213" s="153"/>
      <c r="N213" s="148"/>
      <c r="O213" s="152"/>
      <c r="P213" s="153"/>
      <c r="Q213" s="153"/>
      <c r="R213" s="224"/>
    </row>
    <row r="214" spans="2:18" x14ac:dyDescent="0.25">
      <c r="B214" s="148"/>
      <c r="C214" s="152"/>
      <c r="D214" s="153"/>
      <c r="E214" s="153"/>
      <c r="F214" s="148"/>
      <c r="G214" s="152"/>
      <c r="H214" s="153"/>
      <c r="I214" s="153"/>
      <c r="J214" s="148"/>
      <c r="K214" s="152"/>
      <c r="L214" s="153"/>
      <c r="M214" s="153"/>
      <c r="N214" s="148"/>
      <c r="O214" s="152"/>
      <c r="P214" s="153"/>
      <c r="Q214" s="153"/>
      <c r="R214" s="224"/>
    </row>
    <row r="215" spans="2:18" x14ac:dyDescent="0.25">
      <c r="B215" s="148"/>
      <c r="C215" s="152"/>
      <c r="D215" s="153"/>
      <c r="E215" s="153"/>
      <c r="F215" s="148"/>
      <c r="G215" s="152"/>
      <c r="H215" s="153"/>
      <c r="I215" s="153"/>
      <c r="J215" s="148"/>
      <c r="K215" s="152"/>
      <c r="L215" s="153"/>
      <c r="M215" s="153"/>
      <c r="N215" s="148"/>
      <c r="O215" s="152"/>
      <c r="P215" s="153"/>
      <c r="Q215" s="153"/>
      <c r="R215" s="224"/>
    </row>
    <row r="216" spans="2:18" x14ac:dyDescent="0.25">
      <c r="B216" s="148"/>
      <c r="C216" s="152"/>
      <c r="D216" s="153"/>
      <c r="E216" s="153"/>
      <c r="F216" s="148"/>
      <c r="G216" s="152"/>
      <c r="H216" s="153"/>
      <c r="I216" s="153"/>
      <c r="J216" s="148"/>
      <c r="K216" s="152"/>
      <c r="L216" s="153"/>
      <c r="M216" s="153"/>
      <c r="N216" s="148"/>
      <c r="O216" s="152"/>
      <c r="P216" s="153"/>
      <c r="Q216" s="153"/>
      <c r="R216" s="224"/>
    </row>
    <row r="217" spans="2:18" x14ac:dyDescent="0.25">
      <c r="B217" s="148"/>
      <c r="C217" s="152"/>
      <c r="D217" s="153"/>
      <c r="E217" s="153"/>
      <c r="F217" s="148"/>
      <c r="G217" s="152"/>
      <c r="H217" s="153"/>
      <c r="I217" s="153"/>
      <c r="J217" s="148"/>
      <c r="K217" s="152"/>
      <c r="L217" s="153"/>
      <c r="M217" s="153"/>
      <c r="N217" s="148"/>
      <c r="O217" s="152"/>
      <c r="P217" s="153"/>
      <c r="Q217" s="153"/>
      <c r="R217" s="224"/>
    </row>
    <row r="218" spans="2:18" x14ac:dyDescent="0.25">
      <c r="B218" s="148"/>
      <c r="C218" s="152"/>
      <c r="D218" s="153"/>
      <c r="E218" s="153"/>
      <c r="F218" s="148"/>
      <c r="G218" s="152"/>
      <c r="H218" s="153"/>
      <c r="I218" s="153"/>
      <c r="J218" s="148"/>
      <c r="K218" s="152"/>
      <c r="L218" s="153"/>
      <c r="M218" s="153"/>
      <c r="N218" s="148"/>
      <c r="O218" s="152"/>
      <c r="P218" s="153"/>
      <c r="Q218" s="153"/>
      <c r="R218" s="224"/>
    </row>
    <row r="219" spans="2:18" x14ac:dyDescent="0.25">
      <c r="B219" s="148"/>
      <c r="C219" s="152"/>
      <c r="D219" s="153"/>
      <c r="E219" s="153"/>
      <c r="F219" s="148"/>
      <c r="G219" s="152"/>
      <c r="H219" s="153"/>
      <c r="I219" s="153"/>
      <c r="J219" s="148"/>
      <c r="K219" s="152"/>
      <c r="L219" s="153"/>
      <c r="M219" s="153"/>
      <c r="N219" s="148"/>
      <c r="O219" s="152"/>
      <c r="P219" s="153"/>
      <c r="Q219" s="153"/>
      <c r="R219" s="224"/>
    </row>
    <row r="220" spans="2:18" x14ac:dyDescent="0.25">
      <c r="B220" s="148"/>
      <c r="C220" s="152"/>
      <c r="D220" s="153"/>
      <c r="E220" s="153"/>
      <c r="F220" s="148"/>
      <c r="G220" s="152"/>
      <c r="H220" s="153"/>
      <c r="I220" s="153"/>
      <c r="J220" s="148"/>
      <c r="K220" s="152"/>
      <c r="L220" s="153"/>
      <c r="M220" s="153"/>
      <c r="N220" s="148"/>
      <c r="O220" s="152"/>
      <c r="P220" s="153"/>
      <c r="Q220" s="153"/>
      <c r="R220" s="224"/>
    </row>
    <row r="221" spans="2:18" x14ac:dyDescent="0.25">
      <c r="B221" s="148"/>
      <c r="C221" s="152"/>
      <c r="D221" s="153"/>
      <c r="E221" s="153"/>
      <c r="F221" s="148"/>
      <c r="G221" s="152"/>
      <c r="H221" s="153"/>
      <c r="I221" s="153"/>
      <c r="J221" s="148"/>
      <c r="K221" s="152"/>
      <c r="L221" s="153"/>
      <c r="M221" s="153"/>
      <c r="N221" s="148"/>
      <c r="O221" s="152"/>
      <c r="P221" s="153"/>
      <c r="Q221" s="153"/>
      <c r="R221" s="224"/>
    </row>
    <row r="222" spans="2:18" x14ac:dyDescent="0.25">
      <c r="B222" s="148"/>
      <c r="C222" s="152"/>
      <c r="D222" s="153"/>
      <c r="E222" s="153"/>
      <c r="F222" s="148"/>
      <c r="G222" s="152"/>
      <c r="H222" s="153"/>
      <c r="I222" s="153"/>
      <c r="J222" s="148"/>
      <c r="K222" s="152"/>
      <c r="L222" s="153"/>
      <c r="M222" s="153"/>
      <c r="N222" s="148"/>
      <c r="O222" s="152"/>
      <c r="P222" s="153"/>
      <c r="Q222" s="153"/>
      <c r="R222" s="224"/>
    </row>
    <row r="223" spans="2:18" x14ac:dyDescent="0.25">
      <c r="B223" s="148"/>
      <c r="C223" s="152"/>
      <c r="D223" s="153"/>
      <c r="E223" s="153"/>
      <c r="F223" s="148"/>
      <c r="G223" s="152"/>
      <c r="H223" s="153"/>
      <c r="I223" s="153"/>
      <c r="J223" s="148"/>
      <c r="K223" s="152"/>
      <c r="L223" s="153"/>
      <c r="M223" s="153"/>
      <c r="N223" s="148"/>
      <c r="O223" s="152"/>
      <c r="P223" s="153"/>
      <c r="Q223" s="153"/>
      <c r="R223" s="224"/>
    </row>
    <row r="224" spans="2:18" x14ac:dyDescent="0.25">
      <c r="B224" s="148"/>
      <c r="C224" s="152"/>
      <c r="D224" s="153"/>
      <c r="E224" s="153"/>
      <c r="F224" s="148"/>
      <c r="G224" s="152"/>
      <c r="H224" s="153"/>
      <c r="I224" s="153"/>
      <c r="J224" s="148"/>
      <c r="K224" s="152"/>
      <c r="L224" s="153"/>
      <c r="M224" s="153"/>
      <c r="N224" s="148"/>
      <c r="O224" s="152"/>
      <c r="P224" s="153"/>
      <c r="Q224" s="153"/>
      <c r="R224" s="224"/>
    </row>
    <row r="225" spans="2:18" x14ac:dyDescent="0.25">
      <c r="B225" s="148"/>
      <c r="C225" s="152"/>
      <c r="D225" s="153"/>
      <c r="E225" s="153"/>
      <c r="F225" s="148"/>
      <c r="G225" s="152"/>
      <c r="H225" s="153"/>
      <c r="I225" s="153"/>
      <c r="J225" s="148"/>
      <c r="K225" s="152"/>
      <c r="L225" s="153"/>
      <c r="M225" s="153"/>
      <c r="N225" s="148"/>
      <c r="O225" s="152"/>
      <c r="P225" s="153"/>
      <c r="Q225" s="153"/>
      <c r="R225" s="224"/>
    </row>
    <row r="226" spans="2:18" x14ac:dyDescent="0.25">
      <c r="B226" s="148"/>
      <c r="C226" s="152"/>
      <c r="D226" s="153"/>
      <c r="E226" s="153"/>
      <c r="F226" s="148"/>
      <c r="G226" s="152"/>
      <c r="H226" s="153"/>
      <c r="I226" s="153"/>
      <c r="J226" s="148"/>
      <c r="K226" s="152"/>
      <c r="L226" s="153"/>
      <c r="M226" s="153"/>
      <c r="N226" s="148"/>
      <c r="O226" s="152"/>
      <c r="P226" s="153"/>
      <c r="Q226" s="153"/>
      <c r="R226" s="224"/>
    </row>
    <row r="227" spans="2:18" x14ac:dyDescent="0.25">
      <c r="B227" s="148"/>
      <c r="C227" s="152"/>
      <c r="D227" s="153"/>
      <c r="E227" s="153"/>
      <c r="F227" s="148"/>
      <c r="G227" s="152"/>
      <c r="H227" s="153"/>
      <c r="I227" s="153"/>
      <c r="J227" s="148"/>
      <c r="K227" s="152"/>
      <c r="L227" s="153"/>
      <c r="M227" s="153"/>
      <c r="N227" s="148"/>
      <c r="O227" s="152"/>
      <c r="P227" s="153"/>
      <c r="Q227" s="153"/>
      <c r="R227" s="224"/>
    </row>
    <row r="228" spans="2:18" x14ac:dyDescent="0.25">
      <c r="B228" s="148"/>
      <c r="C228" s="152"/>
      <c r="D228" s="153"/>
      <c r="E228" s="153"/>
      <c r="F228" s="148"/>
      <c r="G228" s="152"/>
      <c r="H228" s="153"/>
      <c r="I228" s="153"/>
      <c r="J228" s="148"/>
      <c r="K228" s="152"/>
      <c r="L228" s="153"/>
      <c r="M228" s="153"/>
      <c r="N228" s="148"/>
      <c r="O228" s="152"/>
      <c r="P228" s="153"/>
      <c r="Q228" s="153"/>
      <c r="R228" s="224"/>
    </row>
    <row r="229" spans="2:18" x14ac:dyDescent="0.25">
      <c r="B229" s="148"/>
      <c r="C229" s="152"/>
      <c r="D229" s="153"/>
      <c r="E229" s="153"/>
      <c r="F229" s="148"/>
      <c r="G229" s="152"/>
      <c r="H229" s="153"/>
      <c r="I229" s="153"/>
      <c r="J229" s="148"/>
      <c r="K229" s="152"/>
      <c r="L229" s="153"/>
      <c r="M229" s="153"/>
      <c r="N229" s="148"/>
      <c r="O229" s="152"/>
      <c r="P229" s="153"/>
      <c r="Q229" s="153"/>
      <c r="R229" s="224"/>
    </row>
    <row r="230" spans="2:18" x14ac:dyDescent="0.25">
      <c r="B230" s="148"/>
      <c r="C230" s="152"/>
      <c r="D230" s="153"/>
      <c r="E230" s="153"/>
      <c r="F230" s="148"/>
      <c r="G230" s="152"/>
      <c r="H230" s="153"/>
      <c r="I230" s="153"/>
      <c r="J230" s="148"/>
      <c r="K230" s="152"/>
      <c r="L230" s="153"/>
      <c r="M230" s="153"/>
      <c r="N230" s="148"/>
      <c r="O230" s="152"/>
      <c r="P230" s="153"/>
      <c r="Q230" s="153"/>
      <c r="R230" s="224"/>
    </row>
    <row r="231" spans="2:18" x14ac:dyDescent="0.25">
      <c r="B231" s="148"/>
      <c r="C231" s="152"/>
      <c r="D231" s="153"/>
      <c r="E231" s="153"/>
      <c r="F231" s="148"/>
      <c r="G231" s="152"/>
      <c r="H231" s="153"/>
      <c r="I231" s="153"/>
      <c r="J231" s="148"/>
      <c r="K231" s="152"/>
      <c r="L231" s="153"/>
      <c r="M231" s="153"/>
      <c r="N231" s="148"/>
      <c r="O231" s="152"/>
      <c r="P231" s="153"/>
      <c r="Q231" s="153"/>
      <c r="R231" s="224"/>
    </row>
    <row r="232" spans="2:18" x14ac:dyDescent="0.25">
      <c r="B232" s="148"/>
      <c r="C232" s="152"/>
      <c r="D232" s="153"/>
      <c r="E232" s="153"/>
      <c r="F232" s="148"/>
      <c r="G232" s="152"/>
      <c r="H232" s="153"/>
      <c r="I232" s="153"/>
      <c r="J232" s="148"/>
      <c r="K232" s="152"/>
      <c r="L232" s="153"/>
      <c r="M232" s="153"/>
      <c r="N232" s="148"/>
      <c r="O232" s="152"/>
      <c r="P232" s="153"/>
      <c r="Q232" s="153"/>
      <c r="R232" s="224"/>
    </row>
    <row r="233" spans="2:18" x14ac:dyDescent="0.25">
      <c r="B233" s="148"/>
      <c r="C233" s="152"/>
      <c r="D233" s="153"/>
      <c r="E233" s="153"/>
      <c r="F233" s="148"/>
      <c r="G233" s="152"/>
      <c r="H233" s="153"/>
      <c r="I233" s="153"/>
      <c r="J233" s="148"/>
      <c r="K233" s="152"/>
      <c r="L233" s="153"/>
      <c r="M233" s="153"/>
      <c r="N233" s="148"/>
      <c r="O233" s="152"/>
      <c r="P233" s="153"/>
      <c r="Q233" s="153"/>
      <c r="R233" s="224"/>
    </row>
    <row r="234" spans="2:18" x14ac:dyDescent="0.25">
      <c r="B234" s="148"/>
      <c r="C234" s="152"/>
      <c r="D234" s="153"/>
      <c r="E234" s="153"/>
      <c r="F234" s="148"/>
      <c r="G234" s="152"/>
      <c r="H234" s="153"/>
      <c r="I234" s="153"/>
      <c r="J234" s="148"/>
      <c r="K234" s="152"/>
      <c r="L234" s="153"/>
      <c r="M234" s="153"/>
      <c r="N234" s="148"/>
      <c r="O234" s="152"/>
      <c r="P234" s="153"/>
      <c r="Q234" s="153"/>
      <c r="R234" s="224"/>
    </row>
    <row r="235" spans="2:18" x14ac:dyDescent="0.25">
      <c r="B235" s="148"/>
      <c r="C235" s="152"/>
      <c r="D235" s="153"/>
      <c r="E235" s="153"/>
      <c r="F235" s="148"/>
      <c r="G235" s="152"/>
      <c r="H235" s="153"/>
      <c r="I235" s="153"/>
      <c r="J235" s="148"/>
      <c r="K235" s="152"/>
      <c r="L235" s="153"/>
      <c r="M235" s="153"/>
      <c r="N235" s="148"/>
      <c r="O235" s="152"/>
      <c r="P235" s="153"/>
      <c r="Q235" s="153"/>
      <c r="R235" s="224"/>
    </row>
    <row r="236" spans="2:18" x14ac:dyDescent="0.25">
      <c r="B236" s="148"/>
      <c r="C236" s="152"/>
      <c r="D236" s="153"/>
      <c r="E236" s="153"/>
      <c r="F236" s="148"/>
      <c r="G236" s="152"/>
      <c r="H236" s="153"/>
      <c r="I236" s="153"/>
      <c r="J236" s="148"/>
      <c r="K236" s="152"/>
      <c r="L236" s="153"/>
      <c r="M236" s="153"/>
      <c r="N236" s="148"/>
      <c r="O236" s="152"/>
      <c r="P236" s="153"/>
      <c r="Q236" s="153"/>
      <c r="R236" s="224"/>
    </row>
    <row r="237" spans="2:18" x14ac:dyDescent="0.25">
      <c r="B237" s="148"/>
      <c r="C237" s="152"/>
      <c r="D237" s="153"/>
      <c r="E237" s="153"/>
      <c r="F237" s="148"/>
      <c r="G237" s="152"/>
      <c r="H237" s="153"/>
      <c r="I237" s="153"/>
      <c r="J237" s="148"/>
      <c r="K237" s="152"/>
      <c r="L237" s="153"/>
      <c r="M237" s="153"/>
      <c r="N237" s="148"/>
      <c r="O237" s="152"/>
      <c r="P237" s="153"/>
      <c r="Q237" s="153"/>
      <c r="R237" s="224"/>
    </row>
    <row r="238" spans="2:18" x14ac:dyDescent="0.25">
      <c r="B238" s="148"/>
      <c r="C238" s="152"/>
      <c r="D238" s="153"/>
      <c r="E238" s="153"/>
      <c r="F238" s="148"/>
      <c r="G238" s="152"/>
      <c r="H238" s="153"/>
      <c r="I238" s="153"/>
      <c r="J238" s="148"/>
      <c r="K238" s="152"/>
      <c r="L238" s="153"/>
      <c r="M238" s="153"/>
      <c r="N238" s="148"/>
      <c r="O238" s="152"/>
      <c r="P238" s="153"/>
      <c r="Q238" s="153"/>
      <c r="R238" s="224"/>
    </row>
    <row r="239" spans="2:18" x14ac:dyDescent="0.25">
      <c r="B239" s="148"/>
      <c r="C239" s="152"/>
      <c r="D239" s="153"/>
      <c r="E239" s="153"/>
      <c r="F239" s="148"/>
      <c r="G239" s="152"/>
      <c r="H239" s="153"/>
      <c r="I239" s="153"/>
      <c r="J239" s="148"/>
      <c r="K239" s="152"/>
      <c r="L239" s="153"/>
      <c r="M239" s="153"/>
      <c r="N239" s="148"/>
      <c r="O239" s="152"/>
      <c r="P239" s="153"/>
      <c r="Q239" s="153"/>
      <c r="R239" s="224"/>
    </row>
    <row r="240" spans="2:18" x14ac:dyDescent="0.25">
      <c r="B240" s="148"/>
      <c r="C240" s="152"/>
      <c r="D240" s="153"/>
      <c r="E240" s="153"/>
      <c r="F240" s="148"/>
      <c r="G240" s="152"/>
      <c r="H240" s="153"/>
      <c r="I240" s="153"/>
      <c r="J240" s="148"/>
      <c r="K240" s="152"/>
      <c r="L240" s="153"/>
      <c r="M240" s="153"/>
      <c r="N240" s="148"/>
      <c r="O240" s="152"/>
      <c r="P240" s="153"/>
      <c r="Q240" s="153"/>
      <c r="R240" s="224"/>
    </row>
    <row r="241" spans="2:18" x14ac:dyDescent="0.25">
      <c r="B241" s="148"/>
      <c r="C241" s="152"/>
      <c r="D241" s="153"/>
      <c r="E241" s="153"/>
      <c r="F241" s="148"/>
      <c r="G241" s="152"/>
      <c r="H241" s="153"/>
      <c r="I241" s="153"/>
      <c r="J241" s="148"/>
      <c r="K241" s="152"/>
      <c r="L241" s="153"/>
      <c r="M241" s="153"/>
      <c r="N241" s="148"/>
      <c r="O241" s="152"/>
      <c r="P241" s="153"/>
      <c r="Q241" s="153"/>
      <c r="R241" s="224"/>
    </row>
    <row r="242" spans="2:18" x14ac:dyDescent="0.25">
      <c r="B242" s="148"/>
      <c r="C242" s="152"/>
      <c r="D242" s="153"/>
      <c r="E242" s="153"/>
      <c r="F242" s="148"/>
      <c r="G242" s="152"/>
      <c r="H242" s="153"/>
      <c r="I242" s="153"/>
      <c r="J242" s="148"/>
      <c r="K242" s="152"/>
      <c r="L242" s="153"/>
      <c r="M242" s="153"/>
      <c r="N242" s="148"/>
      <c r="O242" s="152"/>
      <c r="P242" s="153"/>
      <c r="Q242" s="153"/>
      <c r="R242" s="224"/>
    </row>
    <row r="243" spans="2:18" x14ac:dyDescent="0.25">
      <c r="B243" s="148"/>
      <c r="C243" s="152"/>
      <c r="D243" s="153"/>
      <c r="E243" s="153"/>
      <c r="F243" s="148"/>
      <c r="G243" s="152"/>
      <c r="H243" s="153"/>
      <c r="I243" s="153"/>
      <c r="J243" s="148"/>
      <c r="K243" s="152"/>
      <c r="L243" s="153"/>
      <c r="M243" s="153"/>
      <c r="N243" s="148"/>
      <c r="O243" s="152"/>
      <c r="P243" s="153"/>
      <c r="Q243" s="153"/>
      <c r="R243" s="224"/>
    </row>
    <row r="244" spans="2:18" x14ac:dyDescent="0.25">
      <c r="B244" s="148"/>
      <c r="C244" s="152"/>
      <c r="D244" s="153"/>
      <c r="E244" s="153"/>
      <c r="F244" s="148"/>
      <c r="G244" s="152"/>
      <c r="H244" s="153"/>
      <c r="I244" s="153"/>
      <c r="J244" s="148"/>
      <c r="K244" s="152"/>
      <c r="L244" s="153"/>
      <c r="M244" s="153"/>
      <c r="N244" s="148"/>
      <c r="O244" s="152"/>
      <c r="P244" s="153"/>
      <c r="Q244" s="153"/>
      <c r="R244" s="224"/>
    </row>
    <row r="245" spans="2:18" x14ac:dyDescent="0.25">
      <c r="B245" s="148"/>
      <c r="C245" s="152"/>
      <c r="D245" s="153"/>
      <c r="E245" s="153"/>
      <c r="F245" s="148"/>
      <c r="G245" s="152"/>
      <c r="H245" s="153"/>
      <c r="I245" s="153"/>
      <c r="J245" s="148"/>
      <c r="K245" s="152"/>
      <c r="L245" s="153"/>
      <c r="M245" s="153"/>
      <c r="N245" s="148"/>
      <c r="O245" s="152"/>
      <c r="P245" s="153"/>
      <c r="Q245" s="153"/>
      <c r="R245" s="224"/>
    </row>
    <row r="246" spans="2:18" x14ac:dyDescent="0.25">
      <c r="B246" s="148"/>
      <c r="C246" s="152"/>
      <c r="D246" s="153"/>
      <c r="E246" s="153"/>
      <c r="F246" s="148"/>
      <c r="G246" s="152"/>
      <c r="H246" s="153"/>
      <c r="I246" s="153"/>
      <c r="J246" s="148"/>
      <c r="K246" s="152"/>
      <c r="L246" s="153"/>
      <c r="M246" s="153"/>
      <c r="N246" s="148"/>
      <c r="O246" s="152"/>
      <c r="P246" s="153"/>
      <c r="Q246" s="153"/>
      <c r="R246" s="224"/>
    </row>
    <row r="247" spans="2:18" x14ac:dyDescent="0.25">
      <c r="B247" s="148"/>
      <c r="C247" s="152"/>
      <c r="D247" s="153"/>
      <c r="E247" s="153"/>
      <c r="F247" s="148"/>
      <c r="G247" s="152"/>
      <c r="H247" s="153"/>
      <c r="I247" s="153"/>
      <c r="J247" s="148"/>
      <c r="K247" s="152"/>
      <c r="L247" s="153"/>
      <c r="M247" s="153"/>
      <c r="N247" s="148"/>
      <c r="O247" s="152"/>
      <c r="P247" s="153"/>
      <c r="Q247" s="153"/>
      <c r="R247" s="224"/>
    </row>
    <row r="248" spans="2:18" x14ac:dyDescent="0.25">
      <c r="B248" s="148"/>
      <c r="C248" s="152"/>
      <c r="D248" s="153"/>
      <c r="E248" s="153"/>
      <c r="F248" s="148"/>
      <c r="G248" s="152"/>
      <c r="H248" s="153"/>
      <c r="I248" s="153"/>
      <c r="J248" s="148"/>
      <c r="K248" s="152"/>
      <c r="L248" s="153"/>
      <c r="M248" s="153"/>
      <c r="N248" s="148"/>
      <c r="O248" s="152"/>
      <c r="P248" s="153"/>
      <c r="Q248" s="153"/>
      <c r="R248" s="224"/>
    </row>
    <row r="249" spans="2:18" x14ac:dyDescent="0.25">
      <c r="B249" s="148"/>
      <c r="C249" s="152"/>
      <c r="D249" s="153"/>
      <c r="E249" s="153"/>
      <c r="F249" s="148"/>
      <c r="G249" s="152"/>
      <c r="H249" s="153"/>
      <c r="I249" s="153"/>
      <c r="J249" s="148"/>
      <c r="K249" s="152"/>
      <c r="L249" s="153"/>
      <c r="M249" s="153"/>
      <c r="N249" s="148"/>
      <c r="O249" s="152"/>
      <c r="P249" s="153"/>
      <c r="Q249" s="153"/>
      <c r="R249" s="224"/>
    </row>
    <row r="250" spans="2:18" x14ac:dyDescent="0.25">
      <c r="B250" s="148"/>
      <c r="C250" s="152"/>
      <c r="D250" s="153"/>
      <c r="E250" s="153"/>
      <c r="F250" s="148"/>
      <c r="G250" s="152"/>
      <c r="H250" s="153"/>
      <c r="I250" s="153"/>
      <c r="J250" s="148"/>
      <c r="K250" s="152"/>
      <c r="L250" s="153"/>
      <c r="M250" s="153"/>
      <c r="N250" s="148"/>
      <c r="O250" s="152"/>
      <c r="P250" s="153"/>
      <c r="Q250" s="153"/>
      <c r="R250" s="224"/>
    </row>
    <row r="251" spans="2:18" x14ac:dyDescent="0.25">
      <c r="B251" s="148"/>
      <c r="C251" s="152"/>
      <c r="D251" s="153"/>
      <c r="E251" s="153"/>
      <c r="F251" s="148"/>
      <c r="G251" s="152"/>
      <c r="H251" s="153"/>
      <c r="I251" s="153"/>
      <c r="J251" s="148"/>
      <c r="K251" s="152"/>
      <c r="L251" s="153"/>
      <c r="M251" s="153"/>
      <c r="N251" s="148"/>
      <c r="O251" s="152"/>
      <c r="P251" s="153"/>
      <c r="Q251" s="153"/>
      <c r="R251" s="224"/>
    </row>
    <row r="252" spans="2:18" x14ac:dyDescent="0.25">
      <c r="B252" s="148"/>
      <c r="C252" s="152"/>
      <c r="D252" s="153"/>
      <c r="E252" s="153"/>
      <c r="F252" s="148"/>
      <c r="G252" s="152"/>
      <c r="H252" s="153"/>
      <c r="I252" s="153"/>
      <c r="J252" s="148"/>
      <c r="K252" s="152"/>
      <c r="L252" s="153"/>
      <c r="M252" s="153"/>
      <c r="N252" s="148"/>
      <c r="O252" s="152"/>
      <c r="P252" s="153"/>
      <c r="Q252" s="153"/>
      <c r="R252" s="224"/>
    </row>
    <row r="253" spans="2:18" x14ac:dyDescent="0.25">
      <c r="B253" s="148"/>
      <c r="C253" s="152"/>
      <c r="D253" s="153"/>
      <c r="E253" s="153"/>
      <c r="F253" s="148"/>
      <c r="G253" s="152"/>
      <c r="H253" s="153"/>
      <c r="I253" s="153"/>
      <c r="J253" s="148"/>
      <c r="K253" s="152"/>
      <c r="L253" s="153"/>
      <c r="M253" s="153"/>
      <c r="N253" s="148"/>
      <c r="O253" s="152"/>
      <c r="P253" s="153"/>
      <c r="Q253" s="153"/>
      <c r="R253" s="224"/>
    </row>
    <row r="254" spans="2:18" x14ac:dyDescent="0.25">
      <c r="B254" s="148"/>
      <c r="C254" s="152"/>
      <c r="D254" s="153"/>
      <c r="E254" s="153"/>
      <c r="F254" s="148"/>
      <c r="G254" s="152"/>
      <c r="H254" s="153"/>
      <c r="I254" s="153"/>
      <c r="J254" s="148"/>
      <c r="K254" s="152"/>
      <c r="L254" s="153"/>
      <c r="M254" s="153"/>
      <c r="N254" s="148"/>
      <c r="O254" s="152"/>
      <c r="P254" s="153"/>
      <c r="Q254" s="153"/>
      <c r="R254" s="224"/>
    </row>
    <row r="255" spans="2:18" x14ac:dyDescent="0.25">
      <c r="B255" s="148"/>
      <c r="C255" s="152"/>
      <c r="D255" s="153"/>
      <c r="E255" s="153"/>
      <c r="F255" s="148"/>
      <c r="G255" s="152"/>
      <c r="H255" s="153"/>
      <c r="I255" s="153"/>
      <c r="J255" s="148"/>
      <c r="K255" s="152"/>
      <c r="L255" s="153"/>
      <c r="M255" s="153"/>
      <c r="N255" s="148"/>
      <c r="O255" s="152"/>
      <c r="P255" s="153"/>
      <c r="Q255" s="153"/>
      <c r="R255" s="224"/>
    </row>
    <row r="256" spans="2:18" x14ac:dyDescent="0.25">
      <c r="B256" s="148"/>
      <c r="C256" s="152"/>
      <c r="D256" s="153"/>
      <c r="E256" s="153"/>
      <c r="F256" s="148"/>
      <c r="G256" s="152"/>
      <c r="H256" s="153"/>
      <c r="I256" s="153"/>
      <c r="J256" s="148"/>
      <c r="K256" s="152"/>
      <c r="L256" s="153"/>
      <c r="M256" s="153"/>
      <c r="N256" s="148"/>
      <c r="O256" s="152"/>
      <c r="P256" s="153"/>
      <c r="Q256" s="153"/>
      <c r="R256" s="224"/>
    </row>
    <row r="257" spans="2:18" x14ac:dyDescent="0.25">
      <c r="B257" s="148"/>
      <c r="C257" s="152"/>
      <c r="D257" s="153"/>
      <c r="E257" s="153"/>
      <c r="F257" s="148"/>
      <c r="G257" s="152"/>
      <c r="H257" s="153"/>
      <c r="I257" s="153"/>
      <c r="J257" s="148"/>
      <c r="K257" s="152"/>
      <c r="L257" s="153"/>
      <c r="M257" s="153"/>
      <c r="N257" s="148"/>
      <c r="O257" s="152"/>
      <c r="P257" s="153"/>
      <c r="Q257" s="153"/>
      <c r="R257" s="224"/>
    </row>
    <row r="258" spans="2:18" x14ac:dyDescent="0.25">
      <c r="B258" s="148"/>
      <c r="C258" s="152"/>
      <c r="D258" s="153"/>
      <c r="E258" s="153"/>
      <c r="F258" s="148"/>
      <c r="G258" s="152"/>
      <c r="H258" s="153"/>
      <c r="I258" s="153"/>
      <c r="J258" s="148"/>
      <c r="K258" s="152"/>
      <c r="L258" s="153"/>
      <c r="M258" s="153"/>
      <c r="N258" s="148"/>
      <c r="O258" s="152"/>
      <c r="P258" s="153"/>
      <c r="Q258" s="153"/>
      <c r="R258" s="224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revised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Shadrack Kipruto</cp:lastModifiedBy>
  <dcterms:created xsi:type="dcterms:W3CDTF">2019-06-13T14:25:33Z</dcterms:created>
  <dcterms:modified xsi:type="dcterms:W3CDTF">2025-02-11T05:21:07Z</dcterms:modified>
</cp:coreProperties>
</file>