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операция 4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K118" i="1" s="1"/>
  <c r="F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K12" i="1"/>
  <c r="F12" i="1" s="1"/>
  <c r="C12" i="1" s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M42" i="1"/>
  <c r="M39" i="1"/>
  <c r="M36" i="1"/>
  <c r="M33" i="1"/>
  <c r="M30" i="1"/>
  <c r="M27" i="1"/>
  <c r="M66" i="1"/>
  <c r="M24" i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K25" i="1" l="1"/>
  <c r="F25" i="1" s="1"/>
  <c r="K33" i="1"/>
  <c r="F33" i="1" s="1"/>
  <c r="K45" i="1"/>
  <c r="F45" i="1" s="1"/>
  <c r="D12" i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C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K89" i="1"/>
  <c r="F89" i="1" s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C14" i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30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C142" i="1" s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K161" i="1" l="1"/>
  <c r="F161" i="1" s="1"/>
  <c r="C161" i="1" s="1"/>
  <c r="K149" i="1"/>
  <c r="F149" i="1" s="1"/>
  <c r="K137" i="1"/>
  <c r="F137" i="1" s="1"/>
  <c r="C137" i="1" s="1"/>
  <c r="K99" i="1"/>
  <c r="F120" i="1"/>
  <c r="C120" i="1" s="1"/>
  <c r="F96" i="1"/>
  <c r="C96" i="1" s="1"/>
  <c r="F117" i="1"/>
  <c r="C117" i="1" s="1"/>
  <c r="F123" i="1"/>
  <c r="C123" i="1" s="1"/>
  <c r="F99" i="1"/>
  <c r="C99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49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<sst xmlns="http://schemas.openxmlformats.org/spreadsheetml/2006/main" count="753" uniqueCount="83">
  <si>
    <t>oper</t>
  </si>
  <si>
    <t>_CONF</t>
  </si>
  <si>
    <t>_NONE</t>
  </si>
  <si>
    <t>_REG</t>
  </si>
  <si>
    <t>Вентиль ВН24 закрыт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</si>
  <si>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</si>
  <si>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</si>
  <si>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</si>
  <si>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</si>
  <si>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</si>
  <si>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</si>
  <si>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</si>
  <si>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</si>
  <si>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</si>
  <si>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</si>
  <si>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</si>
  <si>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</si>
  <si>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</si>
  <si>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</si>
  <si>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</si>
  <si>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</si>
  <si>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</si>
  <si>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</si>
  <si>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</si>
  <si>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</si>
  <si>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</si>
  <si>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</si>
  <si>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</si>
  <si>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</si>
  <si>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</si>
  <si>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</si>
  <si>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</si>
  <si>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</si>
  <si>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</si>
  <si>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</si>
  <si>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</si>
  <si>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</si>
  <si>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</si>
  <si>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</si>
  <si>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</si>
  <si>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</si>
  <si>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</si>
  <si>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</si>
  <si>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</si>
  <si>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</si>
  <si>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</si>
  <si>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</si>
  <si>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</si>
  <si>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</si>
  <si>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</si>
  <si>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</si>
  <si>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</si>
  <si>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</si>
  <si>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</si>
  <si>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</si>
  <si>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</si>
  <si>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</si>
  <si>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</si>
  <si>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</si>
  <si>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</si>
  <si>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</si>
  <si>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</si>
  <si>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</si>
  <si>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</si>
  <si>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</si>
  <si>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</si>
  <si>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</si>
  <si>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totalRows</t>
  </si>
  <si>
    <t>Operation Name</t>
  </si>
  <si>
    <t>Opertion No</t>
  </si>
  <si>
    <t>SIM</t>
  </si>
  <si>
    <t>_reg</t>
  </si>
  <si>
    <t>_none</t>
  </si>
  <si>
    <t>Вентиль ВН1 открыт</t>
  </si>
  <si>
    <t>Вентиль ВН2 закрыт</t>
  </si>
  <si>
    <t>Вентили ВН3-ВН20, ВН26 – ВН43 открыты</t>
  </si>
  <si>
    <t>Вентили ВН44, ВН23, ВН25 закрыты</t>
  </si>
  <si>
    <t>Вентили ВН 22, ВН21 закрыты</t>
  </si>
  <si>
    <t>Вентили ВН44, ВН23, ВН25 открыты</t>
  </si>
  <si>
    <t>Уровень воды в гидрозатворе соответствует требуемому</t>
  </si>
  <si>
    <t>Открыть вентиль ВН21</t>
  </si>
  <si>
    <t>Пиролитическое уплотнение детали завершено</t>
  </si>
  <si>
    <t>Пиролитическое уплотнение детали из УУКМ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</si>
</sst>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P3" sqref="P3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7</v>
      </c>
      <c r="D1" s="6" t="s">
        <v>5</v>
      </c>
      <c r="E1" s="6" t="s">
        <v>8</v>
      </c>
      <c r="F1" s="6" t="s">
        <v>6</v>
      </c>
      <c r="K1" s="6" t="s">
        <v>11</v>
      </c>
      <c r="N1" s="6" t="s">
        <v>10</v>
      </c>
      <c r="O1" s="6" t="s">
        <v>9</v>
      </c>
    </row>
    <row r="2" spans="1:16" ht="15.75" thickTop="1" x14ac:dyDescent="0.25">
      <c r="N2"/>
      <c r="O2" t="s">
        <v>69</v>
      </c>
      <c r="P2" s="11">
        <v>4</v>
      </c>
    </row>
    <row r="3" spans="1:16" x14ac:dyDescent="0.25">
      <c r="N3"/>
      <c r="O3" t="s">
        <v>68</v>
      </c>
      <c r="P3" s="11" t="s">
        <v>82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67</v>
      </c>
      <c r="P6" s="7">
        <f>COUNTA(O12:O61)</f>
        <v>15</v>
      </c>
    </row>
    <row r="7" spans="1:16" x14ac:dyDescent="0.25">
      <c r="N7"/>
      <c r="O7" t="s">
        <v>15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oper4_1_CONF</v>
      </c>
      <c r="D12" s="5" t="str">
        <f>M12</f>
        <v>Вентиль ВН1 открыт</v>
      </c>
      <c r="E12" t="s">
        <v>70</v>
      </c>
      <c r="F12" t="str">
        <f>IF(LEN(K12)&gt;=1,CONCATENATE("0",K12,"0",H12,":",I12),"")</f>
        <v>0401:0</v>
      </c>
      <c r="H12">
        <v>1</v>
      </c>
      <c r="I12">
        <v>0</v>
      </c>
      <c r="K12">
        <f>P2</f>
        <v>4</v>
      </c>
      <c r="M12" t="str">
        <f>O12</f>
        <v>Вентиль ВН1 открыт</v>
      </c>
      <c r="N12" s="2">
        <v>1</v>
      </c>
      <c r="O12" s="9" t="s">
        <v>73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oper4_1_NONE</v>
      </c>
      <c r="D13" s="5" t="str">
        <f>D12</f>
        <v>Вентиль ВН1 открыт</v>
      </c>
      <c r="E13" t="str">
        <f>$E$12</f>
        <v>SIM</v>
      </c>
      <c r="F13" t="str">
        <f t="shared" ref="F13:F38" si="1">IF(LEN(K13)&gt;=1,CONCATENATE("0",K13,"0",H13,":",I13),"")</f>
        <v>0401:1</v>
      </c>
      <c r="H13">
        <f>H12</f>
        <v>1</v>
      </c>
      <c r="I13">
        <v>1</v>
      </c>
      <c r="K13">
        <f>IF(LEN(M12)&gt;3,$K$12,"")</f>
        <v>4</v>
      </c>
      <c r="N13" s="2">
        <v>2</v>
      </c>
      <c r="O13" s="9" t="s">
        <v>74</v>
      </c>
    </row>
    <row r="14" spans="1:16" x14ac:dyDescent="0.25">
      <c r="A14" s="13" t="s">
        <v>0</v>
      </c>
      <c r="B14" s="13" t="s">
        <v>3</v>
      </c>
      <c r="C14" t="str">
        <f t="shared" si="0"/>
        <v>oper4_1_REG</v>
      </c>
      <c r="D14" s="5" t="str">
        <f>D13</f>
        <v>Вентиль ВН1 открыт</v>
      </c>
      <c r="E14" t="str">
        <f t="shared" ref="E14:E77" si="2">$E$12</f>
        <v>SIM</v>
      </c>
      <c r="F14" t="str">
        <f t="shared" si="1"/>
        <v>0401:2</v>
      </c>
      <c r="H14">
        <f>H12</f>
        <v>1</v>
      </c>
      <c r="I14">
        <v>2</v>
      </c>
      <c r="K14">
        <f>IF(LEN(M12)&gt;3,$K$12,"")</f>
        <v>4</v>
      </c>
      <c r="N14" s="2">
        <v>3</v>
      </c>
      <c r="O14" s="9" t="s">
        <v>75</v>
      </c>
    </row>
    <row r="15" spans="1:16" x14ac:dyDescent="0.25">
      <c r="A15" s="13" t="s">
        <v>0</v>
      </c>
      <c r="B15" s="13" t="s">
        <v>1</v>
      </c>
      <c r="C15" t="str">
        <f t="shared" si="0"/>
        <v>oper4_2_CONF</v>
      </c>
      <c r="D15" s="5" t="str">
        <f t="shared" ref="D15" si="3">M15</f>
        <v>Вентиль ВН2 закрыт</v>
      </c>
      <c r="E15" t="str">
        <f t="shared" si="2"/>
        <v>SIM</v>
      </c>
      <c r="F15" t="str">
        <f t="shared" si="1"/>
        <v>0402:0</v>
      </c>
      <c r="H15">
        <f>H12+1</f>
        <v>2</v>
      </c>
      <c r="I15">
        <v>0</v>
      </c>
      <c r="K15">
        <f>IF(LEN(M15)&gt;3,$K$12,"")</f>
        <v>4</v>
      </c>
      <c r="M15" t="str">
        <f>O13</f>
        <v>Вентиль ВН2 закрыт</v>
      </c>
      <c r="N15" s="2">
        <v>4</v>
      </c>
      <c r="O15" s="9" t="s">
        <v>78</v>
      </c>
    </row>
    <row r="16" spans="1:16" x14ac:dyDescent="0.25">
      <c r="A16" s="13" t="s">
        <v>0</v>
      </c>
      <c r="B16" s="13" t="s">
        <v>2</v>
      </c>
      <c r="C16" t="str">
        <f t="shared" si="0"/>
        <v>oper4_2_NONE</v>
      </c>
      <c r="D16" s="5" t="str">
        <f t="shared" ref="D16:D17" si="4">D15</f>
        <v>Вентиль ВН2 закрыт</v>
      </c>
      <c r="E16" t="str">
        <f t="shared" si="2"/>
        <v>SIM</v>
      </c>
      <c r="F16" t="str">
        <f t="shared" si="1"/>
        <v>0402:1</v>
      </c>
      <c r="H16">
        <f>H15</f>
        <v>2</v>
      </c>
      <c r="I16">
        <v>1</v>
      </c>
      <c r="K16">
        <f>IF(LEN(M15)&gt;3,$K$12,"")</f>
        <v>4</v>
      </c>
      <c r="N16" s="2">
        <v>5</v>
      </c>
      <c r="O16" s="9" t="s">
        <v>4</v>
      </c>
    </row>
    <row r="17" spans="1:15" x14ac:dyDescent="0.25">
      <c r="A17" s="13" t="s">
        <v>0</v>
      </c>
      <c r="B17" s="13" t="s">
        <v>3</v>
      </c>
      <c r="C17" t="str">
        <f t="shared" si="0"/>
        <v>oper4_2_REG</v>
      </c>
      <c r="D17" s="5" t="str">
        <f t="shared" si="4"/>
        <v>Вентиль ВН2 закрыт</v>
      </c>
      <c r="E17" t="str">
        <f t="shared" si="2"/>
        <v>SIM</v>
      </c>
      <c r="F17" t="str">
        <f t="shared" si="1"/>
        <v>0402:2</v>
      </c>
      <c r="H17">
        <f>H15</f>
        <v>2</v>
      </c>
      <c r="I17">
        <v>2</v>
      </c>
      <c r="K17">
        <f>IF(LEN(M15)&gt;3,$K$12,"")</f>
        <v>4</v>
      </c>
      <c r="N17" s="2">
        <v>6</v>
      </c>
      <c r="O17" s="9" t="s">
        <v>77</v>
      </c>
    </row>
    <row r="18" spans="1:15" x14ac:dyDescent="0.25">
      <c r="A18" s="13" t="s">
        <v>0</v>
      </c>
      <c r="B18" s="13" t="s">
        <v>1</v>
      </c>
      <c r="C18" t="str">
        <f t="shared" si="0"/>
        <v>oper4_3_CONF</v>
      </c>
      <c r="D18" s="5" t="str">
        <f t="shared" ref="D18" si="5">M18</f>
        <v>Вентили ВН3-ВН20, ВН26 – ВН43 открыты</v>
      </c>
      <c r="E18" t="str">
        <f t="shared" si="2"/>
        <v>SIM</v>
      </c>
      <c r="F18" t="str">
        <f t="shared" si="1"/>
        <v>0403:0</v>
      </c>
      <c r="H18">
        <f>H15+1</f>
        <v>3</v>
      </c>
      <c r="I18">
        <v>0</v>
      </c>
      <c r="K18">
        <f>IF(LEN(M18)&gt;3,$K$12,"")</f>
        <v>4</v>
      </c>
      <c r="M18" t="str">
        <f>O14</f>
        <v>Вентили ВН3-ВН20, ВН26 – ВН43 открыты</v>
      </c>
      <c r="N18" s="2">
        <v>7</v>
      </c>
      <c r="O18" s="9" t="s">
        <v>79</v>
      </c>
    </row>
    <row r="19" spans="1:15" x14ac:dyDescent="0.25">
      <c r="A19" s="13" t="s">
        <v>0</v>
      </c>
      <c r="B19" s="13" t="s">
        <v>2</v>
      </c>
      <c r="C19" t="str">
        <f t="shared" si="0"/>
        <v>oper4_3_NONE</v>
      </c>
      <c r="D19" s="5" t="str">
        <f t="shared" ref="D19:D20" si="6">D18</f>
        <v>Вентили ВН3-ВН20, ВН26 – ВН43 открыты</v>
      </c>
      <c r="E19" t="str">
        <f t="shared" si="2"/>
        <v>SIM</v>
      </c>
      <c r="F19" t="str">
        <f t="shared" si="1"/>
        <v>0403:1</v>
      </c>
      <c r="H19">
        <f>H18</f>
        <v>3</v>
      </c>
      <c r="I19">
        <v>1</v>
      </c>
      <c r="K19">
        <f>IF(LEN(M18)&gt;3,$K$12,"")</f>
        <v>4</v>
      </c>
      <c r="N19" s="2">
        <v>8</v>
      </c>
      <c r="O19" s="9" t="s">
        <v>80</v>
      </c>
    </row>
    <row r="20" spans="1:15" x14ac:dyDescent="0.25">
      <c r="A20" s="13" t="s">
        <v>0</v>
      </c>
      <c r="B20" s="13" t="s">
        <v>3</v>
      </c>
      <c r="C20" t="str">
        <f t="shared" si="0"/>
        <v>oper4_3_REG</v>
      </c>
      <c r="D20" s="5" t="str">
        <f t="shared" si="6"/>
        <v>Вентили ВН3-ВН20, ВН26 – ВН43 открыты</v>
      </c>
      <c r="E20" t="str">
        <f t="shared" si="2"/>
        <v>SIM</v>
      </c>
      <c r="F20" t="str">
        <f t="shared" si="1"/>
        <v>0403:2</v>
      </c>
      <c r="H20">
        <f>H18</f>
        <v>3</v>
      </c>
      <c r="I20">
        <v>2</v>
      </c>
      <c r="K20">
        <f>IF(LEN(M18)&gt;3,$K$12,"")</f>
        <v>4</v>
      </c>
      <c r="N20" s="2">
        <v>9</v>
      </c>
      <c r="O20" s="9" t="s">
        <v>81</v>
      </c>
    </row>
    <row r="21" spans="1:15" x14ac:dyDescent="0.25">
      <c r="A21" s="13" t="s">
        <v>0</v>
      </c>
      <c r="B21" s="13" t="s">
        <v>1</v>
      </c>
      <c r="C21" t="str">
        <f t="shared" si="0"/>
        <v>oper4_4_CONF</v>
      </c>
      <c r="D21" s="5" t="str">
        <f t="shared" ref="D21" si="7">M21</f>
        <v>Вентили ВН44, ВН23, ВН25 открыты</v>
      </c>
      <c r="E21" t="str">
        <f t="shared" si="2"/>
        <v>SIM</v>
      </c>
      <c r="F21" t="str">
        <f t="shared" si="1"/>
        <v>0404:0</v>
      </c>
      <c r="H21">
        <f>H18+1</f>
        <v>4</v>
      </c>
      <c r="I21">
        <v>0</v>
      </c>
      <c r="K21">
        <f>IF(LEN(M21)&gt;3,$K$12,"")</f>
        <v>4</v>
      </c>
      <c r="M21" t="str">
        <f>O15</f>
        <v>Вентили ВН44, ВН23, ВН25 открыты</v>
      </c>
      <c r="N21" s="2">
        <v>10</v>
      </c>
      <c r="O21" s="9" t="s">
        <v>73</v>
      </c>
    </row>
    <row r="22" spans="1:15" x14ac:dyDescent="0.25">
      <c r="A22" s="13" t="s">
        <v>0</v>
      </c>
      <c r="B22" s="13" t="s">
        <v>2</v>
      </c>
      <c r="C22" t="str">
        <f t="shared" si="0"/>
        <v>oper4_4_NONE</v>
      </c>
      <c r="D22" s="5" t="str">
        <f t="shared" ref="D22:D23" si="8">D21</f>
        <v>Вентили ВН44, ВН23, ВН25 открыты</v>
      </c>
      <c r="E22" t="str">
        <f t="shared" si="2"/>
        <v>SIM</v>
      </c>
      <c r="F22" t="str">
        <f t="shared" si="1"/>
        <v>0404:1</v>
      </c>
      <c r="H22">
        <f>H21</f>
        <v>4</v>
      </c>
      <c r="I22">
        <v>1</v>
      </c>
      <c r="K22">
        <f>IF(LEN(M21)&gt;3,$K$12,"")</f>
        <v>4</v>
      </c>
      <c r="N22" s="2">
        <v>11</v>
      </c>
      <c r="O22" s="9" t="s">
        <v>74</v>
      </c>
    </row>
    <row r="23" spans="1:15" x14ac:dyDescent="0.25">
      <c r="A23" s="13" t="s">
        <v>0</v>
      </c>
      <c r="B23" s="13" t="s">
        <v>3</v>
      </c>
      <c r="C23" t="str">
        <f t="shared" si="0"/>
        <v>oper4_4_REG</v>
      </c>
      <c r="D23" s="5" t="str">
        <f t="shared" si="8"/>
        <v>Вентили ВН44, ВН23, ВН25 открыты</v>
      </c>
      <c r="E23" t="str">
        <f t="shared" si="2"/>
        <v>SIM</v>
      </c>
      <c r="F23" t="str">
        <f t="shared" si="1"/>
        <v>0404:2</v>
      </c>
      <c r="H23">
        <f>H21</f>
        <v>4</v>
      </c>
      <c r="I23">
        <v>2</v>
      </c>
      <c r="K23">
        <f>IF(LEN(M21)&gt;3,$K$12,"")</f>
        <v>4</v>
      </c>
      <c r="N23" s="2">
        <v>12</v>
      </c>
      <c r="O23" s="9" t="s">
        <v>75</v>
      </c>
    </row>
    <row r="24" spans="1:15" x14ac:dyDescent="0.25">
      <c r="A24" s="13" t="s">
        <v>0</v>
      </c>
      <c r="B24" s="13" t="s">
        <v>1</v>
      </c>
      <c r="C24" t="str">
        <f t="shared" si="0"/>
        <v>oper4_5_CONF</v>
      </c>
      <c r="D24" s="5" t="str">
        <f t="shared" ref="D24" si="9">M24</f>
        <v>Вентиль ВН24 закрыт</v>
      </c>
      <c r="E24" t="str">
        <f t="shared" si="2"/>
        <v>SIM</v>
      </c>
      <c r="F24" t="str">
        <f t="shared" si="1"/>
        <v>0405:0</v>
      </c>
      <c r="H24">
        <f>H21+1</f>
        <v>5</v>
      </c>
      <c r="I24">
        <v>0</v>
      </c>
      <c r="K24">
        <f>IF(LEN(M24)&gt;3,$K$12,"")</f>
        <v>4</v>
      </c>
      <c r="M24" t="str">
        <f>O16</f>
        <v>Вентиль ВН24 закрыт</v>
      </c>
      <c r="N24" s="2">
        <v>13</v>
      </c>
      <c r="O24" s="9" t="s">
        <v>76</v>
      </c>
    </row>
    <row r="25" spans="1:15" x14ac:dyDescent="0.25">
      <c r="A25" s="13" t="s">
        <v>0</v>
      </c>
      <c r="B25" s="13" t="s">
        <v>2</v>
      </c>
      <c r="C25" t="str">
        <f t="shared" si="0"/>
        <v>oper4_5_NONE</v>
      </c>
      <c r="D25" s="5" t="str">
        <f t="shared" ref="D25:D26" si="10">D24</f>
        <v>Вентиль ВН24 закрыт</v>
      </c>
      <c r="E25" t="str">
        <f t="shared" si="2"/>
        <v>SIM</v>
      </c>
      <c r="F25" t="str">
        <f t="shared" si="1"/>
        <v>0405:1</v>
      </c>
      <c r="H25">
        <f>H24</f>
        <v>5</v>
      </c>
      <c r="I25">
        <v>1</v>
      </c>
      <c r="K25">
        <f>IF(LEN(M24)&gt;3,$K$12,"")</f>
        <v>4</v>
      </c>
      <c r="N25" s="2">
        <v>14</v>
      </c>
      <c r="O25" s="9" t="s">
        <v>4</v>
      </c>
    </row>
    <row r="26" spans="1:15" x14ac:dyDescent="0.25">
      <c r="A26" s="13" t="s">
        <v>0</v>
      </c>
      <c r="B26" s="13" t="s">
        <v>3</v>
      </c>
      <c r="C26" t="str">
        <f t="shared" si="0"/>
        <v>oper4_5_REG</v>
      </c>
      <c r="D26" s="5" t="str">
        <f t="shared" si="10"/>
        <v>Вентиль ВН24 закрыт</v>
      </c>
      <c r="E26" t="str">
        <f t="shared" si="2"/>
        <v>SIM</v>
      </c>
      <c r="F26" t="str">
        <f t="shared" si="1"/>
        <v>0405:2</v>
      </c>
      <c r="H26">
        <f>H24</f>
        <v>5</v>
      </c>
      <c r="I26">
        <v>2</v>
      </c>
      <c r="K26">
        <f>IF(LEN(M24)&gt;3,$K$12,"")</f>
        <v>4</v>
      </c>
      <c r="N26" s="2">
        <v>15</v>
      </c>
      <c r="O26" s="9" t="s">
        <v>77</v>
      </c>
    </row>
    <row r="27" spans="1:15" x14ac:dyDescent="0.25">
      <c r="A27" s="13" t="s">
        <v>0</v>
      </c>
      <c r="B27" s="13" t="s">
        <v>1</v>
      </c>
      <c r="C27" t="str">
        <f t="shared" si="0"/>
        <v>oper4_6_CONF</v>
      </c>
      <c r="D27" s="5" t="str">
        <f t="shared" ref="D27" si="11">M27</f>
        <v>Вентили ВН 22, ВН21 закрыты</v>
      </c>
      <c r="E27" t="str">
        <f t="shared" si="2"/>
        <v>SIM</v>
      </c>
      <c r="F27" t="str">
        <f t="shared" si="1"/>
        <v>0406:0</v>
      </c>
      <c r="H27">
        <f>H24+1</f>
        <v>6</v>
      </c>
      <c r="I27">
        <v>0</v>
      </c>
      <c r="K27">
        <f>IF(LEN(M27)&gt;3,$K$12,"")</f>
        <v>4</v>
      </c>
      <c r="M27" t="str">
        <f>O17</f>
        <v>Вентили ВН 22, ВН21 закрыты</v>
      </c>
      <c r="N27" s="2">
        <v>16</v>
      </c>
      <c r="O27" s="9"/>
    </row>
    <row r="28" spans="1:15" x14ac:dyDescent="0.25">
      <c r="A28" s="13" t="s">
        <v>0</v>
      </c>
      <c r="B28" s="13" t="s">
        <v>2</v>
      </c>
      <c r="C28" t="str">
        <f t="shared" si="0"/>
        <v>oper4_6_NONE</v>
      </c>
      <c r="D28" s="5" t="str">
        <f t="shared" ref="D28:D29" si="12">D27</f>
        <v>Вентили ВН 22, ВН21 закрыты</v>
      </c>
      <c r="E28" t="str">
        <f t="shared" si="2"/>
        <v>SIM</v>
      </c>
      <c r="F28" t="str">
        <f t="shared" si="1"/>
        <v>0406:1</v>
      </c>
      <c r="H28">
        <f>H27</f>
        <v>6</v>
      </c>
      <c r="I28">
        <v>1</v>
      </c>
      <c r="K28">
        <f>IF(LEN(M27)&gt;3,$K$12,"")</f>
        <v>4</v>
      </c>
      <c r="N28" s="2">
        <v>17</v>
      </c>
      <c r="O28" s="9"/>
    </row>
    <row r="29" spans="1:15" x14ac:dyDescent="0.25">
      <c r="A29" s="13" t="s">
        <v>0</v>
      </c>
      <c r="B29" s="13" t="s">
        <v>3</v>
      </c>
      <c r="C29" t="str">
        <f t="shared" si="0"/>
        <v>oper4_6_REG</v>
      </c>
      <c r="D29" s="5" t="str">
        <f t="shared" si="12"/>
        <v>Вентили ВН 22, ВН21 закрыты</v>
      </c>
      <c r="E29" t="str">
        <f t="shared" si="2"/>
        <v>SIM</v>
      </c>
      <c r="F29" t="str">
        <f t="shared" si="1"/>
        <v>0406:2</v>
      </c>
      <c r="H29">
        <f>H27</f>
        <v>6</v>
      </c>
      <c r="I29">
        <v>2</v>
      </c>
      <c r="K29">
        <f>IF(LEN(M27)&gt;3,$K$12,"")</f>
        <v>4</v>
      </c>
      <c r="N29" s="2">
        <v>18</v>
      </c>
      <c r="O29" s="9"/>
    </row>
    <row r="30" spans="1:15" x14ac:dyDescent="0.25">
      <c r="A30" s="13" t="s">
        <v>0</v>
      </c>
      <c r="B30" s="13" t="s">
        <v>1</v>
      </c>
      <c r="C30" t="str">
        <f t="shared" si="0"/>
        <v>oper4_7_CONF</v>
      </c>
      <c r="D30" s="5" t="str">
        <f t="shared" ref="D30" si="13">M30</f>
        <v>Уровень воды в гидрозатворе соответствует требуемому</v>
      </c>
      <c r="E30" t="str">
        <f t="shared" si="2"/>
        <v>SIM</v>
      </c>
      <c r="F30" t="str">
        <f t="shared" si="1"/>
        <v>0407:0</v>
      </c>
      <c r="H30">
        <f>H27+1</f>
        <v>7</v>
      </c>
      <c r="I30">
        <v>0</v>
      </c>
      <c r="K30">
        <f>IF(LEN(M30)&gt;3,$K$12,"")</f>
        <v>4</v>
      </c>
      <c r="M30" t="str">
        <f>O18</f>
        <v>Уровень воды в гидрозатворе соответствует требуемому</v>
      </c>
      <c r="N30" s="2">
        <v>19</v>
      </c>
      <c r="O30" s="9"/>
    </row>
    <row r="31" spans="1:15" x14ac:dyDescent="0.25">
      <c r="A31" s="13" t="s">
        <v>0</v>
      </c>
      <c r="B31" s="13" t="s">
        <v>2</v>
      </c>
      <c r="C31" t="str">
        <f t="shared" si="0"/>
        <v>oper4_7_NONE</v>
      </c>
      <c r="D31" s="5" t="str">
        <f t="shared" ref="D31:D32" si="14">D30</f>
        <v>Уровень воды в гидрозатворе соответствует требуемому</v>
      </c>
      <c r="E31" t="str">
        <f t="shared" si="2"/>
        <v>SIM</v>
      </c>
      <c r="F31" t="str">
        <f t="shared" si="1"/>
        <v>0407:1</v>
      </c>
      <c r="H31">
        <f>H30</f>
        <v>7</v>
      </c>
      <c r="I31">
        <v>1</v>
      </c>
      <c r="K31">
        <f>IF(LEN(M30)&gt;3,$K$12,"")</f>
        <v>4</v>
      </c>
      <c r="N31" s="2">
        <v>20</v>
      </c>
      <c r="O31" s="9"/>
    </row>
    <row r="32" spans="1:15" x14ac:dyDescent="0.25">
      <c r="A32" s="13" t="s">
        <v>0</v>
      </c>
      <c r="B32" s="13" t="s">
        <v>3</v>
      </c>
      <c r="C32" t="str">
        <f t="shared" si="0"/>
        <v>oper4_7_REG</v>
      </c>
      <c r="D32" s="5" t="str">
        <f t="shared" si="14"/>
        <v>Уровень воды в гидрозатворе соответствует требуемому</v>
      </c>
      <c r="E32" t="str">
        <f t="shared" si="2"/>
        <v>SIM</v>
      </c>
      <c r="F32" t="str">
        <f t="shared" si="1"/>
        <v>0407:2</v>
      </c>
      <c r="H32">
        <f>H30</f>
        <v>7</v>
      </c>
      <c r="I32">
        <v>2</v>
      </c>
      <c r="K32">
        <f>IF(LEN(M30)&gt;3,$K$12,"")</f>
        <v>4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oper4_8_CONF</v>
      </c>
      <c r="D33" s="5" t="str">
        <f t="shared" ref="D33" si="15">M33</f>
        <v>Открыть вентиль ВН21</v>
      </c>
      <c r="E33" t="str">
        <f t="shared" si="2"/>
        <v>SIM</v>
      </c>
      <c r="F33" t="str">
        <f t="shared" si="1"/>
        <v>0408:0</v>
      </c>
      <c r="H33">
        <f>H30+1</f>
        <v>8</v>
      </c>
      <c r="I33">
        <v>0</v>
      </c>
      <c r="K33">
        <f>IF(LEN(M33)&gt;3,$K$12,"")</f>
        <v>4</v>
      </c>
      <c r="M33" t="str">
        <f>O19</f>
        <v>Открыть вентиль ВН21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oper4_8_NONE</v>
      </c>
      <c r="D34" s="5" t="str">
        <f t="shared" ref="D34:D35" si="16">D33</f>
        <v>Открыть вентиль ВН21</v>
      </c>
      <c r="E34" t="str">
        <f t="shared" si="2"/>
        <v>SIM</v>
      </c>
      <c r="F34" t="str">
        <f t="shared" si="1"/>
        <v>0408:1</v>
      </c>
      <c r="H34">
        <f>H33</f>
        <v>8</v>
      </c>
      <c r="I34">
        <v>1</v>
      </c>
      <c r="K34">
        <f>IF(LEN(M33)&gt;3,$K$12,"")</f>
        <v>4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oper4_8_REG</v>
      </c>
      <c r="D35" s="5" t="str">
        <f t="shared" si="16"/>
        <v>Открыть вентиль ВН21</v>
      </c>
      <c r="E35" t="str">
        <f t="shared" si="2"/>
        <v>SIM</v>
      </c>
      <c r="F35" t="str">
        <f t="shared" si="1"/>
        <v>0408:2</v>
      </c>
      <c r="H35">
        <f>H33</f>
        <v>8</v>
      </c>
      <c r="I35">
        <v>2</v>
      </c>
      <c r="K35">
        <f>IF(LEN(M33)&gt;3,$K$12,"")</f>
        <v>4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oper4_9_CONF</v>
      </c>
      <c r="D36" s="5" t="str">
        <f t="shared" ref="D36" si="17">M36</f>
        <v>Пиролитическое уплотнение детали завершено</v>
      </c>
      <c r="E36" t="str">
        <f t="shared" si="2"/>
        <v>SIM</v>
      </c>
      <c r="F36" t="str">
        <f t="shared" si="1"/>
        <v>0409:0</v>
      </c>
      <c r="H36">
        <f>H33+1</f>
        <v>9</v>
      </c>
      <c r="I36">
        <v>0</v>
      </c>
      <c r="K36">
        <f>IF(LEN(M36)&gt;3,$K$12,"")</f>
        <v>4</v>
      </c>
      <c r="M36" t="str">
        <f>O20</f>
        <v>Пиролитическое уплотнение детали завершено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oper4_9_NONE</v>
      </c>
      <c r="D37" s="5" t="str">
        <f t="shared" ref="D37:D38" si="18">D36</f>
        <v>Пиролитическое уплотнение детали завершено</v>
      </c>
      <c r="E37" t="str">
        <f t="shared" si="2"/>
        <v>SIM</v>
      </c>
      <c r="F37" t="str">
        <f t="shared" si="1"/>
        <v>0409:1</v>
      </c>
      <c r="H37">
        <f>H36</f>
        <v>9</v>
      </c>
      <c r="I37">
        <v>1</v>
      </c>
      <c r="K37">
        <f>IF(LEN(M36)&gt;3,$K$12,"")</f>
        <v>4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oper4_9_REG</v>
      </c>
      <c r="D38" s="5" t="str">
        <f t="shared" si="18"/>
        <v>Пиролитическое уплотнение детали завершено</v>
      </c>
      <c r="E38" t="str">
        <f t="shared" si="2"/>
        <v>SIM</v>
      </c>
      <c r="F38" t="str">
        <f t="shared" si="1"/>
        <v>0409:2</v>
      </c>
      <c r="H38">
        <f>H36</f>
        <v>9</v>
      </c>
      <c r="I38">
        <v>2</v>
      </c>
      <c r="K38">
        <f>IF(LEN(M36)&gt;3,$K$12,"")</f>
        <v>4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oper4_10_CONF</v>
      </c>
      <c r="D39" s="5" t="str">
        <f t="shared" ref="D39" si="19">M39</f>
        <v>Вентиль ВН1 открыт</v>
      </c>
      <c r="E39" t="str">
        <f t="shared" si="2"/>
        <v>SIM</v>
      </c>
      <c r="F39" t="str">
        <f>IF(LEN(K39)&gt;=1,CONCATENATE("0",K39,"",H39,":",I39),"")</f>
        <v>0410:0</v>
      </c>
      <c r="H39">
        <f>H36+1</f>
        <v>10</v>
      </c>
      <c r="I39">
        <v>0</v>
      </c>
      <c r="K39">
        <f>IF(LEN(M39)&gt;3,$K$12,"")</f>
        <v>4</v>
      </c>
      <c r="M39" t="str">
        <f>O21</f>
        <v>Вентиль ВН1 открыт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oper4_10_NONE</v>
      </c>
      <c r="D40" s="5" t="str">
        <f t="shared" ref="D40:D41" si="20">D39</f>
        <v>Вентиль ВН1 открыт</v>
      </c>
      <c r="E40" t="str">
        <f t="shared" si="2"/>
        <v>SIM</v>
      </c>
      <c r="F40" t="str">
        <f t="shared" ref="F40:F103" si="21">IF(LEN(K40)&gt;=1,CONCATENATE("0",K40,"",H40,":",I40),"")</f>
        <v>0410:1</v>
      </c>
      <c r="H40">
        <f>H39</f>
        <v>10</v>
      </c>
      <c r="I40">
        <v>1</v>
      </c>
      <c r="K40">
        <f>IF(LEN(M39)&gt;3,$K$12,"")</f>
        <v>4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oper4_10_REG</v>
      </c>
      <c r="D41" s="5" t="str">
        <f t="shared" si="20"/>
        <v>Вентиль ВН1 открыт</v>
      </c>
      <c r="E41" t="str">
        <f t="shared" si="2"/>
        <v>SIM</v>
      </c>
      <c r="F41" t="str">
        <f t="shared" si="21"/>
        <v>0410:2</v>
      </c>
      <c r="H41">
        <f>H39</f>
        <v>10</v>
      </c>
      <c r="I41">
        <v>2</v>
      </c>
      <c r="K41">
        <f>IF(LEN(M39)&gt;3,$K$12,"")</f>
        <v>4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oper4_11_CONF</v>
      </c>
      <c r="D42" s="5" t="str">
        <f t="shared" ref="D42" si="22">M42</f>
        <v>Вентиль ВН2 закрыт</v>
      </c>
      <c r="E42" t="str">
        <f t="shared" si="2"/>
        <v>SIM</v>
      </c>
      <c r="F42" t="str">
        <f t="shared" si="21"/>
        <v>0411:0</v>
      </c>
      <c r="H42">
        <f>H39+1</f>
        <v>11</v>
      </c>
      <c r="I42">
        <v>0</v>
      </c>
      <c r="K42">
        <f>IF(LEN(M42)&gt;3,$K$12,"")</f>
        <v>4</v>
      </c>
      <c r="M42" t="str">
        <f>O22</f>
        <v>Вентиль ВН2 закрыт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oper4_11_NONE</v>
      </c>
      <c r="D43" s="5" t="str">
        <f t="shared" ref="D43:D44" si="23">D42</f>
        <v>Вентиль ВН2 закрыт</v>
      </c>
      <c r="E43" t="str">
        <f t="shared" si="2"/>
        <v>SIM</v>
      </c>
      <c r="F43" t="str">
        <f t="shared" si="21"/>
        <v>0411:1</v>
      </c>
      <c r="H43">
        <f>H42</f>
        <v>11</v>
      </c>
      <c r="I43">
        <v>1</v>
      </c>
      <c r="K43">
        <f>IF(LEN(M42)&gt;3,$K$12,"")</f>
        <v>4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oper4_11_REG</v>
      </c>
      <c r="D44" s="5" t="str">
        <f t="shared" si="23"/>
        <v>Вентиль ВН2 закрыт</v>
      </c>
      <c r="E44" t="str">
        <f t="shared" si="2"/>
        <v>SIM</v>
      </c>
      <c r="F44" t="str">
        <f t="shared" si="21"/>
        <v>0411:2</v>
      </c>
      <c r="H44">
        <f>H42</f>
        <v>11</v>
      </c>
      <c r="I44">
        <v>2</v>
      </c>
      <c r="K44">
        <f>IF(LEN(M42)&gt;3,$K$12,"")</f>
        <v>4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oper4_12_CONF</v>
      </c>
      <c r="D45" s="5" t="str">
        <f t="shared" ref="D45" si="24">M45</f>
        <v>Вентили ВН3-ВН20, ВН26 – ВН43 открыты</v>
      </c>
      <c r="E45" t="str">
        <f t="shared" si="2"/>
        <v>SIM</v>
      </c>
      <c r="F45" t="str">
        <f t="shared" si="21"/>
        <v>0412:0</v>
      </c>
      <c r="H45">
        <f>H42+1</f>
        <v>12</v>
      </c>
      <c r="I45">
        <v>0</v>
      </c>
      <c r="K45">
        <f>IF(LEN(M45)&gt;3,$K$12,"")</f>
        <v>4</v>
      </c>
      <c r="M45" t="str">
        <f>O23</f>
        <v>Вентили ВН3-ВН20, ВН26 – ВН43 открыты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oper4_12_NONE</v>
      </c>
      <c r="D46" s="5" t="str">
        <f t="shared" ref="D46:D47" si="25">D45</f>
        <v>Вентили ВН3-ВН20, ВН26 – ВН43 открыты</v>
      </c>
      <c r="E46" t="str">
        <f t="shared" si="2"/>
        <v>SIM</v>
      </c>
      <c r="F46" t="str">
        <f t="shared" si="21"/>
        <v>0412:1</v>
      </c>
      <c r="H46">
        <f>H45</f>
        <v>12</v>
      </c>
      <c r="I46">
        <v>1</v>
      </c>
      <c r="K46">
        <f>IF(LEN(M45)&gt;3,$K$12,"")</f>
        <v>4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oper4_12_REG</v>
      </c>
      <c r="D47" s="5" t="str">
        <f t="shared" si="25"/>
        <v>Вентили ВН3-ВН20, ВН26 – ВН43 открыты</v>
      </c>
      <c r="E47" t="str">
        <f t="shared" si="2"/>
        <v>SIM</v>
      </c>
      <c r="F47" t="str">
        <f t="shared" si="21"/>
        <v>0412:2</v>
      </c>
      <c r="H47">
        <f>H45</f>
        <v>12</v>
      </c>
      <c r="I47">
        <v>2</v>
      </c>
      <c r="K47">
        <f>IF(LEN(M45)&gt;3,$K$12,"")</f>
        <v>4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oper4_13_CONF</v>
      </c>
      <c r="D48" s="5" t="str">
        <f t="shared" ref="D48" si="26">M48</f>
        <v>Вентили ВН44, ВН23, ВН25 закрыты</v>
      </c>
      <c r="E48" t="str">
        <f t="shared" si="2"/>
        <v>SIM</v>
      </c>
      <c r="F48" t="str">
        <f t="shared" si="21"/>
        <v>0413:0</v>
      </c>
      <c r="H48">
        <f>H45+1</f>
        <v>13</v>
      </c>
      <c r="I48">
        <v>0</v>
      </c>
      <c r="K48">
        <f>IF(LEN(M48)&gt;3,$K$12,"")</f>
        <v>4</v>
      </c>
      <c r="M48" t="str">
        <f>O24</f>
        <v>Вентили ВН44, ВН23, ВН25 закрыты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oper4_13_NONE</v>
      </c>
      <c r="D49" s="5" t="str">
        <f t="shared" ref="D49:D50" si="27">D48</f>
        <v>Вентили ВН44, ВН23, ВН25 закрыты</v>
      </c>
      <c r="E49" t="str">
        <f t="shared" si="2"/>
        <v>SIM</v>
      </c>
      <c r="F49" t="str">
        <f t="shared" si="21"/>
        <v>0413:1</v>
      </c>
      <c r="H49">
        <f>H48</f>
        <v>13</v>
      </c>
      <c r="I49">
        <v>1</v>
      </c>
      <c r="K49">
        <f>IF(LEN(M48)&gt;3,$K$12,"")</f>
        <v>4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oper4_13_REG</v>
      </c>
      <c r="D50" s="5" t="str">
        <f t="shared" si="27"/>
        <v>Вентили ВН44, ВН23, ВН25 закрыты</v>
      </c>
      <c r="E50" t="str">
        <f t="shared" si="2"/>
        <v>SIM</v>
      </c>
      <c r="F50" t="str">
        <f t="shared" si="21"/>
        <v>0413:2</v>
      </c>
      <c r="H50">
        <f>H48</f>
        <v>13</v>
      </c>
      <c r="I50">
        <v>2</v>
      </c>
      <c r="K50">
        <f>IF(LEN(M48)&gt;3,$K$12,"")</f>
        <v>4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oper4_14_CONF</v>
      </c>
      <c r="D51" s="5" t="str">
        <f t="shared" ref="D51" si="28">M51</f>
        <v>Вентиль ВН24 закрыт</v>
      </c>
      <c r="E51" t="str">
        <f t="shared" si="2"/>
        <v>SIM</v>
      </c>
      <c r="F51" t="str">
        <f t="shared" si="21"/>
        <v>0414:0</v>
      </c>
      <c r="H51">
        <f>H48+1</f>
        <v>14</v>
      </c>
      <c r="I51">
        <v>0</v>
      </c>
      <c r="K51">
        <f>IF(LEN(M51)&gt;3,$K$12,"")</f>
        <v>4</v>
      </c>
      <c r="M51" t="str">
        <f>O25</f>
        <v>Вентиль ВН24 закрыт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oper4_14_NONE</v>
      </c>
      <c r="D52" s="5" t="str">
        <f t="shared" ref="D52:D53" si="29">D51</f>
        <v>Вентиль ВН24 закрыт</v>
      </c>
      <c r="E52" t="str">
        <f t="shared" si="2"/>
        <v>SIM</v>
      </c>
      <c r="F52" t="str">
        <f t="shared" si="21"/>
        <v>0414:1</v>
      </c>
      <c r="H52">
        <f>H51</f>
        <v>14</v>
      </c>
      <c r="I52">
        <v>1</v>
      </c>
      <c r="K52">
        <f>IF(LEN(M51)&gt;3,$K$12,"")</f>
        <v>4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oper4_14_REG</v>
      </c>
      <c r="D53" s="5" t="str">
        <f t="shared" si="29"/>
        <v>Вентиль ВН24 закрыт</v>
      </c>
      <c r="E53" t="str">
        <f t="shared" si="2"/>
        <v>SIM</v>
      </c>
      <c r="F53" t="str">
        <f t="shared" si="21"/>
        <v>0414:2</v>
      </c>
      <c r="H53">
        <f>H51</f>
        <v>14</v>
      </c>
      <c r="I53">
        <v>2</v>
      </c>
      <c r="K53">
        <f>IF(LEN(M51)&gt;3,$K$12,"")</f>
        <v>4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oper4_15_CONF</v>
      </c>
      <c r="D54" s="5" t="str">
        <f t="shared" ref="D54" si="30">M54</f>
        <v>Вентили ВН 22, ВН21 закрыты</v>
      </c>
      <c r="E54" t="str">
        <f t="shared" si="2"/>
        <v>SIM</v>
      </c>
      <c r="F54" t="str">
        <f t="shared" si="21"/>
        <v>0415:0</v>
      </c>
      <c r="H54">
        <f>H51+1</f>
        <v>15</v>
      </c>
      <c r="I54">
        <v>0</v>
      </c>
      <c r="K54">
        <f>IF(LEN(M54)&gt;3,$K$12,"")</f>
        <v>4</v>
      </c>
      <c r="M54" t="str">
        <f>O26</f>
        <v>Вентили ВН 22, ВН21 закрыты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oper4_15_NONE</v>
      </c>
      <c r="D55" s="5" t="str">
        <f t="shared" ref="D55:D56" si="31">D54</f>
        <v>Вентили ВН 22, ВН21 закрыты</v>
      </c>
      <c r="E55" t="str">
        <f t="shared" si="2"/>
        <v>SIM</v>
      </c>
      <c r="F55" t="str">
        <f t="shared" si="21"/>
        <v>0415:1</v>
      </c>
      <c r="H55">
        <f>H54</f>
        <v>15</v>
      </c>
      <c r="I55">
        <v>1</v>
      </c>
      <c r="K55">
        <f>IF(LEN(M54)&gt;3,$K$12,"")</f>
        <v>4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oper4_15_REG</v>
      </c>
      <c r="D56" s="5" t="str">
        <f t="shared" si="31"/>
        <v>Вентили ВН 22, ВН21 закрыты</v>
      </c>
      <c r="E56" t="str">
        <f t="shared" si="2"/>
        <v>SIM</v>
      </c>
      <c r="F56" t="str">
        <f t="shared" si="21"/>
        <v>0415:2</v>
      </c>
      <c r="H56">
        <f>H54</f>
        <v>15</v>
      </c>
      <c r="I56">
        <v>2</v>
      </c>
      <c r="K56">
        <f>IF(LEN(M54)&gt;3,$K$12,"")</f>
        <v>4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/>
      </c>
      <c r="D57" s="5">
        <f t="shared" ref="D57" si="32">M57</f>
        <v>0</v>
      </c>
      <c r="E57" t="str">
        <f t="shared" si="2"/>
        <v>SIM</v>
      </c>
      <c r="F57" t="str">
        <f t="shared" si="21"/>
        <v/>
      </c>
      <c r="H57">
        <f>H54+1</f>
        <v>16</v>
      </c>
      <c r="I57">
        <v>0</v>
      </c>
      <c r="K57" t="str">
        <f>IF(LEN(M57)&gt;3,$K$12,"")</f>
        <v/>
      </c>
      <c r="M57">
        <f>O27</f>
        <v>0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/>
      </c>
      <c r="D58" s="5">
        <f t="shared" ref="D58:D59" si="33">D57</f>
        <v>0</v>
      </c>
      <c r="E58" t="str">
        <f t="shared" si="2"/>
        <v>SIM</v>
      </c>
      <c r="F58" t="str">
        <f t="shared" si="21"/>
        <v/>
      </c>
      <c r="H58">
        <f>H57</f>
        <v>16</v>
      </c>
      <c r="I58">
        <v>1</v>
      </c>
      <c r="K58" t="str">
        <f>IF(LEN(M57)&gt;3,$K$12,"")</f>
        <v/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/>
      </c>
      <c r="D59" s="5">
        <f t="shared" si="33"/>
        <v>0</v>
      </c>
      <c r="E59" t="str">
        <f t="shared" si="2"/>
        <v>SIM</v>
      </c>
      <c r="F59" t="str">
        <f t="shared" si="21"/>
        <v/>
      </c>
      <c r="H59">
        <f>H57</f>
        <v>16</v>
      </c>
      <c r="I59">
        <v>2</v>
      </c>
      <c r="K59" t="str">
        <f>IF(LEN(M57)&gt;3,$K$12,"")</f>
        <v/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/>
      </c>
      <c r="D60" s="5">
        <f t="shared" ref="D60" si="34">M60</f>
        <v>0</v>
      </c>
      <c r="E60" t="str">
        <f t="shared" si="2"/>
        <v>SIM</v>
      </c>
      <c r="F60" t="str">
        <f t="shared" si="21"/>
        <v/>
      </c>
      <c r="H60">
        <f>H57+1</f>
        <v>17</v>
      </c>
      <c r="I60">
        <v>0</v>
      </c>
      <c r="K60" t="str">
        <f>IF(LEN(M60)&gt;3,$K$12,"")</f>
        <v/>
      </c>
      <c r="M60">
        <f>O28</f>
        <v>0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/>
      </c>
      <c r="D61" s="5">
        <f t="shared" ref="D61:D62" si="35">D60</f>
        <v>0</v>
      </c>
      <c r="E61" t="str">
        <f t="shared" si="2"/>
        <v>SIM</v>
      </c>
      <c r="F61" t="str">
        <f t="shared" si="21"/>
        <v/>
      </c>
      <c r="H61">
        <f>H60</f>
        <v>17</v>
      </c>
      <c r="I61">
        <v>1</v>
      </c>
      <c r="K61" t="str">
        <f>IF(LEN(M60)&gt;3,$K$12,"")</f>
        <v/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/>
      </c>
      <c r="D62" s="5">
        <f t="shared" si="35"/>
        <v>0</v>
      </c>
      <c r="E62" t="str">
        <f t="shared" si="2"/>
        <v>SIM</v>
      </c>
      <c r="F62" t="str">
        <f t="shared" si="21"/>
        <v/>
      </c>
      <c r="H62">
        <f>H60</f>
        <v>17</v>
      </c>
      <c r="I62">
        <v>2</v>
      </c>
      <c r="K62" t="str">
        <f>IF(LEN(M60)&gt;3,$K$12,"")</f>
        <v/>
      </c>
    </row>
    <row r="63" spans="1:15" x14ac:dyDescent="0.25">
      <c r="A63" s="13" t="s">
        <v>0</v>
      </c>
      <c r="B63" s="13" t="s">
        <v>1</v>
      </c>
      <c r="C63" t="str">
        <f t="shared" si="0"/>
        <v/>
      </c>
      <c r="D63" s="5">
        <f t="shared" ref="D63" si="36">M63</f>
        <v>0</v>
      </c>
      <c r="E63" t="str">
        <f t="shared" si="2"/>
        <v>SIM</v>
      </c>
      <c r="F63" t="str">
        <f t="shared" si="21"/>
        <v/>
      </c>
      <c r="H63">
        <f>H60+1</f>
        <v>18</v>
      </c>
      <c r="I63">
        <v>0</v>
      </c>
      <c r="K63" t="str">
        <f>IF(LEN(M63)&gt;3,$K$12,"")</f>
        <v/>
      </c>
      <c r="M63">
        <f>O29</f>
        <v>0</v>
      </c>
    </row>
    <row r="64" spans="1:15" x14ac:dyDescent="0.25">
      <c r="A64" s="13" t="s">
        <v>0</v>
      </c>
      <c r="B64" s="13" t="s">
        <v>2</v>
      </c>
      <c r="C64" t="str">
        <f t="shared" si="0"/>
        <v/>
      </c>
      <c r="D64" s="5">
        <f t="shared" ref="D64:D65" si="37">D63</f>
        <v>0</v>
      </c>
      <c r="E64" t="str">
        <f t="shared" si="2"/>
        <v>SIM</v>
      </c>
      <c r="F64" t="str">
        <f t="shared" si="21"/>
        <v/>
      </c>
      <c r="H64">
        <f>H63</f>
        <v>18</v>
      </c>
      <c r="I64">
        <v>1</v>
      </c>
      <c r="K64" t="str">
        <f>IF(LEN(M63)&gt;3,$K$12,"")</f>
        <v/>
      </c>
    </row>
    <row r="65" spans="1:15" x14ac:dyDescent="0.25">
      <c r="A65" s="13" t="s">
        <v>0</v>
      </c>
      <c r="B65" s="13" t="s">
        <v>3</v>
      </c>
      <c r="C65" t="str">
        <f t="shared" si="0"/>
        <v/>
      </c>
      <c r="D65" s="5">
        <f t="shared" si="37"/>
        <v>0</v>
      </c>
      <c r="E65" t="str">
        <f t="shared" si="2"/>
        <v>SIM</v>
      </c>
      <c r="F65" t="str">
        <f t="shared" si="21"/>
        <v/>
      </c>
      <c r="H65">
        <f>H63</f>
        <v>18</v>
      </c>
      <c r="I65">
        <v>2</v>
      </c>
      <c r="K65" t="str">
        <f>IF(LEN(M63)&gt;3,$K$12,"")</f>
        <v/>
      </c>
    </row>
    <row r="66" spans="1:15" x14ac:dyDescent="0.25">
      <c r="A66" s="13" t="s">
        <v>0</v>
      </c>
      <c r="B66" s="13" t="s">
        <v>1</v>
      </c>
      <c r="C66" t="str">
        <f t="shared" si="0"/>
        <v/>
      </c>
      <c r="D66" s="5">
        <f t="shared" ref="D66:D69" si="38">M66</f>
        <v>0</v>
      </c>
      <c r="E66" t="str">
        <f t="shared" si="2"/>
        <v>SIM</v>
      </c>
      <c r="F66" t="str">
        <f t="shared" si="21"/>
        <v/>
      </c>
      <c r="H66">
        <f>H63+1</f>
        <v>19</v>
      </c>
      <c r="I66">
        <v>0</v>
      </c>
      <c r="K66" t="str">
        <f>IF(LEN(M66)&gt;3,$K$12,"")</f>
        <v/>
      </c>
      <c r="M66">
        <f>O30</f>
        <v>0</v>
      </c>
    </row>
    <row r="67" spans="1:15" x14ac:dyDescent="0.25">
      <c r="A67" s="13" t="s">
        <v>0</v>
      </c>
      <c r="B67" s="13" t="s">
        <v>2</v>
      </c>
      <c r="C67" t="str">
        <f t="shared" si="0"/>
        <v/>
      </c>
      <c r="D67" s="5">
        <f t="shared" ref="D67:D71" si="39">D66</f>
        <v>0</v>
      </c>
      <c r="E67" t="str">
        <f t="shared" si="2"/>
        <v>SIM</v>
      </c>
      <c r="F67" t="str">
        <f t="shared" si="21"/>
        <v/>
      </c>
      <c r="H67">
        <f>H66</f>
        <v>19</v>
      </c>
      <c r="I67">
        <v>1</v>
      </c>
      <c r="K67" t="str">
        <f>IF(LEN(M66)&gt;3,$K$12,"")</f>
        <v/>
      </c>
    </row>
    <row r="68" spans="1:15" x14ac:dyDescent="0.25">
      <c r="A68" s="13" t="s">
        <v>0</v>
      </c>
      <c r="B68" s="13" t="s">
        <v>3</v>
      </c>
      <c r="C68" t="str">
        <f t="shared" si="0"/>
        <v/>
      </c>
      <c r="D68" s="5">
        <f t="shared" si="39"/>
        <v>0</v>
      </c>
      <c r="E68" t="str">
        <f t="shared" si="2"/>
        <v>SIM</v>
      </c>
      <c r="F68" t="str">
        <f t="shared" si="21"/>
        <v/>
      </c>
      <c r="H68">
        <f>H66</f>
        <v>19</v>
      </c>
      <c r="I68">
        <v>2</v>
      </c>
      <c r="K68" t="str">
        <f>IF(LEN(M66)&gt;3,$K$12,"")</f>
        <v/>
      </c>
    </row>
    <row r="69" spans="1:15" x14ac:dyDescent="0.25">
      <c r="A69" s="13" t="s">
        <v>0</v>
      </c>
      <c r="B69" s="13" t="s">
        <v>1</v>
      </c>
      <c r="C69" t="str">
        <f t="shared" si="0"/>
        <v/>
      </c>
      <c r="D69" s="5">
        <f t="shared" si="38"/>
        <v>0</v>
      </c>
      <c r="E69" t="str">
        <f t="shared" si="2"/>
        <v>SIM</v>
      </c>
      <c r="F69" t="str">
        <f t="shared" si="21"/>
        <v/>
      </c>
      <c r="H69">
        <v>20</v>
      </c>
      <c r="I69">
        <v>0</v>
      </c>
      <c r="K69" t="str">
        <f>IF(LEN(M69)&gt;3,$K$12,"")</f>
        <v/>
      </c>
      <c r="M69">
        <f>O31</f>
        <v>0</v>
      </c>
    </row>
    <row r="70" spans="1:15" x14ac:dyDescent="0.25">
      <c r="A70" s="13" t="s">
        <v>0</v>
      </c>
      <c r="B70" s="13" t="s">
        <v>2</v>
      </c>
      <c r="C70" t="str">
        <f t="shared" si="0"/>
        <v/>
      </c>
      <c r="D70" s="5">
        <f t="shared" si="39"/>
        <v>0</v>
      </c>
      <c r="E70" t="str">
        <f t="shared" si="2"/>
        <v>SIM</v>
      </c>
      <c r="F70" t="str">
        <f t="shared" si="21"/>
        <v/>
      </c>
      <c r="H70">
        <f>H69</f>
        <v>20</v>
      </c>
      <c r="I70">
        <v>1</v>
      </c>
      <c r="K70" t="str">
        <f>IF(LEN(M69)&gt;3,$K$12,"")</f>
        <v/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/>
      </c>
      <c r="D71" s="5">
        <f t="shared" si="39"/>
        <v>0</v>
      </c>
      <c r="E71" t="str">
        <f t="shared" si="2"/>
        <v>SIM</v>
      </c>
      <c r="F71" t="str">
        <f t="shared" si="21"/>
        <v/>
      </c>
      <c r="H71" s="3">
        <f>H69</f>
        <v>20</v>
      </c>
      <c r="I71" s="3">
        <v>2</v>
      </c>
      <c r="K71" t="str">
        <f>IF(LEN(M69)&gt;3,$K$12,"")</f>
        <v/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12</v>
      </c>
      <c r="B1">
        <f>операция!P2</f>
        <v>4</v>
      </c>
    </row>
    <row r="2" spans="1:10" x14ac:dyDescent="0.25">
      <c r="A2" t="s">
        <v>13</v>
      </c>
      <c r="B2" t="str">
        <f>операция!P3</f>
        <v>Пиролитическое уплотнение детали из УУКМ</v>
      </c>
    </row>
    <row r="3" spans="1:10" x14ac:dyDescent="0.25">
      <c r="A3" t="s">
        <v>14</v>
      </c>
      <c r="B3">
        <f ca="1">_xlfn.SHEET()-1</f>
        <v>1</v>
      </c>
    </row>
    <row r="4" spans="1:10" x14ac:dyDescent="0.25">
      <c r="A4" t="s">
        <v>15</v>
      </c>
      <c r="B4">
        <f>операция!P7</f>
        <v>2</v>
      </c>
    </row>
    <row r="5" spans="1:10" x14ac:dyDescent="0.25">
      <c r="A5" t="s">
        <v>67</v>
      </c>
      <c r="B5">
        <f>10-COUNTIF(B36:B45,"-")</f>
        <v>10</v>
      </c>
    </row>
    <row r="6" spans="1:10" x14ac:dyDescent="0.25">
      <c r="A6" t="s">
        <v>16</v>
      </c>
      <c r="B6" t="str">
        <f ca="1">IF(LEN(B36)&gt;3,CONCATENATE("Fix32.Fix.",F6,".F_CV"),"Fix32.Fix.NONE_TAG.F_CV")</f>
        <v>Fix32.Fix.oper4_1_conf.F_CV</v>
      </c>
      <c r="D6" s="1" t="str">
        <f>операция!A12</f>
        <v>oper</v>
      </c>
      <c r="E6" t="s">
        <v>17</v>
      </c>
      <c r="F6" t="str">
        <f ca="1">CONCATENATE(D6,$B$1,"_",I6,E6)</f>
        <v>oper4_1_conf</v>
      </c>
      <c r="I6">
        <f ca="1">($B$3-1)*10+J6</f>
        <v>1</v>
      </c>
      <c r="J6">
        <v>1</v>
      </c>
    </row>
    <row r="7" spans="1:10" x14ac:dyDescent="0.25">
      <c r="A7" t="s">
        <v>18</v>
      </c>
      <c r="B7" t="str">
        <f t="shared" ref="B7:B15" ca="1" si="0">IF(LEN(B37)&gt;3,CONCATENATE("Fix32.Fix.",F7,".F_CV"),"Fix32.Fix.NONE_TAG.F_CV")</f>
        <v>Fix32.Fix.oper4_2_conf.F_CV</v>
      </c>
      <c r="D7" s="1" t="str">
        <f>$D$6</f>
        <v>oper</v>
      </c>
      <c r="E7" t="s">
        <v>17</v>
      </c>
      <c r="F7" t="str">
        <f t="shared" ref="F7:F14" ca="1" si="1">CONCATENATE(D7,$B$1,"_",I7,E7)</f>
        <v>oper4_2_conf</v>
      </c>
      <c r="I7">
        <f t="shared" ref="I7:I25" ca="1" si="2">($B$3-1)*10+J7</f>
        <v>2</v>
      </c>
      <c r="J7">
        <v>2</v>
      </c>
    </row>
    <row r="8" spans="1:10" x14ac:dyDescent="0.25">
      <c r="A8" t="s">
        <v>19</v>
      </c>
      <c r="B8" t="str">
        <f t="shared" ca="1" si="0"/>
        <v>Fix32.Fix.oper4_3_conf.F_CV</v>
      </c>
      <c r="D8" s="1" t="str">
        <f t="shared" ref="D8:D15" si="3">$D$6</f>
        <v>oper</v>
      </c>
      <c r="E8" t="s">
        <v>17</v>
      </c>
      <c r="F8" t="str">
        <f t="shared" ca="1" si="1"/>
        <v>oper4_3_conf</v>
      </c>
      <c r="I8">
        <f t="shared" ca="1" si="2"/>
        <v>3</v>
      </c>
      <c r="J8">
        <v>3</v>
      </c>
    </row>
    <row r="9" spans="1:10" x14ac:dyDescent="0.25">
      <c r="A9" t="s">
        <v>20</v>
      </c>
      <c r="B9" t="str">
        <f t="shared" ca="1" si="0"/>
        <v>Fix32.Fix.oper4_4_conf.F_CV</v>
      </c>
      <c r="D9" s="1" t="str">
        <f t="shared" si="3"/>
        <v>oper</v>
      </c>
      <c r="E9" t="s">
        <v>17</v>
      </c>
      <c r="F9" t="str">
        <f t="shared" ca="1" si="1"/>
        <v>oper4_4_conf</v>
      </c>
      <c r="I9">
        <f t="shared" ca="1" si="2"/>
        <v>4</v>
      </c>
      <c r="J9">
        <v>4</v>
      </c>
    </row>
    <row r="10" spans="1:10" x14ac:dyDescent="0.25">
      <c r="A10" t="s">
        <v>21</v>
      </c>
      <c r="B10" t="str">
        <f t="shared" ca="1" si="0"/>
        <v>Fix32.Fix.oper4_5_conf.F_CV</v>
      </c>
      <c r="D10" s="1" t="str">
        <f t="shared" si="3"/>
        <v>oper</v>
      </c>
      <c r="E10" t="s">
        <v>17</v>
      </c>
      <c r="F10" t="str">
        <f t="shared" ca="1" si="1"/>
        <v>oper4_5_conf</v>
      </c>
      <c r="I10">
        <f t="shared" ca="1" si="2"/>
        <v>5</v>
      </c>
      <c r="J10">
        <v>5</v>
      </c>
    </row>
    <row r="11" spans="1:10" x14ac:dyDescent="0.25">
      <c r="A11" t="s">
        <v>22</v>
      </c>
      <c r="B11" t="str">
        <f t="shared" ca="1" si="0"/>
        <v>Fix32.Fix.oper4_6_conf.F_CV</v>
      </c>
      <c r="D11" s="1" t="str">
        <f t="shared" si="3"/>
        <v>oper</v>
      </c>
      <c r="E11" t="s">
        <v>17</v>
      </c>
      <c r="F11" t="str">
        <f t="shared" ca="1" si="1"/>
        <v>oper4_6_conf</v>
      </c>
      <c r="I11">
        <f t="shared" ca="1" si="2"/>
        <v>6</v>
      </c>
      <c r="J11">
        <v>6</v>
      </c>
    </row>
    <row r="12" spans="1:10" x14ac:dyDescent="0.25">
      <c r="A12" t="s">
        <v>23</v>
      </c>
      <c r="B12" t="str">
        <f t="shared" ca="1" si="0"/>
        <v>Fix32.Fix.oper4_7_conf.F_CV</v>
      </c>
      <c r="D12" s="1" t="str">
        <f t="shared" si="3"/>
        <v>oper</v>
      </c>
      <c r="E12" t="s">
        <v>17</v>
      </c>
      <c r="F12" t="str">
        <f t="shared" ca="1" si="1"/>
        <v>oper4_7_conf</v>
      </c>
      <c r="I12">
        <f t="shared" ca="1" si="2"/>
        <v>7</v>
      </c>
      <c r="J12">
        <v>7</v>
      </c>
    </row>
    <row r="13" spans="1:10" x14ac:dyDescent="0.25">
      <c r="A13" t="s">
        <v>24</v>
      </c>
      <c r="B13" t="str">
        <f t="shared" ca="1" si="0"/>
        <v>Fix32.Fix.oper4_8_conf.F_CV</v>
      </c>
      <c r="D13" s="1" t="str">
        <f t="shared" si="3"/>
        <v>oper</v>
      </c>
      <c r="E13" t="s">
        <v>17</v>
      </c>
      <c r="F13" t="str">
        <f t="shared" ca="1" si="1"/>
        <v>oper4_8_conf</v>
      </c>
      <c r="I13">
        <f t="shared" ca="1" si="2"/>
        <v>8</v>
      </c>
      <c r="J13">
        <v>8</v>
      </c>
    </row>
    <row r="14" spans="1:10" x14ac:dyDescent="0.25">
      <c r="A14" t="s">
        <v>25</v>
      </c>
      <c r="B14" t="str">
        <f t="shared" ca="1" si="0"/>
        <v>Fix32.Fix.oper4_9_conf.F_CV</v>
      </c>
      <c r="D14" s="1" t="str">
        <f t="shared" si="3"/>
        <v>oper</v>
      </c>
      <c r="E14" t="s">
        <v>17</v>
      </c>
      <c r="F14" t="str">
        <f t="shared" ca="1" si="1"/>
        <v>oper4_9_conf</v>
      </c>
      <c r="I14">
        <f t="shared" ca="1" si="2"/>
        <v>9</v>
      </c>
      <c r="J14">
        <v>9</v>
      </c>
    </row>
    <row r="15" spans="1:10" x14ac:dyDescent="0.25">
      <c r="A15" t="s">
        <v>26</v>
      </c>
      <c r="B15" t="str">
        <f t="shared" ca="1" si="0"/>
        <v>Fix32.Fix.oper4_10_conf.F_CV</v>
      </c>
      <c r="D15" s="1" t="str">
        <f t="shared" si="3"/>
        <v>oper</v>
      </c>
      <c r="E15" t="s">
        <v>17</v>
      </c>
      <c r="F15" t="str">
        <f t="shared" ref="F15" ca="1" si="4">CONCATENATE(D15,$B$1,"_",I15,E15)</f>
        <v>oper4_10_conf</v>
      </c>
      <c r="I15">
        <f t="shared" ca="1" si="2"/>
        <v>10</v>
      </c>
      <c r="J15">
        <v>10</v>
      </c>
    </row>
    <row r="16" spans="1:10" x14ac:dyDescent="0.25">
      <c r="A16" t="s">
        <v>27</v>
      </c>
      <c r="B16" t="str">
        <f ca="1">IF(LEN(B36)&gt;3,CONCATENATE($B$1,".",I16),"-")</f>
        <v>4.1</v>
      </c>
      <c r="C16" s="10"/>
      <c r="I16">
        <f t="shared" ca="1" si="2"/>
        <v>1</v>
      </c>
      <c r="J16" s="8">
        <v>1</v>
      </c>
    </row>
    <row r="17" spans="1:10" x14ac:dyDescent="0.25">
      <c r="A17" t="s">
        <v>28</v>
      </c>
      <c r="B17" t="str">
        <f t="shared" ref="B17:B25" ca="1" si="5">IF(LEN(B37)&gt;3,CONCATENATE($B$1,".",I17),"-")</f>
        <v>4.2</v>
      </c>
      <c r="C17" s="10"/>
      <c r="I17">
        <f t="shared" ca="1" si="2"/>
        <v>2</v>
      </c>
      <c r="J17" s="8">
        <v>2</v>
      </c>
    </row>
    <row r="18" spans="1:10" x14ac:dyDescent="0.25">
      <c r="A18" t="s">
        <v>29</v>
      </c>
      <c r="B18" t="str">
        <f t="shared" ca="1" si="5"/>
        <v>4.3</v>
      </c>
      <c r="C18" s="10"/>
      <c r="I18">
        <f t="shared" ca="1" si="2"/>
        <v>3</v>
      </c>
      <c r="J18" s="8">
        <v>3</v>
      </c>
    </row>
    <row r="19" spans="1:10" x14ac:dyDescent="0.25">
      <c r="A19" t="s">
        <v>30</v>
      </c>
      <c r="B19" t="str">
        <f t="shared" ca="1" si="5"/>
        <v>4.4</v>
      </c>
      <c r="C19" s="10"/>
      <c r="I19">
        <f t="shared" ca="1" si="2"/>
        <v>4</v>
      </c>
      <c r="J19" s="8">
        <v>4</v>
      </c>
    </row>
    <row r="20" spans="1:10" x14ac:dyDescent="0.25">
      <c r="A20" t="s">
        <v>31</v>
      </c>
      <c r="B20" t="str">
        <f t="shared" ca="1" si="5"/>
        <v>4.5</v>
      </c>
      <c r="C20" s="10"/>
      <c r="I20">
        <f t="shared" ca="1" si="2"/>
        <v>5</v>
      </c>
      <c r="J20" s="8">
        <v>5</v>
      </c>
    </row>
    <row r="21" spans="1:10" x14ac:dyDescent="0.25">
      <c r="A21" t="s">
        <v>32</v>
      </c>
      <c r="B21" t="str">
        <f t="shared" ca="1" si="5"/>
        <v>4.6</v>
      </c>
      <c r="C21" s="10"/>
      <c r="I21">
        <f t="shared" ca="1" si="2"/>
        <v>6</v>
      </c>
      <c r="J21" s="8">
        <v>6</v>
      </c>
    </row>
    <row r="22" spans="1:10" x14ac:dyDescent="0.25">
      <c r="A22" t="s">
        <v>33</v>
      </c>
      <c r="B22" t="str">
        <f t="shared" ca="1" si="5"/>
        <v>4.7</v>
      </c>
      <c r="C22" s="10"/>
      <c r="I22">
        <f t="shared" ca="1" si="2"/>
        <v>7</v>
      </c>
      <c r="J22" s="8">
        <v>7</v>
      </c>
    </row>
    <row r="23" spans="1:10" x14ac:dyDescent="0.25">
      <c r="A23" t="s">
        <v>34</v>
      </c>
      <c r="B23" t="str">
        <f t="shared" ca="1" si="5"/>
        <v>4.8</v>
      </c>
      <c r="C23" s="10"/>
      <c r="I23">
        <f t="shared" ca="1" si="2"/>
        <v>8</v>
      </c>
      <c r="J23" s="8">
        <v>8</v>
      </c>
    </row>
    <row r="24" spans="1:10" x14ac:dyDescent="0.25">
      <c r="A24" t="s">
        <v>35</v>
      </c>
      <c r="B24" t="str">
        <f t="shared" ca="1" si="5"/>
        <v>4.9</v>
      </c>
      <c r="C24" s="10"/>
      <c r="I24">
        <f t="shared" ca="1" si="2"/>
        <v>9</v>
      </c>
      <c r="J24" s="8">
        <v>9</v>
      </c>
    </row>
    <row r="25" spans="1:10" x14ac:dyDescent="0.25">
      <c r="A25" t="s">
        <v>36</v>
      </c>
      <c r="B25" t="str">
        <f t="shared" ca="1" si="5"/>
        <v>4.10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37</v>
      </c>
      <c r="B26" t="str">
        <f ca="1">IF(LEN(B36)&gt;3,CONCATENATE("Fix32.Fix.",F26,".F_CV"),"Fix32.Fix.NONE_TAG.F_CV")</f>
        <v>Fix32.Fix.oper4_1_reg.F_CV</v>
      </c>
      <c r="D26" s="1" t="str">
        <f>операция!A32</f>
        <v>oper</v>
      </c>
      <c r="E26" t="s">
        <v>71</v>
      </c>
      <c r="F26" t="str">
        <f ca="1">CONCATENATE(D26,$B$1,"_",I26,E26)</f>
        <v>oper4_1_reg</v>
      </c>
      <c r="I26">
        <f ca="1">($B$3-1)*10+J26</f>
        <v>1</v>
      </c>
      <c r="J26">
        <v>1</v>
      </c>
    </row>
    <row r="27" spans="1:10" x14ac:dyDescent="0.25">
      <c r="A27" t="s">
        <v>38</v>
      </c>
      <c r="B27" t="str">
        <f t="shared" ref="B27:B35" ca="1" si="6">IF(LEN(B37)&gt;3,CONCATENATE("Fix32.Fix.",F27,".F_CV"),"Fix32.Fix.NONE_TAG.F_CV")</f>
        <v>Fix32.Fix.oper4_2_reg.F_CV</v>
      </c>
      <c r="D27" s="1" t="str">
        <f>$D$6</f>
        <v>oper</v>
      </c>
      <c r="E27" t="s">
        <v>71</v>
      </c>
      <c r="F27" t="str">
        <f t="shared" ref="F27:F35" ca="1" si="7">CONCATENATE(D27,$B$1,"_",I27,E27)</f>
        <v>oper4_2_reg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39</v>
      </c>
      <c r="B28" t="str">
        <f t="shared" ca="1" si="6"/>
        <v>Fix32.Fix.oper4_3_reg.F_CV</v>
      </c>
      <c r="D28" s="1" t="str">
        <f t="shared" ref="D28:D35" si="9">$D$6</f>
        <v>oper</v>
      </c>
      <c r="E28" t="s">
        <v>71</v>
      </c>
      <c r="F28" t="str">
        <f t="shared" ca="1" si="7"/>
        <v>oper4_3_reg</v>
      </c>
      <c r="I28">
        <f t="shared" ca="1" si="8"/>
        <v>3</v>
      </c>
      <c r="J28">
        <v>3</v>
      </c>
    </row>
    <row r="29" spans="1:10" x14ac:dyDescent="0.25">
      <c r="A29" t="s">
        <v>40</v>
      </c>
      <c r="B29" t="str">
        <f t="shared" ca="1" si="6"/>
        <v>Fix32.Fix.oper4_4_reg.F_CV</v>
      </c>
      <c r="D29" s="1" t="str">
        <f t="shared" si="9"/>
        <v>oper</v>
      </c>
      <c r="E29" t="s">
        <v>71</v>
      </c>
      <c r="F29" t="str">
        <f t="shared" ca="1" si="7"/>
        <v>oper4_4_reg</v>
      </c>
      <c r="I29">
        <f t="shared" ca="1" si="8"/>
        <v>4</v>
      </c>
      <c r="J29">
        <v>4</v>
      </c>
    </row>
    <row r="30" spans="1:10" x14ac:dyDescent="0.25">
      <c r="A30" t="s">
        <v>41</v>
      </c>
      <c r="B30" t="str">
        <f t="shared" ca="1" si="6"/>
        <v>Fix32.Fix.oper4_5_reg.F_CV</v>
      </c>
      <c r="D30" s="1" t="str">
        <f t="shared" si="9"/>
        <v>oper</v>
      </c>
      <c r="E30" t="s">
        <v>71</v>
      </c>
      <c r="F30" t="str">
        <f t="shared" ca="1" si="7"/>
        <v>oper4_5_reg</v>
      </c>
      <c r="I30">
        <f t="shared" ca="1" si="8"/>
        <v>5</v>
      </c>
      <c r="J30">
        <v>5</v>
      </c>
    </row>
    <row r="31" spans="1:10" x14ac:dyDescent="0.25">
      <c r="A31" t="s">
        <v>42</v>
      </c>
      <c r="B31" t="str">
        <f t="shared" ca="1" si="6"/>
        <v>Fix32.Fix.oper4_6_reg.F_CV</v>
      </c>
      <c r="D31" s="1" t="str">
        <f t="shared" si="9"/>
        <v>oper</v>
      </c>
      <c r="E31" t="s">
        <v>71</v>
      </c>
      <c r="F31" t="str">
        <f t="shared" ca="1" si="7"/>
        <v>oper4_6_reg</v>
      </c>
      <c r="I31">
        <f t="shared" ca="1" si="8"/>
        <v>6</v>
      </c>
      <c r="J31">
        <v>6</v>
      </c>
    </row>
    <row r="32" spans="1:10" x14ac:dyDescent="0.25">
      <c r="A32" t="s">
        <v>43</v>
      </c>
      <c r="B32" t="str">
        <f t="shared" ca="1" si="6"/>
        <v>Fix32.Fix.oper4_7_reg.F_CV</v>
      </c>
      <c r="D32" s="1" t="str">
        <f t="shared" si="9"/>
        <v>oper</v>
      </c>
      <c r="E32" t="s">
        <v>71</v>
      </c>
      <c r="F32" t="str">
        <f t="shared" ca="1" si="7"/>
        <v>oper4_7_reg</v>
      </c>
      <c r="I32">
        <f t="shared" ca="1" si="8"/>
        <v>7</v>
      </c>
      <c r="J32">
        <v>7</v>
      </c>
    </row>
    <row r="33" spans="1:10" x14ac:dyDescent="0.25">
      <c r="A33" t="s">
        <v>44</v>
      </c>
      <c r="B33" t="str">
        <f t="shared" ca="1" si="6"/>
        <v>Fix32.Fix.oper4_8_reg.F_CV</v>
      </c>
      <c r="D33" s="1" t="str">
        <f t="shared" si="9"/>
        <v>oper</v>
      </c>
      <c r="E33" t="s">
        <v>71</v>
      </c>
      <c r="F33" t="str">
        <f t="shared" ca="1" si="7"/>
        <v>oper4_8_reg</v>
      </c>
      <c r="I33">
        <f t="shared" ca="1" si="8"/>
        <v>8</v>
      </c>
      <c r="J33">
        <v>8</v>
      </c>
    </row>
    <row r="34" spans="1:10" x14ac:dyDescent="0.25">
      <c r="A34" t="s">
        <v>45</v>
      </c>
      <c r="B34" t="str">
        <f t="shared" ca="1" si="6"/>
        <v>Fix32.Fix.oper4_9_reg.F_CV</v>
      </c>
      <c r="D34" s="1" t="str">
        <f t="shared" si="9"/>
        <v>oper</v>
      </c>
      <c r="E34" t="s">
        <v>71</v>
      </c>
      <c r="F34" t="str">
        <f t="shared" ca="1" si="7"/>
        <v>oper4_9_reg</v>
      </c>
      <c r="I34">
        <f t="shared" ca="1" si="8"/>
        <v>9</v>
      </c>
      <c r="J34">
        <v>9</v>
      </c>
    </row>
    <row r="35" spans="1:10" x14ac:dyDescent="0.25">
      <c r="A35" t="s">
        <v>46</v>
      </c>
      <c r="B35" t="str">
        <f t="shared" ca="1" si="6"/>
        <v>Fix32.Fix.oper4_10_reg.F_CV</v>
      </c>
      <c r="D35" s="1" t="str">
        <f t="shared" si="9"/>
        <v>oper</v>
      </c>
      <c r="E35" t="s">
        <v>71</v>
      </c>
      <c r="F35" t="str">
        <f t="shared" ca="1" si="7"/>
        <v>oper4_10_reg</v>
      </c>
      <c r="I35">
        <f t="shared" ca="1" si="8"/>
        <v>10</v>
      </c>
      <c r="J35">
        <v>10</v>
      </c>
    </row>
    <row r="36" spans="1:10" x14ac:dyDescent="0.25">
      <c r="A36" t="s">
        <v>47</v>
      </c>
      <c r="B36" t="str">
        <f>IF(LEN(операция!O12)&gt;3,операция!O12,"-")</f>
        <v>Вентиль ВН1 открыт</v>
      </c>
    </row>
    <row r="37" spans="1:10" x14ac:dyDescent="0.25">
      <c r="A37" t="s">
        <v>48</v>
      </c>
      <c r="B37" t="str">
        <f>IF(LEN(операция!O13)&gt;3,операция!O13,"-")</f>
        <v>Вентиль ВН2 закрыт</v>
      </c>
    </row>
    <row r="38" spans="1:10" x14ac:dyDescent="0.25">
      <c r="A38" t="s">
        <v>49</v>
      </c>
      <c r="B38" t="str">
        <f>IF(LEN(операция!O14)&gt;3,операция!O14,"-")</f>
        <v>Вентили ВН3-ВН20, ВН26 – ВН43 открыты</v>
      </c>
    </row>
    <row r="39" spans="1:10" x14ac:dyDescent="0.25">
      <c r="A39" t="s">
        <v>50</v>
      </c>
      <c r="B39" t="str">
        <f>IF(LEN(операция!O15)&gt;3,операция!O15,"-")</f>
        <v>Вентили ВН44, ВН23, ВН25 открыты</v>
      </c>
    </row>
    <row r="40" spans="1:10" x14ac:dyDescent="0.25">
      <c r="A40" t="s">
        <v>51</v>
      </c>
      <c r="B40" t="str">
        <f>IF(LEN(операция!O16)&gt;3,операция!O16,"-")</f>
        <v>Вентиль ВН24 закрыт</v>
      </c>
    </row>
    <row r="41" spans="1:10" x14ac:dyDescent="0.25">
      <c r="A41" t="s">
        <v>52</v>
      </c>
      <c r="B41" t="str">
        <f>IF(LEN(операция!O17)&gt;3,операция!O17,"-")</f>
        <v>Вентили ВН 22, ВН21 закрыты</v>
      </c>
    </row>
    <row r="42" spans="1:10" x14ac:dyDescent="0.25">
      <c r="A42" t="s">
        <v>53</v>
      </c>
      <c r="B42" t="str">
        <f>IF(LEN(операция!O18)&gt;3,операция!O18,"-")</f>
        <v>Уровень воды в гидрозатворе соответствует требуемому</v>
      </c>
    </row>
    <row r="43" spans="1:10" x14ac:dyDescent="0.25">
      <c r="A43" t="s">
        <v>54</v>
      </c>
      <c r="B43" t="str">
        <f>IF(LEN(операция!O19)&gt;3,операция!O19,"-")</f>
        <v>Открыть вентиль ВН21</v>
      </c>
    </row>
    <row r="44" spans="1:10" x14ac:dyDescent="0.25">
      <c r="A44" t="s">
        <v>55</v>
      </c>
      <c r="B44" t="str">
        <f>IF(LEN(операция!O20)&gt;3,операция!O20,"-")</f>
        <v>Пиролитическое уплотнение детали завершено</v>
      </c>
    </row>
    <row r="45" spans="1:10" x14ac:dyDescent="0.25">
      <c r="A45" t="s">
        <v>56</v>
      </c>
      <c r="B45" t="str">
        <f>IF(LEN(операция!O21)&gt;3,операция!O21,"-")</f>
        <v>Вентиль ВН1 открыт</v>
      </c>
    </row>
    <row r="46" spans="1:10" x14ac:dyDescent="0.25">
      <c r="A46" t="s">
        <v>57</v>
      </c>
      <c r="B46" t="str">
        <f ca="1">IF(LEN(B36)&gt;3,CONCATENATE("Fix32.Fix.",F46,".F_CV"),"Fix32.Fix.NONE_TAG.F_CV")</f>
        <v>Fix32.Fix.oper4_1_none.F_CV</v>
      </c>
      <c r="D46" s="1" t="str">
        <f>операция!A52</f>
        <v>oper</v>
      </c>
      <c r="E46" t="s">
        <v>72</v>
      </c>
      <c r="F46" t="str">
        <f ca="1">CONCATENATE(D46,$B$1,"_",I46,E46)</f>
        <v>oper4_1_none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58</v>
      </c>
      <c r="B47" t="str">
        <f t="shared" ref="B47:B55" ca="1" si="11">IF(LEN(B37)&gt;3,CONCATENATE("Fix32.Fix.",F47,".F_CV"),"Fix32.Fix.NONE_TAG.F_CV")</f>
        <v>Fix32.Fix.oper4_2_none.F_CV</v>
      </c>
      <c r="D47" s="1" t="str">
        <f>$D$6</f>
        <v>oper</v>
      </c>
      <c r="E47" t="s">
        <v>72</v>
      </c>
      <c r="F47" t="str">
        <f t="shared" ref="F47:F55" ca="1" si="12">CONCATENATE(D47,$B$1,"_",I47,E47)</f>
        <v>oper4_2_none</v>
      </c>
      <c r="I47">
        <f t="shared" ca="1" si="10"/>
        <v>2</v>
      </c>
      <c r="J47">
        <v>2</v>
      </c>
    </row>
    <row r="48" spans="1:10" x14ac:dyDescent="0.25">
      <c r="A48" t="s">
        <v>59</v>
      </c>
      <c r="B48" t="str">
        <f t="shared" ca="1" si="11"/>
        <v>Fix32.Fix.oper4_3_none.F_CV</v>
      </c>
      <c r="D48" s="1" t="str">
        <f t="shared" ref="D48:D55" si="13">$D$6</f>
        <v>oper</v>
      </c>
      <c r="E48" t="s">
        <v>72</v>
      </c>
      <c r="F48" t="str">
        <f t="shared" ca="1" si="12"/>
        <v>oper4_3_none</v>
      </c>
      <c r="I48">
        <f t="shared" ca="1" si="10"/>
        <v>3</v>
      </c>
      <c r="J48">
        <v>3</v>
      </c>
    </row>
    <row r="49" spans="1:10" x14ac:dyDescent="0.25">
      <c r="A49" t="s">
        <v>60</v>
      </c>
      <c r="B49" t="str">
        <f t="shared" ca="1" si="11"/>
        <v>Fix32.Fix.oper4_4_none.F_CV</v>
      </c>
      <c r="D49" s="1" t="str">
        <f t="shared" si="13"/>
        <v>oper</v>
      </c>
      <c r="E49" t="s">
        <v>72</v>
      </c>
      <c r="F49" t="str">
        <f t="shared" ca="1" si="12"/>
        <v>oper4_4_none</v>
      </c>
      <c r="I49">
        <f t="shared" ca="1" si="10"/>
        <v>4</v>
      </c>
      <c r="J49">
        <v>4</v>
      </c>
    </row>
    <row r="50" spans="1:10" x14ac:dyDescent="0.25">
      <c r="A50" t="s">
        <v>61</v>
      </c>
      <c r="B50" t="str">
        <f t="shared" ca="1" si="11"/>
        <v>Fix32.Fix.oper4_5_none.F_CV</v>
      </c>
      <c r="D50" s="1" t="str">
        <f t="shared" si="13"/>
        <v>oper</v>
      </c>
      <c r="E50" t="s">
        <v>72</v>
      </c>
      <c r="F50" t="str">
        <f t="shared" ca="1" si="12"/>
        <v>oper4_5_none</v>
      </c>
      <c r="I50">
        <f t="shared" ca="1" si="10"/>
        <v>5</v>
      </c>
      <c r="J50">
        <v>5</v>
      </c>
    </row>
    <row r="51" spans="1:10" x14ac:dyDescent="0.25">
      <c r="A51" t="s">
        <v>62</v>
      </c>
      <c r="B51" t="str">
        <f t="shared" ca="1" si="11"/>
        <v>Fix32.Fix.oper4_6_none.F_CV</v>
      </c>
      <c r="D51" s="1" t="str">
        <f t="shared" si="13"/>
        <v>oper</v>
      </c>
      <c r="E51" t="s">
        <v>72</v>
      </c>
      <c r="F51" t="str">
        <f t="shared" ca="1" si="12"/>
        <v>oper4_6_none</v>
      </c>
      <c r="I51">
        <f t="shared" ca="1" si="10"/>
        <v>6</v>
      </c>
      <c r="J51">
        <v>6</v>
      </c>
    </row>
    <row r="52" spans="1:10" x14ac:dyDescent="0.25">
      <c r="A52" t="s">
        <v>63</v>
      </c>
      <c r="B52" t="str">
        <f t="shared" ca="1" si="11"/>
        <v>Fix32.Fix.oper4_7_none.F_CV</v>
      </c>
      <c r="D52" s="1" t="str">
        <f t="shared" si="13"/>
        <v>oper</v>
      </c>
      <c r="E52" t="s">
        <v>72</v>
      </c>
      <c r="F52" t="str">
        <f t="shared" ca="1" si="12"/>
        <v>oper4_7_none</v>
      </c>
      <c r="I52">
        <f t="shared" ca="1" si="10"/>
        <v>7</v>
      </c>
      <c r="J52">
        <v>7</v>
      </c>
    </row>
    <row r="53" spans="1:10" x14ac:dyDescent="0.25">
      <c r="A53" t="s">
        <v>64</v>
      </c>
      <c r="B53" t="str">
        <f t="shared" ca="1" si="11"/>
        <v>Fix32.Fix.oper4_8_none.F_CV</v>
      </c>
      <c r="D53" s="1" t="str">
        <f t="shared" si="13"/>
        <v>oper</v>
      </c>
      <c r="E53" t="s">
        <v>72</v>
      </c>
      <c r="F53" t="str">
        <f t="shared" ca="1" si="12"/>
        <v>oper4_8_none</v>
      </c>
      <c r="I53">
        <f t="shared" ca="1" si="10"/>
        <v>8</v>
      </c>
      <c r="J53">
        <v>8</v>
      </c>
    </row>
    <row r="54" spans="1:10" x14ac:dyDescent="0.25">
      <c r="A54" t="s">
        <v>65</v>
      </c>
      <c r="B54" t="str">
        <f t="shared" ca="1" si="11"/>
        <v>Fix32.Fix.oper4_9_none.F_CV</v>
      </c>
      <c r="D54" s="1" t="str">
        <f t="shared" si="13"/>
        <v>oper</v>
      </c>
      <c r="E54" t="s">
        <v>72</v>
      </c>
      <c r="F54" t="str">
        <f t="shared" ca="1" si="12"/>
        <v>oper4_9_none</v>
      </c>
      <c r="I54">
        <f t="shared" ca="1" si="10"/>
        <v>9</v>
      </c>
      <c r="J54">
        <v>9</v>
      </c>
    </row>
    <row r="55" spans="1:10" x14ac:dyDescent="0.25">
      <c r="A55" t="s">
        <v>66</v>
      </c>
      <c r="B55" t="str">
        <f t="shared" ca="1" si="11"/>
        <v>Fix32.Fix.oper4_10_none.F_CV</v>
      </c>
      <c r="D55" s="1" t="str">
        <f t="shared" si="13"/>
        <v>oper</v>
      </c>
      <c r="E55" t="s">
        <v>72</v>
      </c>
      <c r="F55" t="str">
        <f t="shared" ca="1" si="12"/>
        <v>oper4_10_none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12</v>
      </c>
      <c r="B1">
        <f>операция!P2</f>
        <v>4</v>
      </c>
    </row>
    <row r="2" spans="1:10" x14ac:dyDescent="0.25">
      <c r="A2" t="s">
        <v>13</v>
      </c>
      <c r="B2" t="str">
        <f>операция!P3</f>
        <v>Пиролитическое уплотнение детали из УУКМ</v>
      </c>
    </row>
    <row r="3" spans="1:10" x14ac:dyDescent="0.25">
      <c r="A3" t="s">
        <v>14</v>
      </c>
      <c r="B3">
        <f ca="1">_xlfn.SHEET()-1</f>
        <v>2</v>
      </c>
    </row>
    <row r="4" spans="1:10" x14ac:dyDescent="0.25">
      <c r="A4" t="s">
        <v>15</v>
      </c>
      <c r="B4">
        <f>операция!P7</f>
        <v>2</v>
      </c>
    </row>
    <row r="5" spans="1:10" x14ac:dyDescent="0.25">
      <c r="A5" t="s">
        <v>67</v>
      </c>
      <c r="B5">
        <f>10-COUNTIF(B36:B45,"-")</f>
        <v>5</v>
      </c>
    </row>
    <row r="6" spans="1:10" x14ac:dyDescent="0.25">
      <c r="A6" t="s">
        <v>16</v>
      </c>
      <c r="B6" t="str">
        <f ca="1">IF(LEN(B36)&gt;3,CONCATENATE("Fix32.Fix.",F6,".F_CV"),"Fix32.Fix.NONE_TAG.F_CV")</f>
        <v>Fix32.Fix.oper4_11_conf.F_CV</v>
      </c>
      <c r="D6" s="1" t="str">
        <f>операция!A12</f>
        <v>oper</v>
      </c>
      <c r="E6" t="s">
        <v>17</v>
      </c>
      <c r="F6" t="str">
        <f ca="1">CONCATENATE(D6,$B$1,"_",I6,E6)</f>
        <v>oper4_11_conf</v>
      </c>
      <c r="I6">
        <f ca="1">($B$3-1)*10+J6</f>
        <v>11</v>
      </c>
      <c r="J6">
        <v>1</v>
      </c>
    </row>
    <row r="7" spans="1:10" x14ac:dyDescent="0.25">
      <c r="A7" t="s">
        <v>18</v>
      </c>
      <c r="B7" t="str">
        <f t="shared" ref="B7:B15" ca="1" si="0">IF(LEN(B37)&gt;3,CONCATENATE("Fix32.Fix.",F7,".F_CV"),"Fix32.Fix.NONE_TAG.F_CV")</f>
        <v>Fix32.Fix.oper4_12_conf.F_CV</v>
      </c>
      <c r="D7" s="1" t="str">
        <f>$D$6</f>
        <v>oper</v>
      </c>
      <c r="E7" t="s">
        <v>17</v>
      </c>
      <c r="F7" t="str">
        <f t="shared" ref="F7:F15" ca="1" si="1">CONCATENATE(D7,$B$1,"_",I7,E7)</f>
        <v>oper4_12_conf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19</v>
      </c>
      <c r="B8" t="str">
        <f t="shared" ca="1" si="0"/>
        <v>Fix32.Fix.oper4_13_conf.F_CV</v>
      </c>
      <c r="D8" s="1" t="str">
        <f t="shared" ref="D8:D15" si="3">$D$6</f>
        <v>oper</v>
      </c>
      <c r="E8" t="s">
        <v>17</v>
      </c>
      <c r="F8" t="str">
        <f t="shared" ca="1" si="1"/>
        <v>oper4_13_conf</v>
      </c>
      <c r="I8">
        <f t="shared" ca="1" si="2"/>
        <v>13</v>
      </c>
      <c r="J8">
        <v>3</v>
      </c>
    </row>
    <row r="9" spans="1:10" x14ac:dyDescent="0.25">
      <c r="A9" t="s">
        <v>20</v>
      </c>
      <c r="B9" t="str">
        <f t="shared" ca="1" si="0"/>
        <v>Fix32.Fix.oper4_14_conf.F_CV</v>
      </c>
      <c r="D9" s="1" t="str">
        <f t="shared" si="3"/>
        <v>oper</v>
      </c>
      <c r="E9" t="s">
        <v>17</v>
      </c>
      <c r="F9" t="str">
        <f t="shared" ca="1" si="1"/>
        <v>oper4_14_conf</v>
      </c>
      <c r="I9">
        <f t="shared" ca="1" si="2"/>
        <v>14</v>
      </c>
      <c r="J9">
        <v>4</v>
      </c>
    </row>
    <row r="10" spans="1:10" x14ac:dyDescent="0.25">
      <c r="A10" t="s">
        <v>21</v>
      </c>
      <c r="B10" t="str">
        <f t="shared" ca="1" si="0"/>
        <v>Fix32.Fix.oper4_15_conf.F_CV</v>
      </c>
      <c r="D10" s="1" t="str">
        <f t="shared" si="3"/>
        <v>oper</v>
      </c>
      <c r="E10" t="s">
        <v>17</v>
      </c>
      <c r="F10" t="str">
        <f t="shared" ca="1" si="1"/>
        <v>oper4_15_conf</v>
      </c>
      <c r="I10">
        <f t="shared" ca="1" si="2"/>
        <v>15</v>
      </c>
      <c r="J10">
        <v>5</v>
      </c>
    </row>
    <row r="11" spans="1:10" x14ac:dyDescent="0.25">
      <c r="A11" t="s">
        <v>22</v>
      </c>
      <c r="B11" t="str">
        <f t="shared" si="0"/>
        <v>Fix32.Fix.NONE_TAG.F_CV</v>
      </c>
      <c r="D11" s="1" t="str">
        <f t="shared" si="3"/>
        <v>oper</v>
      </c>
      <c r="E11" t="s">
        <v>17</v>
      </c>
      <c r="F11" t="str">
        <f t="shared" ca="1" si="1"/>
        <v>oper4_16_conf</v>
      </c>
      <c r="I11">
        <f t="shared" ca="1" si="2"/>
        <v>16</v>
      </c>
      <c r="J11">
        <v>6</v>
      </c>
    </row>
    <row r="12" spans="1:10" x14ac:dyDescent="0.25">
      <c r="A12" t="s">
        <v>23</v>
      </c>
      <c r="B12" t="str">
        <f t="shared" si="0"/>
        <v>Fix32.Fix.NONE_TAG.F_CV</v>
      </c>
      <c r="D12" s="1" t="str">
        <f t="shared" si="3"/>
        <v>oper</v>
      </c>
      <c r="E12" t="s">
        <v>17</v>
      </c>
      <c r="F12" t="str">
        <f t="shared" ca="1" si="1"/>
        <v>oper4_17_conf</v>
      </c>
      <c r="I12">
        <f t="shared" ca="1" si="2"/>
        <v>17</v>
      </c>
      <c r="J12">
        <v>7</v>
      </c>
    </row>
    <row r="13" spans="1:10" x14ac:dyDescent="0.25">
      <c r="A13" t="s">
        <v>24</v>
      </c>
      <c r="B13" t="str">
        <f t="shared" si="0"/>
        <v>Fix32.Fix.NONE_TAG.F_CV</v>
      </c>
      <c r="D13" s="1" t="str">
        <f t="shared" si="3"/>
        <v>oper</v>
      </c>
      <c r="E13" t="s">
        <v>17</v>
      </c>
      <c r="F13" t="str">
        <f t="shared" ca="1" si="1"/>
        <v>oper4_18_conf</v>
      </c>
      <c r="I13">
        <f t="shared" ca="1" si="2"/>
        <v>18</v>
      </c>
      <c r="J13">
        <v>8</v>
      </c>
    </row>
    <row r="14" spans="1:10" x14ac:dyDescent="0.25">
      <c r="A14" t="s">
        <v>25</v>
      </c>
      <c r="B14" t="str">
        <f t="shared" si="0"/>
        <v>Fix32.Fix.NONE_TAG.F_CV</v>
      </c>
      <c r="D14" s="1" t="str">
        <f t="shared" si="3"/>
        <v>oper</v>
      </c>
      <c r="E14" t="s">
        <v>17</v>
      </c>
      <c r="F14" t="str">
        <f t="shared" ca="1" si="1"/>
        <v>oper4_19_conf</v>
      </c>
      <c r="I14">
        <f t="shared" ca="1" si="2"/>
        <v>19</v>
      </c>
      <c r="J14">
        <v>9</v>
      </c>
    </row>
    <row r="15" spans="1:10" x14ac:dyDescent="0.25">
      <c r="A15" t="s">
        <v>26</v>
      </c>
      <c r="B15" t="str">
        <f t="shared" si="0"/>
        <v>Fix32.Fix.NONE_TAG.F_CV</v>
      </c>
      <c r="D15" s="1" t="str">
        <f t="shared" si="3"/>
        <v>oper</v>
      </c>
      <c r="E15" t="s">
        <v>17</v>
      </c>
      <c r="F15" t="str">
        <f t="shared" ca="1" si="1"/>
        <v>oper4_20_conf</v>
      </c>
      <c r="I15">
        <f t="shared" ca="1" si="2"/>
        <v>20</v>
      </c>
      <c r="J15">
        <v>10</v>
      </c>
    </row>
    <row r="16" spans="1:10" x14ac:dyDescent="0.25">
      <c r="A16" t="s">
        <v>27</v>
      </c>
      <c r="B16" t="str">
        <f ca="1">IF(LEN(B36)&gt;3,CONCATENATE($B$1,".",I16),"-")</f>
        <v>4.11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28</v>
      </c>
      <c r="B17" t="str">
        <f t="shared" ref="B17:B25" ca="1" si="4">IF(LEN(B37)&gt;3,CONCATENATE($B$1,".",I17),"-")</f>
        <v>4.12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29</v>
      </c>
      <c r="B18" t="str">
        <f t="shared" ca="1" si="4"/>
        <v>4.13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30</v>
      </c>
      <c r="B19" t="str">
        <f t="shared" ca="1" si="4"/>
        <v>4.14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31</v>
      </c>
      <c r="B20" t="str">
        <f t="shared" ca="1" si="4"/>
        <v>4.15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32</v>
      </c>
      <c r="B21" t="str">
        <f t="shared" si="4"/>
        <v>-</v>
      </c>
      <c r="C21" s="10"/>
      <c r="I21">
        <f t="shared" ca="1" si="2"/>
        <v>16</v>
      </c>
      <c r="J21" s="8">
        <v>6</v>
      </c>
    </row>
    <row r="22" spans="1:10" x14ac:dyDescent="0.25">
      <c r="A22" t="s">
        <v>33</v>
      </c>
      <c r="B22" t="str">
        <f t="shared" si="4"/>
        <v>-</v>
      </c>
      <c r="C22" s="10"/>
      <c r="I22">
        <f t="shared" ca="1" si="2"/>
        <v>17</v>
      </c>
      <c r="J22" s="8">
        <v>7</v>
      </c>
    </row>
    <row r="23" spans="1:10" x14ac:dyDescent="0.25">
      <c r="A23" t="s">
        <v>34</v>
      </c>
      <c r="B23" t="str">
        <f t="shared" si="4"/>
        <v>-</v>
      </c>
      <c r="C23" s="10"/>
      <c r="I23">
        <f t="shared" ca="1" si="2"/>
        <v>18</v>
      </c>
      <c r="J23" s="8">
        <v>8</v>
      </c>
    </row>
    <row r="24" spans="1:10" x14ac:dyDescent="0.25">
      <c r="A24" t="s">
        <v>35</v>
      </c>
      <c r="B24" t="str">
        <f t="shared" si="4"/>
        <v>-</v>
      </c>
      <c r="C24" s="10"/>
      <c r="I24">
        <f t="shared" ca="1" si="2"/>
        <v>19</v>
      </c>
      <c r="J24" s="8">
        <v>9</v>
      </c>
    </row>
    <row r="25" spans="1:10" x14ac:dyDescent="0.25">
      <c r="A25" t="s">
        <v>36</v>
      </c>
      <c r="B25" t="str">
        <f t="shared" si="4"/>
        <v>-</v>
      </c>
      <c r="C25" s="10"/>
      <c r="I25">
        <f t="shared" ca="1" si="2"/>
        <v>20</v>
      </c>
      <c r="J25" s="8">
        <v>10</v>
      </c>
    </row>
    <row r="26" spans="1:10" x14ac:dyDescent="0.25">
      <c r="A26" t="s">
        <v>37</v>
      </c>
      <c r="B26" t="str">
        <f ca="1">IF(LEN(B36)&gt;3,CONCATENATE("Fix32.Fix.",F26,".F_CV"),"Fix32.Fix.NONE_TAG.F_CV")</f>
        <v>Fix32.Fix.oper4_11_reg.F_CV</v>
      </c>
      <c r="D26" s="1" t="str">
        <f>операция!A32</f>
        <v>oper</v>
      </c>
      <c r="E26" t="s">
        <v>71</v>
      </c>
      <c r="F26" t="str">
        <f ca="1">CONCATENATE(D26,$B$1,"_",I26,E26)</f>
        <v>oper4_11_reg</v>
      </c>
      <c r="I26">
        <f ca="1">($B$3-1)*10+J26</f>
        <v>11</v>
      </c>
      <c r="J26">
        <v>1</v>
      </c>
    </row>
    <row r="27" spans="1:10" x14ac:dyDescent="0.25">
      <c r="A27" t="s">
        <v>38</v>
      </c>
      <c r="B27" t="str">
        <f t="shared" ref="B27:B35" ca="1" si="5">IF(LEN(B37)&gt;3,CONCATENATE("Fix32.Fix.",F27,".F_CV"),"Fix32.Fix.NONE_TAG.F_CV")</f>
        <v>Fix32.Fix.oper4_12_reg.F_CV</v>
      </c>
      <c r="D27" s="1" t="str">
        <f>$D$6</f>
        <v>oper</v>
      </c>
      <c r="E27" t="s">
        <v>71</v>
      </c>
      <c r="F27" t="str">
        <f t="shared" ref="F27:F35" ca="1" si="6">CONCATENATE(D27,$B$1,"_",I27,E27)</f>
        <v>oper4_12_reg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39</v>
      </c>
      <c r="B28" t="str">
        <f t="shared" ca="1" si="5"/>
        <v>Fix32.Fix.oper4_13_reg.F_CV</v>
      </c>
      <c r="D28" s="1" t="str">
        <f t="shared" ref="D28:D35" si="8">$D$6</f>
        <v>oper</v>
      </c>
      <c r="E28" t="s">
        <v>71</v>
      </c>
      <c r="F28" t="str">
        <f t="shared" ca="1" si="6"/>
        <v>oper4_13_reg</v>
      </c>
      <c r="I28">
        <f t="shared" ca="1" si="7"/>
        <v>13</v>
      </c>
      <c r="J28">
        <v>3</v>
      </c>
    </row>
    <row r="29" spans="1:10" x14ac:dyDescent="0.25">
      <c r="A29" t="s">
        <v>40</v>
      </c>
      <c r="B29" t="str">
        <f t="shared" ca="1" si="5"/>
        <v>Fix32.Fix.oper4_14_reg.F_CV</v>
      </c>
      <c r="D29" s="1" t="str">
        <f t="shared" si="8"/>
        <v>oper</v>
      </c>
      <c r="E29" t="s">
        <v>71</v>
      </c>
      <c r="F29" t="str">
        <f t="shared" ca="1" si="6"/>
        <v>oper4_14_reg</v>
      </c>
      <c r="I29">
        <f t="shared" ca="1" si="7"/>
        <v>14</v>
      </c>
      <c r="J29">
        <v>4</v>
      </c>
    </row>
    <row r="30" spans="1:10" x14ac:dyDescent="0.25">
      <c r="A30" t="s">
        <v>41</v>
      </c>
      <c r="B30" t="str">
        <f t="shared" ca="1" si="5"/>
        <v>Fix32.Fix.oper4_15_reg.F_CV</v>
      </c>
      <c r="D30" s="1" t="str">
        <f t="shared" si="8"/>
        <v>oper</v>
      </c>
      <c r="E30" t="s">
        <v>71</v>
      </c>
      <c r="F30" t="str">
        <f t="shared" ca="1" si="6"/>
        <v>oper4_15_reg</v>
      </c>
      <c r="I30">
        <f t="shared" ca="1" si="7"/>
        <v>15</v>
      </c>
      <c r="J30">
        <v>5</v>
      </c>
    </row>
    <row r="31" spans="1:10" x14ac:dyDescent="0.25">
      <c r="A31" t="s">
        <v>42</v>
      </c>
      <c r="B31" t="str">
        <f t="shared" si="5"/>
        <v>Fix32.Fix.NONE_TAG.F_CV</v>
      </c>
      <c r="D31" s="1" t="str">
        <f t="shared" si="8"/>
        <v>oper</v>
      </c>
      <c r="E31" t="s">
        <v>71</v>
      </c>
      <c r="F31" t="str">
        <f t="shared" ca="1" si="6"/>
        <v>oper4_16_reg</v>
      </c>
      <c r="I31">
        <f t="shared" ca="1" si="7"/>
        <v>16</v>
      </c>
      <c r="J31">
        <v>6</v>
      </c>
    </row>
    <row r="32" spans="1:10" x14ac:dyDescent="0.25">
      <c r="A32" t="s">
        <v>43</v>
      </c>
      <c r="B32" t="str">
        <f t="shared" si="5"/>
        <v>Fix32.Fix.NONE_TAG.F_CV</v>
      </c>
      <c r="D32" s="1" t="str">
        <f t="shared" si="8"/>
        <v>oper</v>
      </c>
      <c r="E32" t="s">
        <v>71</v>
      </c>
      <c r="F32" t="str">
        <f t="shared" ca="1" si="6"/>
        <v>oper4_17_reg</v>
      </c>
      <c r="I32">
        <f t="shared" ca="1" si="7"/>
        <v>17</v>
      </c>
      <c r="J32">
        <v>7</v>
      </c>
    </row>
    <row r="33" spans="1:10" x14ac:dyDescent="0.25">
      <c r="A33" t="s">
        <v>44</v>
      </c>
      <c r="B33" t="str">
        <f t="shared" si="5"/>
        <v>Fix32.Fix.NONE_TAG.F_CV</v>
      </c>
      <c r="D33" s="1" t="str">
        <f t="shared" si="8"/>
        <v>oper</v>
      </c>
      <c r="E33" t="s">
        <v>71</v>
      </c>
      <c r="F33" t="str">
        <f t="shared" ca="1" si="6"/>
        <v>oper4_18_reg</v>
      </c>
      <c r="I33">
        <f t="shared" ca="1" si="7"/>
        <v>18</v>
      </c>
      <c r="J33">
        <v>8</v>
      </c>
    </row>
    <row r="34" spans="1:10" x14ac:dyDescent="0.25">
      <c r="A34" t="s">
        <v>45</v>
      </c>
      <c r="B34" t="str">
        <f t="shared" si="5"/>
        <v>Fix32.Fix.NONE_TAG.F_CV</v>
      </c>
      <c r="D34" s="1" t="str">
        <f t="shared" si="8"/>
        <v>oper</v>
      </c>
      <c r="E34" t="s">
        <v>71</v>
      </c>
      <c r="F34" t="str">
        <f t="shared" ca="1" si="6"/>
        <v>oper4_19_reg</v>
      </c>
      <c r="I34">
        <f t="shared" ca="1" si="7"/>
        <v>19</v>
      </c>
      <c r="J34">
        <v>9</v>
      </c>
    </row>
    <row r="35" spans="1:10" x14ac:dyDescent="0.25">
      <c r="A35" t="s">
        <v>46</v>
      </c>
      <c r="B35" t="str">
        <f t="shared" si="5"/>
        <v>Fix32.Fix.NONE_TAG.F_CV</v>
      </c>
      <c r="D35" s="1" t="str">
        <f t="shared" si="8"/>
        <v>oper</v>
      </c>
      <c r="E35" t="s">
        <v>71</v>
      </c>
      <c r="F35" t="str">
        <f t="shared" ca="1" si="6"/>
        <v>oper4_20_reg</v>
      </c>
      <c r="I35">
        <f t="shared" ca="1" si="7"/>
        <v>20</v>
      </c>
      <c r="J35">
        <v>10</v>
      </c>
    </row>
    <row r="36" spans="1:10" x14ac:dyDescent="0.25">
      <c r="A36" t="s">
        <v>47</v>
      </c>
      <c r="B36" t="str">
        <f>IF(LEN(операция!O22)&gt;3,операция!O22,"-")</f>
        <v>Вентиль ВН2 закрыт</v>
      </c>
    </row>
    <row r="37" spans="1:10" x14ac:dyDescent="0.25">
      <c r="A37" t="s">
        <v>48</v>
      </c>
      <c r="B37" t="str">
        <f>IF(LEN(операция!O23)&gt;3,операция!O23,"-")</f>
        <v>Вентили ВН3-ВН20, ВН26 – ВН43 открыты</v>
      </c>
    </row>
    <row r="38" spans="1:10" x14ac:dyDescent="0.25">
      <c r="A38" t="s">
        <v>49</v>
      </c>
      <c r="B38" t="str">
        <f>IF(LEN(операция!O24)&gt;3,операция!O24,"-")</f>
        <v>Вентили ВН44, ВН23, ВН25 закрыты</v>
      </c>
    </row>
    <row r="39" spans="1:10" x14ac:dyDescent="0.25">
      <c r="A39" t="s">
        <v>50</v>
      </c>
      <c r="B39" t="str">
        <f>IF(LEN(операция!O25)&gt;3,операция!O25,"-")</f>
        <v>Вентиль ВН24 закрыт</v>
      </c>
    </row>
    <row r="40" spans="1:10" x14ac:dyDescent="0.25">
      <c r="A40" t="s">
        <v>51</v>
      </c>
      <c r="B40" t="str">
        <f>IF(LEN(операция!O26)&gt;3,операция!O26,"-")</f>
        <v>Вентили ВН 22, ВН21 закрыты</v>
      </c>
    </row>
    <row r="41" spans="1:10" x14ac:dyDescent="0.25">
      <c r="A41" t="s">
        <v>52</v>
      </c>
      <c r="B41" t="str">
        <f>IF(LEN(операция!O27)&gt;3,операция!O27,"-")</f>
        <v>-</v>
      </c>
    </row>
    <row r="42" spans="1:10" x14ac:dyDescent="0.25">
      <c r="A42" t="s">
        <v>53</v>
      </c>
      <c r="B42" t="str">
        <f>IF(LEN(операция!O28)&gt;3,операция!O28,"-")</f>
        <v>-</v>
      </c>
    </row>
    <row r="43" spans="1:10" x14ac:dyDescent="0.25">
      <c r="A43" t="s">
        <v>54</v>
      </c>
      <c r="B43" t="str">
        <f>IF(LEN(операция!O29)&gt;3,операция!O29,"-")</f>
        <v>-</v>
      </c>
    </row>
    <row r="44" spans="1:10" x14ac:dyDescent="0.25">
      <c r="A44" t="s">
        <v>55</v>
      </c>
      <c r="B44" t="str">
        <f>IF(LEN(операция!O30)&gt;3,операция!O30,"-")</f>
        <v>-</v>
      </c>
    </row>
    <row r="45" spans="1:10" x14ac:dyDescent="0.25">
      <c r="A45" t="s">
        <v>56</v>
      </c>
      <c r="B45" t="str">
        <f>IF(LEN(операция!O31)&gt;3,операция!O31,"-")</f>
        <v>-</v>
      </c>
    </row>
    <row r="46" spans="1:10" x14ac:dyDescent="0.25">
      <c r="A46" t="s">
        <v>57</v>
      </c>
      <c r="B46" t="str">
        <f ca="1">IF(LEN(B36)&gt;3,CONCATENATE("Fix32.Fix.",F46,".F_CV"),"Fix32.Fix.NONE_TAG.F_CV")</f>
        <v>Fix32.Fix.oper4_11_none.F_CV</v>
      </c>
      <c r="D46" s="1" t="str">
        <f>операция!A52</f>
        <v>oper</v>
      </c>
      <c r="E46" t="s">
        <v>72</v>
      </c>
      <c r="F46" t="str">
        <f ca="1">CONCATENATE(D46,$B$1,"_",I46,E46)</f>
        <v>oper4_11_none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58</v>
      </c>
      <c r="B47" t="str">
        <f t="shared" ref="B47:B55" ca="1" si="10">IF(LEN(B37)&gt;3,CONCATENATE("Fix32.Fix.",F47,".F_CV"),"Fix32.Fix.NONE_TAG.F_CV")</f>
        <v>Fix32.Fix.oper4_12_none.F_CV</v>
      </c>
      <c r="D47" s="1" t="str">
        <f>$D$6</f>
        <v>oper</v>
      </c>
      <c r="E47" t="s">
        <v>72</v>
      </c>
      <c r="F47" t="str">
        <f t="shared" ref="F47:F55" ca="1" si="11">CONCATENATE(D47,$B$1,"_",I47,E47)</f>
        <v>oper4_12_none</v>
      </c>
      <c r="I47">
        <f t="shared" ca="1" si="9"/>
        <v>12</v>
      </c>
      <c r="J47">
        <v>2</v>
      </c>
    </row>
    <row r="48" spans="1:10" x14ac:dyDescent="0.25">
      <c r="A48" t="s">
        <v>59</v>
      </c>
      <c r="B48" t="str">
        <f t="shared" ca="1" si="10"/>
        <v>Fix32.Fix.oper4_13_none.F_CV</v>
      </c>
      <c r="D48" s="1" t="str">
        <f t="shared" ref="D48:D55" si="12">$D$6</f>
        <v>oper</v>
      </c>
      <c r="E48" t="s">
        <v>72</v>
      </c>
      <c r="F48" t="str">
        <f t="shared" ca="1" si="11"/>
        <v>oper4_13_none</v>
      </c>
      <c r="I48">
        <f t="shared" ca="1" si="9"/>
        <v>13</v>
      </c>
      <c r="J48">
        <v>3</v>
      </c>
    </row>
    <row r="49" spans="1:10" x14ac:dyDescent="0.25">
      <c r="A49" t="s">
        <v>60</v>
      </c>
      <c r="B49" t="str">
        <f t="shared" ca="1" si="10"/>
        <v>Fix32.Fix.oper4_14_none.F_CV</v>
      </c>
      <c r="D49" s="1" t="str">
        <f t="shared" si="12"/>
        <v>oper</v>
      </c>
      <c r="E49" t="s">
        <v>72</v>
      </c>
      <c r="F49" t="str">
        <f t="shared" ca="1" si="11"/>
        <v>oper4_14_none</v>
      </c>
      <c r="I49">
        <f t="shared" ca="1" si="9"/>
        <v>14</v>
      </c>
      <c r="J49">
        <v>4</v>
      </c>
    </row>
    <row r="50" spans="1:10" x14ac:dyDescent="0.25">
      <c r="A50" t="s">
        <v>61</v>
      </c>
      <c r="B50" t="str">
        <f t="shared" ca="1" si="10"/>
        <v>Fix32.Fix.oper4_15_none.F_CV</v>
      </c>
      <c r="D50" s="1" t="str">
        <f t="shared" si="12"/>
        <v>oper</v>
      </c>
      <c r="E50" t="s">
        <v>72</v>
      </c>
      <c r="F50" t="str">
        <f t="shared" ca="1" si="11"/>
        <v>oper4_15_none</v>
      </c>
      <c r="I50">
        <f t="shared" ca="1" si="9"/>
        <v>15</v>
      </c>
      <c r="J50">
        <v>5</v>
      </c>
    </row>
    <row r="51" spans="1:10" x14ac:dyDescent="0.25">
      <c r="A51" t="s">
        <v>62</v>
      </c>
      <c r="B51" t="str">
        <f t="shared" si="10"/>
        <v>Fix32.Fix.NONE_TAG.F_CV</v>
      </c>
      <c r="D51" s="1" t="str">
        <f t="shared" si="12"/>
        <v>oper</v>
      </c>
      <c r="E51" t="s">
        <v>72</v>
      </c>
      <c r="F51" t="str">
        <f t="shared" ca="1" si="11"/>
        <v>oper4_16_none</v>
      </c>
      <c r="I51">
        <f t="shared" ca="1" si="9"/>
        <v>16</v>
      </c>
      <c r="J51">
        <v>6</v>
      </c>
    </row>
    <row r="52" spans="1:10" x14ac:dyDescent="0.25">
      <c r="A52" t="s">
        <v>63</v>
      </c>
      <c r="B52" t="str">
        <f t="shared" si="10"/>
        <v>Fix32.Fix.NONE_TAG.F_CV</v>
      </c>
      <c r="D52" s="1" t="str">
        <f t="shared" si="12"/>
        <v>oper</v>
      </c>
      <c r="E52" t="s">
        <v>72</v>
      </c>
      <c r="F52" t="str">
        <f t="shared" ca="1" si="11"/>
        <v>oper4_17_none</v>
      </c>
      <c r="I52">
        <f t="shared" ca="1" si="9"/>
        <v>17</v>
      </c>
      <c r="J52">
        <v>7</v>
      </c>
    </row>
    <row r="53" spans="1:10" x14ac:dyDescent="0.25">
      <c r="A53" t="s">
        <v>64</v>
      </c>
      <c r="B53" t="str">
        <f t="shared" si="10"/>
        <v>Fix32.Fix.NONE_TAG.F_CV</v>
      </c>
      <c r="D53" s="1" t="str">
        <f t="shared" si="12"/>
        <v>oper</v>
      </c>
      <c r="E53" t="s">
        <v>72</v>
      </c>
      <c r="F53" t="str">
        <f t="shared" ca="1" si="11"/>
        <v>oper4_18_none</v>
      </c>
      <c r="I53">
        <f t="shared" ca="1" si="9"/>
        <v>18</v>
      </c>
      <c r="J53">
        <v>8</v>
      </c>
    </row>
    <row r="54" spans="1:10" x14ac:dyDescent="0.25">
      <c r="A54" t="s">
        <v>65</v>
      </c>
      <c r="B54" t="str">
        <f t="shared" si="10"/>
        <v>Fix32.Fix.NONE_TAG.F_CV</v>
      </c>
      <c r="D54" s="1" t="str">
        <f t="shared" si="12"/>
        <v>oper</v>
      </c>
      <c r="E54" t="s">
        <v>72</v>
      </c>
      <c r="F54" t="str">
        <f t="shared" ca="1" si="11"/>
        <v>oper4_19_none</v>
      </c>
      <c r="I54">
        <f t="shared" ca="1" si="9"/>
        <v>19</v>
      </c>
      <c r="J54">
        <v>9</v>
      </c>
    </row>
    <row r="55" spans="1:10" x14ac:dyDescent="0.25">
      <c r="A55" t="s">
        <v>66</v>
      </c>
      <c r="B55" t="str">
        <f t="shared" si="10"/>
        <v>Fix32.Fix.NONE_TAG.F_CV</v>
      </c>
      <c r="D55" s="1" t="str">
        <f t="shared" si="12"/>
        <v>oper</v>
      </c>
      <c r="E55" t="s">
        <v>72</v>
      </c>
      <c r="F55" t="str">
        <f t="shared" ca="1" si="11"/>
        <v>oper4_20_none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12</v>
      </c>
      <c r="B1">
        <f>операция!P2</f>
        <v>4</v>
      </c>
    </row>
    <row r="2" spans="1:10" x14ac:dyDescent="0.25">
      <c r="A2" t="s">
        <v>13</v>
      </c>
      <c r="B2" t="str">
        <f>операция!P3</f>
        <v>Пиролитическое уплотнение детали из УУКМ</v>
      </c>
    </row>
    <row r="3" spans="1:10" x14ac:dyDescent="0.25">
      <c r="A3" t="s">
        <v>14</v>
      </c>
      <c r="B3">
        <f ca="1">_xlfn.SHEET()-1</f>
        <v>3</v>
      </c>
    </row>
    <row r="4" spans="1:10" x14ac:dyDescent="0.25">
      <c r="A4" t="s">
        <v>15</v>
      </c>
      <c r="B4">
        <f>операция!P7</f>
        <v>2</v>
      </c>
    </row>
    <row r="5" spans="1:10" x14ac:dyDescent="0.25">
      <c r="A5" t="s">
        <v>67</v>
      </c>
      <c r="B5">
        <f>10-COUNTIF(B36:B45,"-")</f>
        <v>0</v>
      </c>
    </row>
    <row r="6" spans="1:10" x14ac:dyDescent="0.25">
      <c r="A6" t="s">
        <v>16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17</v>
      </c>
      <c r="F6" t="str">
        <f ca="1">CONCATENATE(D6,$B$1,"_",I6,E6)</f>
        <v>oper4_21_conf</v>
      </c>
      <c r="I6">
        <f ca="1">($B$3-1)*10+J6</f>
        <v>21</v>
      </c>
      <c r="J6">
        <v>1</v>
      </c>
    </row>
    <row r="7" spans="1:10" x14ac:dyDescent="0.25">
      <c r="A7" t="s">
        <v>18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17</v>
      </c>
      <c r="F7" t="str">
        <f t="shared" ref="F7:F15" ca="1" si="1">CONCATENATE(D7,$B$1,"_",I7,E7)</f>
        <v>oper4_22_conf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19</v>
      </c>
      <c r="B8" t="str">
        <f t="shared" si="0"/>
        <v>Fix32.Fix.NONE_TAG.F_CV</v>
      </c>
      <c r="D8" s="1" t="str">
        <f t="shared" ref="D8:D15" si="3">$D$6</f>
        <v>oper</v>
      </c>
      <c r="E8" t="s">
        <v>17</v>
      </c>
      <c r="F8" t="str">
        <f t="shared" ca="1" si="1"/>
        <v>oper4_23_conf</v>
      </c>
      <c r="I8">
        <f t="shared" ca="1" si="2"/>
        <v>23</v>
      </c>
      <c r="J8">
        <v>3</v>
      </c>
    </row>
    <row r="9" spans="1:10" x14ac:dyDescent="0.25">
      <c r="A9" t="s">
        <v>20</v>
      </c>
      <c r="B9" t="str">
        <f t="shared" si="0"/>
        <v>Fix32.Fix.NONE_TAG.F_CV</v>
      </c>
      <c r="D9" s="1" t="str">
        <f t="shared" si="3"/>
        <v>oper</v>
      </c>
      <c r="E9" t="s">
        <v>17</v>
      </c>
      <c r="F9" t="str">
        <f t="shared" ca="1" si="1"/>
        <v>oper4_24_conf</v>
      </c>
      <c r="I9">
        <f t="shared" ca="1" si="2"/>
        <v>24</v>
      </c>
      <c r="J9">
        <v>4</v>
      </c>
    </row>
    <row r="10" spans="1:10" x14ac:dyDescent="0.25">
      <c r="A10" t="s">
        <v>21</v>
      </c>
      <c r="B10" t="str">
        <f t="shared" si="0"/>
        <v>Fix32.Fix.NONE_TAG.F_CV</v>
      </c>
      <c r="D10" s="1" t="str">
        <f t="shared" si="3"/>
        <v>oper</v>
      </c>
      <c r="E10" t="s">
        <v>17</v>
      </c>
      <c r="F10" t="str">
        <f t="shared" ca="1" si="1"/>
        <v>oper4_25_conf</v>
      </c>
      <c r="I10">
        <f t="shared" ca="1" si="2"/>
        <v>25</v>
      </c>
      <c r="J10">
        <v>5</v>
      </c>
    </row>
    <row r="11" spans="1:10" x14ac:dyDescent="0.25">
      <c r="A11" t="s">
        <v>22</v>
      </c>
      <c r="B11" t="str">
        <f t="shared" si="0"/>
        <v>Fix32.Fix.NONE_TAG.F_CV</v>
      </c>
      <c r="D11" s="1" t="str">
        <f t="shared" si="3"/>
        <v>oper</v>
      </c>
      <c r="E11" t="s">
        <v>17</v>
      </c>
      <c r="F11" t="str">
        <f t="shared" ca="1" si="1"/>
        <v>oper4_26_conf</v>
      </c>
      <c r="I11">
        <f t="shared" ca="1" si="2"/>
        <v>26</v>
      </c>
      <c r="J11">
        <v>6</v>
      </c>
    </row>
    <row r="12" spans="1:10" x14ac:dyDescent="0.25">
      <c r="A12" t="s">
        <v>23</v>
      </c>
      <c r="B12" t="str">
        <f t="shared" si="0"/>
        <v>Fix32.Fix.NONE_TAG.F_CV</v>
      </c>
      <c r="D12" s="1" t="str">
        <f t="shared" si="3"/>
        <v>oper</v>
      </c>
      <c r="E12" t="s">
        <v>17</v>
      </c>
      <c r="F12" t="str">
        <f t="shared" ca="1" si="1"/>
        <v>oper4_27_conf</v>
      </c>
      <c r="I12">
        <f t="shared" ca="1" si="2"/>
        <v>27</v>
      </c>
      <c r="J12">
        <v>7</v>
      </c>
    </row>
    <row r="13" spans="1:10" x14ac:dyDescent="0.25">
      <c r="A13" t="s">
        <v>24</v>
      </c>
      <c r="B13" t="str">
        <f t="shared" si="0"/>
        <v>Fix32.Fix.NONE_TAG.F_CV</v>
      </c>
      <c r="D13" s="1" t="str">
        <f t="shared" si="3"/>
        <v>oper</v>
      </c>
      <c r="E13" t="s">
        <v>17</v>
      </c>
      <c r="F13" t="str">
        <f t="shared" ca="1" si="1"/>
        <v>oper4_28_conf</v>
      </c>
      <c r="I13">
        <f t="shared" ca="1" si="2"/>
        <v>28</v>
      </c>
      <c r="J13">
        <v>8</v>
      </c>
    </row>
    <row r="14" spans="1:10" x14ac:dyDescent="0.25">
      <c r="A14" t="s">
        <v>25</v>
      </c>
      <c r="B14" t="str">
        <f t="shared" si="0"/>
        <v>Fix32.Fix.NONE_TAG.F_CV</v>
      </c>
      <c r="D14" s="1" t="str">
        <f t="shared" si="3"/>
        <v>oper</v>
      </c>
      <c r="E14" t="s">
        <v>17</v>
      </c>
      <c r="F14" t="str">
        <f t="shared" ca="1" si="1"/>
        <v>oper4_29_conf</v>
      </c>
      <c r="I14">
        <f t="shared" ca="1" si="2"/>
        <v>29</v>
      </c>
      <c r="J14">
        <v>9</v>
      </c>
    </row>
    <row r="15" spans="1:10" x14ac:dyDescent="0.25">
      <c r="A15" t="s">
        <v>26</v>
      </c>
      <c r="B15" t="str">
        <f t="shared" si="0"/>
        <v>Fix32.Fix.NONE_TAG.F_CV</v>
      </c>
      <c r="D15" s="1" t="str">
        <f t="shared" si="3"/>
        <v>oper</v>
      </c>
      <c r="E15" t="s">
        <v>17</v>
      </c>
      <c r="F15" t="str">
        <f t="shared" ca="1" si="1"/>
        <v>oper4_30_conf</v>
      </c>
      <c r="I15">
        <f t="shared" ca="1" si="2"/>
        <v>30</v>
      </c>
      <c r="J15">
        <v>10</v>
      </c>
    </row>
    <row r="16" spans="1:10" x14ac:dyDescent="0.25">
      <c r="A16" t="s">
        <v>27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28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29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30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31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32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33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34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35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36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37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71</v>
      </c>
      <c r="F26" t="str">
        <f ca="1">CONCATENATE(D26,$B$1,"_",I26,E26)</f>
        <v>oper4_21_reg</v>
      </c>
      <c r="I26">
        <f ca="1">($B$3-1)*10+J26</f>
        <v>21</v>
      </c>
      <c r="J26">
        <v>1</v>
      </c>
    </row>
    <row r="27" spans="1:10" x14ac:dyDescent="0.25">
      <c r="A27" t="s">
        <v>38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71</v>
      </c>
      <c r="F27" t="str">
        <f t="shared" ref="F27:F35" ca="1" si="6">CONCATENATE(D27,$B$1,"_",I27,E27)</f>
        <v>oper4_22_reg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39</v>
      </c>
      <c r="B28" t="str">
        <f t="shared" si="5"/>
        <v>Fix32.Fix.NONE_TAG.F_CV</v>
      </c>
      <c r="D28" s="1" t="str">
        <f t="shared" ref="D28:D35" si="8">$D$6</f>
        <v>oper</v>
      </c>
      <c r="E28" t="s">
        <v>71</v>
      </c>
      <c r="F28" t="str">
        <f t="shared" ca="1" si="6"/>
        <v>oper4_23_reg</v>
      </c>
      <c r="I28">
        <f t="shared" ca="1" si="7"/>
        <v>23</v>
      </c>
      <c r="J28">
        <v>3</v>
      </c>
    </row>
    <row r="29" spans="1:10" x14ac:dyDescent="0.25">
      <c r="A29" t="s">
        <v>40</v>
      </c>
      <c r="B29" t="str">
        <f t="shared" si="5"/>
        <v>Fix32.Fix.NONE_TAG.F_CV</v>
      </c>
      <c r="D29" s="1" t="str">
        <f t="shared" si="8"/>
        <v>oper</v>
      </c>
      <c r="E29" t="s">
        <v>71</v>
      </c>
      <c r="F29" t="str">
        <f t="shared" ca="1" si="6"/>
        <v>oper4_24_reg</v>
      </c>
      <c r="I29">
        <f t="shared" ca="1" si="7"/>
        <v>24</v>
      </c>
      <c r="J29">
        <v>4</v>
      </c>
    </row>
    <row r="30" spans="1:10" x14ac:dyDescent="0.25">
      <c r="A30" t="s">
        <v>41</v>
      </c>
      <c r="B30" t="str">
        <f t="shared" si="5"/>
        <v>Fix32.Fix.NONE_TAG.F_CV</v>
      </c>
      <c r="D30" s="1" t="str">
        <f t="shared" si="8"/>
        <v>oper</v>
      </c>
      <c r="E30" t="s">
        <v>71</v>
      </c>
      <c r="F30" t="str">
        <f t="shared" ca="1" si="6"/>
        <v>oper4_25_reg</v>
      </c>
      <c r="I30">
        <f t="shared" ca="1" si="7"/>
        <v>25</v>
      </c>
      <c r="J30">
        <v>5</v>
      </c>
    </row>
    <row r="31" spans="1:10" x14ac:dyDescent="0.25">
      <c r="A31" t="s">
        <v>42</v>
      </c>
      <c r="B31" t="str">
        <f t="shared" si="5"/>
        <v>Fix32.Fix.NONE_TAG.F_CV</v>
      </c>
      <c r="D31" s="1" t="str">
        <f t="shared" si="8"/>
        <v>oper</v>
      </c>
      <c r="E31" t="s">
        <v>71</v>
      </c>
      <c r="F31" t="str">
        <f t="shared" ca="1" si="6"/>
        <v>oper4_26_reg</v>
      </c>
      <c r="I31">
        <f t="shared" ca="1" si="7"/>
        <v>26</v>
      </c>
      <c r="J31">
        <v>6</v>
      </c>
    </row>
    <row r="32" spans="1:10" x14ac:dyDescent="0.25">
      <c r="A32" t="s">
        <v>43</v>
      </c>
      <c r="B32" t="str">
        <f t="shared" si="5"/>
        <v>Fix32.Fix.NONE_TAG.F_CV</v>
      </c>
      <c r="D32" s="1" t="str">
        <f t="shared" si="8"/>
        <v>oper</v>
      </c>
      <c r="E32" t="s">
        <v>71</v>
      </c>
      <c r="F32" t="str">
        <f t="shared" ca="1" si="6"/>
        <v>oper4_27_reg</v>
      </c>
      <c r="I32">
        <f t="shared" ca="1" si="7"/>
        <v>27</v>
      </c>
      <c r="J32">
        <v>7</v>
      </c>
    </row>
    <row r="33" spans="1:10" x14ac:dyDescent="0.25">
      <c r="A33" t="s">
        <v>44</v>
      </c>
      <c r="B33" t="str">
        <f t="shared" si="5"/>
        <v>Fix32.Fix.NONE_TAG.F_CV</v>
      </c>
      <c r="D33" s="1" t="str">
        <f t="shared" si="8"/>
        <v>oper</v>
      </c>
      <c r="E33" t="s">
        <v>71</v>
      </c>
      <c r="F33" t="str">
        <f t="shared" ca="1" si="6"/>
        <v>oper4_28_reg</v>
      </c>
      <c r="I33">
        <f t="shared" ca="1" si="7"/>
        <v>28</v>
      </c>
      <c r="J33">
        <v>8</v>
      </c>
    </row>
    <row r="34" spans="1:10" x14ac:dyDescent="0.25">
      <c r="A34" t="s">
        <v>45</v>
      </c>
      <c r="B34" t="str">
        <f t="shared" si="5"/>
        <v>Fix32.Fix.NONE_TAG.F_CV</v>
      </c>
      <c r="D34" s="1" t="str">
        <f t="shared" si="8"/>
        <v>oper</v>
      </c>
      <c r="E34" t="s">
        <v>71</v>
      </c>
      <c r="F34" t="str">
        <f t="shared" ca="1" si="6"/>
        <v>oper4_29_reg</v>
      </c>
      <c r="I34">
        <f t="shared" ca="1" si="7"/>
        <v>29</v>
      </c>
      <c r="J34">
        <v>9</v>
      </c>
    </row>
    <row r="35" spans="1:10" x14ac:dyDescent="0.25">
      <c r="A35" t="s">
        <v>46</v>
      </c>
      <c r="B35" t="str">
        <f t="shared" si="5"/>
        <v>Fix32.Fix.NONE_TAG.F_CV</v>
      </c>
      <c r="D35" s="1" t="str">
        <f t="shared" si="8"/>
        <v>oper</v>
      </c>
      <c r="E35" t="s">
        <v>71</v>
      </c>
      <c r="F35" t="str">
        <f t="shared" ca="1" si="6"/>
        <v>oper4_30_reg</v>
      </c>
      <c r="I35">
        <f t="shared" ca="1" si="7"/>
        <v>30</v>
      </c>
      <c r="J35">
        <v>10</v>
      </c>
    </row>
    <row r="36" spans="1:10" x14ac:dyDescent="0.25">
      <c r="A36" t="s">
        <v>47</v>
      </c>
      <c r="B36" t="str">
        <f>IF(LEN(операция!O32)&gt;3,операция!O32,"-")</f>
        <v>-</v>
      </c>
    </row>
    <row r="37" spans="1:10" x14ac:dyDescent="0.25">
      <c r="A37" t="s">
        <v>48</v>
      </c>
      <c r="B37" t="str">
        <f>IF(LEN(операция!O33)&gt;3,операция!O33,"-")</f>
        <v>-</v>
      </c>
    </row>
    <row r="38" spans="1:10" x14ac:dyDescent="0.25">
      <c r="A38" t="s">
        <v>49</v>
      </c>
      <c r="B38" t="str">
        <f>IF(LEN(операция!O34)&gt;3,операция!O34,"-")</f>
        <v>-</v>
      </c>
    </row>
    <row r="39" spans="1:10" x14ac:dyDescent="0.25">
      <c r="A39" t="s">
        <v>50</v>
      </c>
      <c r="B39" t="str">
        <f>IF(LEN(операция!O35)&gt;3,операция!O35,"-")</f>
        <v>-</v>
      </c>
    </row>
    <row r="40" spans="1:10" x14ac:dyDescent="0.25">
      <c r="A40" t="s">
        <v>51</v>
      </c>
      <c r="B40" t="str">
        <f>IF(LEN(операция!O36)&gt;3,операция!O36,"-")</f>
        <v>-</v>
      </c>
    </row>
    <row r="41" spans="1:10" x14ac:dyDescent="0.25">
      <c r="A41" t="s">
        <v>52</v>
      </c>
      <c r="B41" t="str">
        <f>IF(LEN(операция!O37)&gt;3,операция!O37,"-")</f>
        <v>-</v>
      </c>
    </row>
    <row r="42" spans="1:10" x14ac:dyDescent="0.25">
      <c r="A42" t="s">
        <v>53</v>
      </c>
      <c r="B42" t="str">
        <f>IF(LEN(операция!O38)&gt;3,операция!O38,"-")</f>
        <v>-</v>
      </c>
    </row>
    <row r="43" spans="1:10" x14ac:dyDescent="0.25">
      <c r="A43" t="s">
        <v>54</v>
      </c>
      <c r="B43" t="str">
        <f>IF(LEN(операция!O39)&gt;3,операция!O39,"-")</f>
        <v>-</v>
      </c>
    </row>
    <row r="44" spans="1:10" x14ac:dyDescent="0.25">
      <c r="A44" t="s">
        <v>55</v>
      </c>
      <c r="B44" t="str">
        <f>IF(LEN(операция!O40)&gt;3,операция!O40,"-")</f>
        <v>-</v>
      </c>
    </row>
    <row r="45" spans="1:10" x14ac:dyDescent="0.25">
      <c r="A45" t="s">
        <v>56</v>
      </c>
      <c r="B45" t="str">
        <f>IF(LEN(операция!O41)&gt;3,операция!O41,"-")</f>
        <v>-</v>
      </c>
    </row>
    <row r="46" spans="1:10" x14ac:dyDescent="0.25">
      <c r="A46" t="s">
        <v>57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72</v>
      </c>
      <c r="F46" t="str">
        <f ca="1">CONCATENATE(D46,$B$1,"_",I46,E46)</f>
        <v>oper4_21_none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58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72</v>
      </c>
      <c r="F47" t="str">
        <f t="shared" ref="F47:F55" ca="1" si="11">CONCATENATE(D47,$B$1,"_",I47,E47)</f>
        <v>oper4_22_none</v>
      </c>
      <c r="I47">
        <f t="shared" ca="1" si="9"/>
        <v>22</v>
      </c>
      <c r="J47">
        <v>2</v>
      </c>
    </row>
    <row r="48" spans="1:10" x14ac:dyDescent="0.25">
      <c r="A48" t="s">
        <v>59</v>
      </c>
      <c r="B48" t="str">
        <f t="shared" si="10"/>
        <v>Fix32.Fix.NONE_TAG.F_CV</v>
      </c>
      <c r="D48" s="1" t="str">
        <f t="shared" ref="D48:D55" si="12">$D$6</f>
        <v>oper</v>
      </c>
      <c r="E48" t="s">
        <v>72</v>
      </c>
      <c r="F48" t="str">
        <f t="shared" ca="1" si="11"/>
        <v>oper4_23_none</v>
      </c>
      <c r="I48">
        <f t="shared" ca="1" si="9"/>
        <v>23</v>
      </c>
      <c r="J48">
        <v>3</v>
      </c>
    </row>
    <row r="49" spans="1:10" x14ac:dyDescent="0.25">
      <c r="A49" t="s">
        <v>60</v>
      </c>
      <c r="B49" t="str">
        <f t="shared" si="10"/>
        <v>Fix32.Fix.NONE_TAG.F_CV</v>
      </c>
      <c r="D49" s="1" t="str">
        <f t="shared" si="12"/>
        <v>oper</v>
      </c>
      <c r="E49" t="s">
        <v>72</v>
      </c>
      <c r="F49" t="str">
        <f t="shared" ca="1" si="11"/>
        <v>oper4_24_none</v>
      </c>
      <c r="I49">
        <f t="shared" ca="1" si="9"/>
        <v>24</v>
      </c>
      <c r="J49">
        <v>4</v>
      </c>
    </row>
    <row r="50" spans="1:10" x14ac:dyDescent="0.25">
      <c r="A50" t="s">
        <v>61</v>
      </c>
      <c r="B50" t="str">
        <f t="shared" si="10"/>
        <v>Fix32.Fix.NONE_TAG.F_CV</v>
      </c>
      <c r="D50" s="1" t="str">
        <f t="shared" si="12"/>
        <v>oper</v>
      </c>
      <c r="E50" t="s">
        <v>72</v>
      </c>
      <c r="F50" t="str">
        <f t="shared" ca="1" si="11"/>
        <v>oper4_25_none</v>
      </c>
      <c r="I50">
        <f t="shared" ca="1" si="9"/>
        <v>25</v>
      </c>
      <c r="J50">
        <v>5</v>
      </c>
    </row>
    <row r="51" spans="1:10" x14ac:dyDescent="0.25">
      <c r="A51" t="s">
        <v>62</v>
      </c>
      <c r="B51" t="str">
        <f t="shared" si="10"/>
        <v>Fix32.Fix.NONE_TAG.F_CV</v>
      </c>
      <c r="D51" s="1" t="str">
        <f t="shared" si="12"/>
        <v>oper</v>
      </c>
      <c r="E51" t="s">
        <v>72</v>
      </c>
      <c r="F51" t="str">
        <f t="shared" ca="1" si="11"/>
        <v>oper4_26_none</v>
      </c>
      <c r="I51">
        <f t="shared" ca="1" si="9"/>
        <v>26</v>
      </c>
      <c r="J51">
        <v>6</v>
      </c>
    </row>
    <row r="52" spans="1:10" x14ac:dyDescent="0.25">
      <c r="A52" t="s">
        <v>63</v>
      </c>
      <c r="B52" t="str">
        <f t="shared" si="10"/>
        <v>Fix32.Fix.NONE_TAG.F_CV</v>
      </c>
      <c r="D52" s="1" t="str">
        <f t="shared" si="12"/>
        <v>oper</v>
      </c>
      <c r="E52" t="s">
        <v>72</v>
      </c>
      <c r="F52" t="str">
        <f t="shared" ca="1" si="11"/>
        <v>oper4_27_none</v>
      </c>
      <c r="I52">
        <f t="shared" ca="1" si="9"/>
        <v>27</v>
      </c>
      <c r="J52">
        <v>7</v>
      </c>
    </row>
    <row r="53" spans="1:10" x14ac:dyDescent="0.25">
      <c r="A53" t="s">
        <v>64</v>
      </c>
      <c r="B53" t="str">
        <f t="shared" si="10"/>
        <v>Fix32.Fix.NONE_TAG.F_CV</v>
      </c>
      <c r="D53" s="1" t="str">
        <f t="shared" si="12"/>
        <v>oper</v>
      </c>
      <c r="E53" t="s">
        <v>72</v>
      </c>
      <c r="F53" t="str">
        <f t="shared" ca="1" si="11"/>
        <v>oper4_28_none</v>
      </c>
      <c r="I53">
        <f t="shared" ca="1" si="9"/>
        <v>28</v>
      </c>
      <c r="J53">
        <v>8</v>
      </c>
    </row>
    <row r="54" spans="1:10" x14ac:dyDescent="0.25">
      <c r="A54" t="s">
        <v>65</v>
      </c>
      <c r="B54" t="str">
        <f t="shared" si="10"/>
        <v>Fix32.Fix.NONE_TAG.F_CV</v>
      </c>
      <c r="D54" s="1" t="str">
        <f t="shared" si="12"/>
        <v>oper</v>
      </c>
      <c r="E54" t="s">
        <v>72</v>
      </c>
      <c r="F54" t="str">
        <f t="shared" ca="1" si="11"/>
        <v>oper4_29_none</v>
      </c>
      <c r="I54">
        <f t="shared" ca="1" si="9"/>
        <v>29</v>
      </c>
      <c r="J54">
        <v>9</v>
      </c>
    </row>
    <row r="55" spans="1:10" x14ac:dyDescent="0.25">
      <c r="A55" t="s">
        <v>66</v>
      </c>
      <c r="B55" t="str">
        <f t="shared" si="10"/>
        <v>Fix32.Fix.NONE_TAG.F_CV</v>
      </c>
      <c r="D55" s="1" t="str">
        <f t="shared" si="12"/>
        <v>oper</v>
      </c>
      <c r="E55" t="s">
        <v>72</v>
      </c>
      <c r="F55" t="str">
        <f t="shared" ca="1" si="11"/>
        <v>oper4_30_none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12</v>
      </c>
      <c r="B1">
        <f>операция!P2</f>
        <v>4</v>
      </c>
    </row>
    <row r="2" spans="1:10" x14ac:dyDescent="0.25">
      <c r="A2" t="s">
        <v>13</v>
      </c>
      <c r="B2" t="str">
        <f>операция!P3</f>
        <v>Пиролитическое уплотнение детали из УУКМ</v>
      </c>
    </row>
    <row r="3" spans="1:10" x14ac:dyDescent="0.25">
      <c r="A3" t="s">
        <v>14</v>
      </c>
      <c r="B3">
        <f ca="1">_xlfn.SHEET()-1</f>
        <v>4</v>
      </c>
    </row>
    <row r="4" spans="1:10" x14ac:dyDescent="0.25">
      <c r="A4" t="s">
        <v>15</v>
      </c>
      <c r="B4">
        <f>операция!P7</f>
        <v>2</v>
      </c>
    </row>
    <row r="5" spans="1:10" x14ac:dyDescent="0.25">
      <c r="A5" t="s">
        <v>67</v>
      </c>
      <c r="B5">
        <f>10-COUNTIF(B36:B45,"-")</f>
        <v>0</v>
      </c>
    </row>
    <row r="6" spans="1:10" x14ac:dyDescent="0.25">
      <c r="A6" t="s">
        <v>16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17</v>
      </c>
      <c r="F6" t="str">
        <f ca="1">CONCATENATE(D6,$B$1,"_",I6,E6)</f>
        <v>oper4_31_conf</v>
      </c>
      <c r="I6">
        <f ca="1">($B$3-1)*10+J6</f>
        <v>31</v>
      </c>
      <c r="J6">
        <v>1</v>
      </c>
    </row>
    <row r="7" spans="1:10" x14ac:dyDescent="0.25">
      <c r="A7" t="s">
        <v>18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17</v>
      </c>
      <c r="F7" t="str">
        <f t="shared" ref="F7:F15" ca="1" si="1">CONCATENATE(D7,$B$1,"_",I7,E7)</f>
        <v>oper4_32_conf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19</v>
      </c>
      <c r="B8" t="str">
        <f t="shared" si="0"/>
        <v>Fix32.Fix.NONE_TAG.F_CV</v>
      </c>
      <c r="D8" s="1" t="str">
        <f t="shared" ref="D8:D15" si="3">$D$6</f>
        <v>oper</v>
      </c>
      <c r="E8" t="s">
        <v>17</v>
      </c>
      <c r="F8" t="str">
        <f t="shared" ca="1" si="1"/>
        <v>oper4_33_conf</v>
      </c>
      <c r="I8">
        <f t="shared" ca="1" si="2"/>
        <v>33</v>
      </c>
      <c r="J8">
        <v>3</v>
      </c>
    </row>
    <row r="9" spans="1:10" x14ac:dyDescent="0.25">
      <c r="A9" t="s">
        <v>20</v>
      </c>
      <c r="B9" t="str">
        <f t="shared" si="0"/>
        <v>Fix32.Fix.NONE_TAG.F_CV</v>
      </c>
      <c r="D9" s="1" t="str">
        <f t="shared" si="3"/>
        <v>oper</v>
      </c>
      <c r="E9" t="s">
        <v>17</v>
      </c>
      <c r="F9" t="str">
        <f t="shared" ca="1" si="1"/>
        <v>oper4_34_conf</v>
      </c>
      <c r="I9">
        <f t="shared" ca="1" si="2"/>
        <v>34</v>
      </c>
      <c r="J9">
        <v>4</v>
      </c>
    </row>
    <row r="10" spans="1:10" x14ac:dyDescent="0.25">
      <c r="A10" t="s">
        <v>21</v>
      </c>
      <c r="B10" t="str">
        <f t="shared" si="0"/>
        <v>Fix32.Fix.NONE_TAG.F_CV</v>
      </c>
      <c r="D10" s="1" t="str">
        <f t="shared" si="3"/>
        <v>oper</v>
      </c>
      <c r="E10" t="s">
        <v>17</v>
      </c>
      <c r="F10" t="str">
        <f t="shared" ca="1" si="1"/>
        <v>oper4_35_conf</v>
      </c>
      <c r="I10">
        <f t="shared" ca="1" si="2"/>
        <v>35</v>
      </c>
      <c r="J10">
        <v>5</v>
      </c>
    </row>
    <row r="11" spans="1:10" x14ac:dyDescent="0.25">
      <c r="A11" t="s">
        <v>22</v>
      </c>
      <c r="B11" t="str">
        <f t="shared" si="0"/>
        <v>Fix32.Fix.NONE_TAG.F_CV</v>
      </c>
      <c r="D11" s="1" t="str">
        <f t="shared" si="3"/>
        <v>oper</v>
      </c>
      <c r="E11" t="s">
        <v>17</v>
      </c>
      <c r="F11" t="str">
        <f t="shared" ca="1" si="1"/>
        <v>oper4_36_conf</v>
      </c>
      <c r="I11">
        <f t="shared" ca="1" si="2"/>
        <v>36</v>
      </c>
      <c r="J11">
        <v>6</v>
      </c>
    </row>
    <row r="12" spans="1:10" x14ac:dyDescent="0.25">
      <c r="A12" t="s">
        <v>23</v>
      </c>
      <c r="B12" t="str">
        <f t="shared" si="0"/>
        <v>Fix32.Fix.NONE_TAG.F_CV</v>
      </c>
      <c r="D12" s="1" t="str">
        <f t="shared" si="3"/>
        <v>oper</v>
      </c>
      <c r="E12" t="s">
        <v>17</v>
      </c>
      <c r="F12" t="str">
        <f t="shared" ca="1" si="1"/>
        <v>oper4_37_conf</v>
      </c>
      <c r="I12">
        <f t="shared" ca="1" si="2"/>
        <v>37</v>
      </c>
      <c r="J12">
        <v>7</v>
      </c>
    </row>
    <row r="13" spans="1:10" x14ac:dyDescent="0.25">
      <c r="A13" t="s">
        <v>24</v>
      </c>
      <c r="B13" t="str">
        <f t="shared" si="0"/>
        <v>Fix32.Fix.NONE_TAG.F_CV</v>
      </c>
      <c r="D13" s="1" t="str">
        <f t="shared" si="3"/>
        <v>oper</v>
      </c>
      <c r="E13" t="s">
        <v>17</v>
      </c>
      <c r="F13" t="str">
        <f t="shared" ca="1" si="1"/>
        <v>oper4_38_conf</v>
      </c>
      <c r="I13">
        <f t="shared" ca="1" si="2"/>
        <v>38</v>
      </c>
      <c r="J13">
        <v>8</v>
      </c>
    </row>
    <row r="14" spans="1:10" x14ac:dyDescent="0.25">
      <c r="A14" t="s">
        <v>25</v>
      </c>
      <c r="B14" t="str">
        <f t="shared" si="0"/>
        <v>Fix32.Fix.NONE_TAG.F_CV</v>
      </c>
      <c r="D14" s="1" t="str">
        <f t="shared" si="3"/>
        <v>oper</v>
      </c>
      <c r="E14" t="s">
        <v>17</v>
      </c>
      <c r="F14" t="str">
        <f t="shared" ca="1" si="1"/>
        <v>oper4_39_conf</v>
      </c>
      <c r="I14">
        <f t="shared" ca="1" si="2"/>
        <v>39</v>
      </c>
      <c r="J14">
        <v>9</v>
      </c>
    </row>
    <row r="15" spans="1:10" x14ac:dyDescent="0.25">
      <c r="A15" t="s">
        <v>26</v>
      </c>
      <c r="B15" t="str">
        <f t="shared" si="0"/>
        <v>Fix32.Fix.NONE_TAG.F_CV</v>
      </c>
      <c r="D15" s="1" t="str">
        <f t="shared" si="3"/>
        <v>oper</v>
      </c>
      <c r="E15" t="s">
        <v>17</v>
      </c>
      <c r="F15" t="str">
        <f t="shared" ca="1" si="1"/>
        <v>oper4_40_conf</v>
      </c>
      <c r="I15">
        <f t="shared" ca="1" si="2"/>
        <v>40</v>
      </c>
      <c r="J15">
        <v>10</v>
      </c>
    </row>
    <row r="16" spans="1:10" x14ac:dyDescent="0.25">
      <c r="A16" t="s">
        <v>27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28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29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30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31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32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33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34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35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36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37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71</v>
      </c>
      <c r="F26" t="str">
        <f ca="1">CONCATENATE(D26,$B$1,"_",I26,E26)</f>
        <v>oper4_31_reg</v>
      </c>
      <c r="I26">
        <f ca="1">($B$3-1)*10+J26</f>
        <v>31</v>
      </c>
      <c r="J26">
        <v>1</v>
      </c>
    </row>
    <row r="27" spans="1:10" x14ac:dyDescent="0.25">
      <c r="A27" t="s">
        <v>38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71</v>
      </c>
      <c r="F27" t="str">
        <f t="shared" ref="F27:F35" ca="1" si="6">CONCATENATE(D27,$B$1,"_",I27,E27)</f>
        <v>oper4_32_reg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39</v>
      </c>
      <c r="B28" t="str">
        <f t="shared" si="5"/>
        <v>Fix32.Fix.NONE_TAG.F_CV</v>
      </c>
      <c r="D28" s="1" t="str">
        <f t="shared" ref="D28:D35" si="8">$D$6</f>
        <v>oper</v>
      </c>
      <c r="E28" t="s">
        <v>71</v>
      </c>
      <c r="F28" t="str">
        <f t="shared" ca="1" si="6"/>
        <v>oper4_33_reg</v>
      </c>
      <c r="I28">
        <f t="shared" ca="1" si="7"/>
        <v>33</v>
      </c>
      <c r="J28">
        <v>3</v>
      </c>
    </row>
    <row r="29" spans="1:10" x14ac:dyDescent="0.25">
      <c r="A29" t="s">
        <v>40</v>
      </c>
      <c r="B29" t="str">
        <f t="shared" si="5"/>
        <v>Fix32.Fix.NONE_TAG.F_CV</v>
      </c>
      <c r="D29" s="1" t="str">
        <f t="shared" si="8"/>
        <v>oper</v>
      </c>
      <c r="E29" t="s">
        <v>71</v>
      </c>
      <c r="F29" t="str">
        <f t="shared" ca="1" si="6"/>
        <v>oper4_34_reg</v>
      </c>
      <c r="I29">
        <f t="shared" ca="1" si="7"/>
        <v>34</v>
      </c>
      <c r="J29">
        <v>4</v>
      </c>
    </row>
    <row r="30" spans="1:10" x14ac:dyDescent="0.25">
      <c r="A30" t="s">
        <v>41</v>
      </c>
      <c r="B30" t="str">
        <f t="shared" si="5"/>
        <v>Fix32.Fix.NONE_TAG.F_CV</v>
      </c>
      <c r="D30" s="1" t="str">
        <f t="shared" si="8"/>
        <v>oper</v>
      </c>
      <c r="E30" t="s">
        <v>71</v>
      </c>
      <c r="F30" t="str">
        <f t="shared" ca="1" si="6"/>
        <v>oper4_35_reg</v>
      </c>
      <c r="I30">
        <f t="shared" ca="1" si="7"/>
        <v>35</v>
      </c>
      <c r="J30">
        <v>5</v>
      </c>
    </row>
    <row r="31" spans="1:10" x14ac:dyDescent="0.25">
      <c r="A31" t="s">
        <v>42</v>
      </c>
      <c r="B31" t="str">
        <f t="shared" si="5"/>
        <v>Fix32.Fix.NONE_TAG.F_CV</v>
      </c>
      <c r="D31" s="1" t="str">
        <f t="shared" si="8"/>
        <v>oper</v>
      </c>
      <c r="E31" t="s">
        <v>71</v>
      </c>
      <c r="F31" t="str">
        <f t="shared" ca="1" si="6"/>
        <v>oper4_36_reg</v>
      </c>
      <c r="I31">
        <f t="shared" ca="1" si="7"/>
        <v>36</v>
      </c>
      <c r="J31">
        <v>6</v>
      </c>
    </row>
    <row r="32" spans="1:10" x14ac:dyDescent="0.25">
      <c r="A32" t="s">
        <v>43</v>
      </c>
      <c r="B32" t="str">
        <f t="shared" si="5"/>
        <v>Fix32.Fix.NONE_TAG.F_CV</v>
      </c>
      <c r="D32" s="1" t="str">
        <f t="shared" si="8"/>
        <v>oper</v>
      </c>
      <c r="E32" t="s">
        <v>71</v>
      </c>
      <c r="F32" t="str">
        <f t="shared" ca="1" si="6"/>
        <v>oper4_37_reg</v>
      </c>
      <c r="I32">
        <f t="shared" ca="1" si="7"/>
        <v>37</v>
      </c>
      <c r="J32">
        <v>7</v>
      </c>
    </row>
    <row r="33" spans="1:10" x14ac:dyDescent="0.25">
      <c r="A33" t="s">
        <v>44</v>
      </c>
      <c r="B33" t="str">
        <f t="shared" si="5"/>
        <v>Fix32.Fix.NONE_TAG.F_CV</v>
      </c>
      <c r="D33" s="1" t="str">
        <f t="shared" si="8"/>
        <v>oper</v>
      </c>
      <c r="E33" t="s">
        <v>71</v>
      </c>
      <c r="F33" t="str">
        <f t="shared" ca="1" si="6"/>
        <v>oper4_38_reg</v>
      </c>
      <c r="I33">
        <f t="shared" ca="1" si="7"/>
        <v>38</v>
      </c>
      <c r="J33">
        <v>8</v>
      </c>
    </row>
    <row r="34" spans="1:10" x14ac:dyDescent="0.25">
      <c r="A34" t="s">
        <v>45</v>
      </c>
      <c r="B34" t="str">
        <f t="shared" si="5"/>
        <v>Fix32.Fix.NONE_TAG.F_CV</v>
      </c>
      <c r="D34" s="1" t="str">
        <f t="shared" si="8"/>
        <v>oper</v>
      </c>
      <c r="E34" t="s">
        <v>71</v>
      </c>
      <c r="F34" t="str">
        <f t="shared" ca="1" si="6"/>
        <v>oper4_39_reg</v>
      </c>
      <c r="I34">
        <f t="shared" ca="1" si="7"/>
        <v>39</v>
      </c>
      <c r="J34">
        <v>9</v>
      </c>
    </row>
    <row r="35" spans="1:10" x14ac:dyDescent="0.25">
      <c r="A35" t="s">
        <v>46</v>
      </c>
      <c r="B35" t="str">
        <f t="shared" si="5"/>
        <v>Fix32.Fix.NONE_TAG.F_CV</v>
      </c>
      <c r="D35" s="1" t="str">
        <f t="shared" si="8"/>
        <v>oper</v>
      </c>
      <c r="E35" t="s">
        <v>71</v>
      </c>
      <c r="F35" t="str">
        <f t="shared" ca="1" si="6"/>
        <v>oper4_40_reg</v>
      </c>
      <c r="I35">
        <f t="shared" ca="1" si="7"/>
        <v>40</v>
      </c>
      <c r="J35">
        <v>10</v>
      </c>
    </row>
    <row r="36" spans="1:10" x14ac:dyDescent="0.25">
      <c r="A36" t="s">
        <v>47</v>
      </c>
      <c r="B36" t="str">
        <f>IF(LEN(операция!O42)&gt;3,операция!O42,"-")</f>
        <v>-</v>
      </c>
    </row>
    <row r="37" spans="1:10" x14ac:dyDescent="0.25">
      <c r="A37" t="s">
        <v>48</v>
      </c>
      <c r="B37" t="str">
        <f>IF(LEN(операция!O43)&gt;3,операция!O43,"-")</f>
        <v>-</v>
      </c>
    </row>
    <row r="38" spans="1:10" x14ac:dyDescent="0.25">
      <c r="A38" t="s">
        <v>49</v>
      </c>
      <c r="B38" t="str">
        <f>IF(LEN(операция!O44)&gt;3,операция!O44,"-")</f>
        <v>-</v>
      </c>
    </row>
    <row r="39" spans="1:10" x14ac:dyDescent="0.25">
      <c r="A39" t="s">
        <v>50</v>
      </c>
      <c r="B39" t="str">
        <f>IF(LEN(операция!O45)&gt;3,операция!O45,"-")</f>
        <v>-</v>
      </c>
    </row>
    <row r="40" spans="1:10" x14ac:dyDescent="0.25">
      <c r="A40" t="s">
        <v>51</v>
      </c>
      <c r="B40" t="str">
        <f>IF(LEN(операция!O46)&gt;3,операция!O46,"-")</f>
        <v>-</v>
      </c>
    </row>
    <row r="41" spans="1:10" x14ac:dyDescent="0.25">
      <c r="A41" t="s">
        <v>52</v>
      </c>
      <c r="B41" t="str">
        <f>IF(LEN(операция!O47)&gt;3,операция!O47,"-")</f>
        <v>-</v>
      </c>
    </row>
    <row r="42" spans="1:10" x14ac:dyDescent="0.25">
      <c r="A42" t="s">
        <v>53</v>
      </c>
      <c r="B42" t="str">
        <f>IF(LEN(операция!O48)&gt;3,операция!O48,"-")</f>
        <v>-</v>
      </c>
    </row>
    <row r="43" spans="1:10" x14ac:dyDescent="0.25">
      <c r="A43" t="s">
        <v>54</v>
      </c>
      <c r="B43" t="str">
        <f>IF(LEN(операция!O49)&gt;3,операция!O49,"-")</f>
        <v>-</v>
      </c>
    </row>
    <row r="44" spans="1:10" x14ac:dyDescent="0.25">
      <c r="A44" t="s">
        <v>55</v>
      </c>
      <c r="B44" t="str">
        <f>IF(LEN(операция!O50)&gt;3,операция!O50,"-")</f>
        <v>-</v>
      </c>
    </row>
    <row r="45" spans="1:10" x14ac:dyDescent="0.25">
      <c r="A45" t="s">
        <v>56</v>
      </c>
      <c r="B45" t="str">
        <f>IF(LEN(операция!O51)&gt;3,операция!O51,"-")</f>
        <v>-</v>
      </c>
    </row>
    <row r="46" spans="1:10" x14ac:dyDescent="0.25">
      <c r="A46" t="s">
        <v>57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72</v>
      </c>
      <c r="F46" t="str">
        <f ca="1">CONCATENATE(D46,$B$1,"_",I46,E46)</f>
        <v>oper4_31_none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58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72</v>
      </c>
      <c r="F47" t="str">
        <f t="shared" ref="F47:F55" ca="1" si="11">CONCATENATE(D47,$B$1,"_",I47,E47)</f>
        <v>oper4_32_none</v>
      </c>
      <c r="I47">
        <f t="shared" ca="1" si="9"/>
        <v>32</v>
      </c>
      <c r="J47">
        <v>2</v>
      </c>
    </row>
    <row r="48" spans="1:10" x14ac:dyDescent="0.25">
      <c r="A48" t="s">
        <v>59</v>
      </c>
      <c r="B48" t="str">
        <f t="shared" si="10"/>
        <v>Fix32.Fix.NONE_TAG.F_CV</v>
      </c>
      <c r="D48" s="1" t="str">
        <f t="shared" ref="D48:D55" si="12">$D$6</f>
        <v>oper</v>
      </c>
      <c r="E48" t="s">
        <v>72</v>
      </c>
      <c r="F48" t="str">
        <f t="shared" ca="1" si="11"/>
        <v>oper4_33_none</v>
      </c>
      <c r="I48">
        <f t="shared" ca="1" si="9"/>
        <v>33</v>
      </c>
      <c r="J48">
        <v>3</v>
      </c>
    </row>
    <row r="49" spans="1:10" x14ac:dyDescent="0.25">
      <c r="A49" t="s">
        <v>60</v>
      </c>
      <c r="B49" t="str">
        <f t="shared" si="10"/>
        <v>Fix32.Fix.NONE_TAG.F_CV</v>
      </c>
      <c r="D49" s="1" t="str">
        <f t="shared" si="12"/>
        <v>oper</v>
      </c>
      <c r="E49" t="s">
        <v>72</v>
      </c>
      <c r="F49" t="str">
        <f t="shared" ca="1" si="11"/>
        <v>oper4_34_none</v>
      </c>
      <c r="I49">
        <f t="shared" ca="1" si="9"/>
        <v>34</v>
      </c>
      <c r="J49">
        <v>4</v>
      </c>
    </row>
    <row r="50" spans="1:10" x14ac:dyDescent="0.25">
      <c r="A50" t="s">
        <v>61</v>
      </c>
      <c r="B50" t="str">
        <f t="shared" si="10"/>
        <v>Fix32.Fix.NONE_TAG.F_CV</v>
      </c>
      <c r="D50" s="1" t="str">
        <f t="shared" si="12"/>
        <v>oper</v>
      </c>
      <c r="E50" t="s">
        <v>72</v>
      </c>
      <c r="F50" t="str">
        <f t="shared" ca="1" si="11"/>
        <v>oper4_35_none</v>
      </c>
      <c r="I50">
        <f t="shared" ca="1" si="9"/>
        <v>35</v>
      </c>
      <c r="J50">
        <v>5</v>
      </c>
    </row>
    <row r="51" spans="1:10" x14ac:dyDescent="0.25">
      <c r="A51" t="s">
        <v>62</v>
      </c>
      <c r="B51" t="str">
        <f t="shared" si="10"/>
        <v>Fix32.Fix.NONE_TAG.F_CV</v>
      </c>
      <c r="D51" s="1" t="str">
        <f t="shared" si="12"/>
        <v>oper</v>
      </c>
      <c r="E51" t="s">
        <v>72</v>
      </c>
      <c r="F51" t="str">
        <f t="shared" ca="1" si="11"/>
        <v>oper4_36_none</v>
      </c>
      <c r="I51">
        <f t="shared" ca="1" si="9"/>
        <v>36</v>
      </c>
      <c r="J51">
        <v>6</v>
      </c>
    </row>
    <row r="52" spans="1:10" x14ac:dyDescent="0.25">
      <c r="A52" t="s">
        <v>63</v>
      </c>
      <c r="B52" t="str">
        <f t="shared" si="10"/>
        <v>Fix32.Fix.NONE_TAG.F_CV</v>
      </c>
      <c r="D52" s="1" t="str">
        <f t="shared" si="12"/>
        <v>oper</v>
      </c>
      <c r="E52" t="s">
        <v>72</v>
      </c>
      <c r="F52" t="str">
        <f t="shared" ca="1" si="11"/>
        <v>oper4_37_none</v>
      </c>
      <c r="I52">
        <f t="shared" ca="1" si="9"/>
        <v>37</v>
      </c>
      <c r="J52">
        <v>7</v>
      </c>
    </row>
    <row r="53" spans="1:10" x14ac:dyDescent="0.25">
      <c r="A53" t="s">
        <v>64</v>
      </c>
      <c r="B53" t="str">
        <f t="shared" si="10"/>
        <v>Fix32.Fix.NONE_TAG.F_CV</v>
      </c>
      <c r="D53" s="1" t="str">
        <f t="shared" si="12"/>
        <v>oper</v>
      </c>
      <c r="E53" t="s">
        <v>72</v>
      </c>
      <c r="F53" t="str">
        <f t="shared" ca="1" si="11"/>
        <v>oper4_38_none</v>
      </c>
      <c r="I53">
        <f t="shared" ca="1" si="9"/>
        <v>38</v>
      </c>
      <c r="J53">
        <v>8</v>
      </c>
    </row>
    <row r="54" spans="1:10" x14ac:dyDescent="0.25">
      <c r="A54" t="s">
        <v>65</v>
      </c>
      <c r="B54" t="str">
        <f t="shared" si="10"/>
        <v>Fix32.Fix.NONE_TAG.F_CV</v>
      </c>
      <c r="D54" s="1" t="str">
        <f t="shared" si="12"/>
        <v>oper</v>
      </c>
      <c r="E54" t="s">
        <v>72</v>
      </c>
      <c r="F54" t="str">
        <f t="shared" ca="1" si="11"/>
        <v>oper4_39_none</v>
      </c>
      <c r="I54">
        <f t="shared" ca="1" si="9"/>
        <v>39</v>
      </c>
      <c r="J54">
        <v>9</v>
      </c>
    </row>
    <row r="55" spans="1:10" x14ac:dyDescent="0.25">
      <c r="A55" t="s">
        <v>66</v>
      </c>
      <c r="B55" t="str">
        <f t="shared" si="10"/>
        <v>Fix32.Fix.NONE_TAG.F_CV</v>
      </c>
      <c r="D55" s="1" t="str">
        <f t="shared" si="12"/>
        <v>oper</v>
      </c>
      <c r="E55" t="s">
        <v>72</v>
      </c>
      <c r="F55" t="str">
        <f t="shared" ca="1" si="11"/>
        <v>oper4_40_none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45" sqref="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12</v>
      </c>
      <c r="B1">
        <f>операция!P2</f>
        <v>4</v>
      </c>
    </row>
    <row r="2" spans="1:10" x14ac:dyDescent="0.25">
      <c r="A2" t="s">
        <v>13</v>
      </c>
      <c r="B2" t="str">
        <f>операция!P3</f>
        <v>Пиролитическое уплотнение детали из УУКМ</v>
      </c>
    </row>
    <row r="3" spans="1:10" x14ac:dyDescent="0.25">
      <c r="A3" t="s">
        <v>14</v>
      </c>
      <c r="B3">
        <f ca="1">_xlfn.SHEET()-1</f>
        <v>5</v>
      </c>
    </row>
    <row r="4" spans="1:10" x14ac:dyDescent="0.25">
      <c r="A4" t="s">
        <v>15</v>
      </c>
      <c r="B4">
        <f>операция!P7</f>
        <v>2</v>
      </c>
    </row>
    <row r="5" spans="1:10" x14ac:dyDescent="0.25">
      <c r="A5" t="s">
        <v>67</v>
      </c>
      <c r="B5">
        <f>10-COUNTIF(B36:B45,"-")</f>
        <v>0</v>
      </c>
    </row>
    <row r="6" spans="1:10" x14ac:dyDescent="0.25">
      <c r="A6" t="s">
        <v>16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17</v>
      </c>
      <c r="F6" t="str">
        <f ca="1">CONCATENATE(D6,$B$1,"_",I6,E6)</f>
        <v>oper4_41_conf</v>
      </c>
      <c r="I6">
        <f ca="1">($B$3-1)*10+J6</f>
        <v>41</v>
      </c>
      <c r="J6">
        <v>1</v>
      </c>
    </row>
    <row r="7" spans="1:10" x14ac:dyDescent="0.25">
      <c r="A7" t="s">
        <v>18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17</v>
      </c>
      <c r="F7" t="str">
        <f t="shared" ref="F7:F15" ca="1" si="1">CONCATENATE(D7,$B$1,"_",I7,E7)</f>
        <v>oper4_42_conf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19</v>
      </c>
      <c r="B8" t="str">
        <f t="shared" si="0"/>
        <v>Fix32.Fix.NONE_TAG.F_CV</v>
      </c>
      <c r="D8" s="1" t="str">
        <f t="shared" ref="D8:D15" si="3">$D$6</f>
        <v>oper</v>
      </c>
      <c r="E8" t="s">
        <v>17</v>
      </c>
      <c r="F8" t="str">
        <f t="shared" ca="1" si="1"/>
        <v>oper4_43_conf</v>
      </c>
      <c r="I8">
        <f t="shared" ca="1" si="2"/>
        <v>43</v>
      </c>
      <c r="J8">
        <v>3</v>
      </c>
    </row>
    <row r="9" spans="1:10" x14ac:dyDescent="0.25">
      <c r="A9" t="s">
        <v>20</v>
      </c>
      <c r="B9" t="str">
        <f t="shared" si="0"/>
        <v>Fix32.Fix.NONE_TAG.F_CV</v>
      </c>
      <c r="D9" s="1" t="str">
        <f t="shared" si="3"/>
        <v>oper</v>
      </c>
      <c r="E9" t="s">
        <v>17</v>
      </c>
      <c r="F9" t="str">
        <f t="shared" ca="1" si="1"/>
        <v>oper4_44_conf</v>
      </c>
      <c r="I9">
        <f t="shared" ca="1" si="2"/>
        <v>44</v>
      </c>
      <c r="J9">
        <v>4</v>
      </c>
    </row>
    <row r="10" spans="1:10" x14ac:dyDescent="0.25">
      <c r="A10" t="s">
        <v>21</v>
      </c>
      <c r="B10" t="str">
        <f t="shared" si="0"/>
        <v>Fix32.Fix.NONE_TAG.F_CV</v>
      </c>
      <c r="D10" s="1" t="str">
        <f t="shared" si="3"/>
        <v>oper</v>
      </c>
      <c r="E10" t="s">
        <v>17</v>
      </c>
      <c r="F10" t="str">
        <f t="shared" ca="1" si="1"/>
        <v>oper4_45_conf</v>
      </c>
      <c r="I10">
        <f t="shared" ca="1" si="2"/>
        <v>45</v>
      </c>
      <c r="J10">
        <v>5</v>
      </c>
    </row>
    <row r="11" spans="1:10" x14ac:dyDescent="0.25">
      <c r="A11" t="s">
        <v>22</v>
      </c>
      <c r="B11" t="str">
        <f t="shared" si="0"/>
        <v>Fix32.Fix.NONE_TAG.F_CV</v>
      </c>
      <c r="D11" s="1" t="str">
        <f t="shared" si="3"/>
        <v>oper</v>
      </c>
      <c r="E11" t="s">
        <v>17</v>
      </c>
      <c r="F11" t="str">
        <f t="shared" ca="1" si="1"/>
        <v>oper4_46_conf</v>
      </c>
      <c r="I11">
        <f t="shared" ca="1" si="2"/>
        <v>46</v>
      </c>
      <c r="J11">
        <v>6</v>
      </c>
    </row>
    <row r="12" spans="1:10" x14ac:dyDescent="0.25">
      <c r="A12" t="s">
        <v>23</v>
      </c>
      <c r="B12" t="str">
        <f t="shared" si="0"/>
        <v>Fix32.Fix.NONE_TAG.F_CV</v>
      </c>
      <c r="D12" s="1" t="str">
        <f t="shared" si="3"/>
        <v>oper</v>
      </c>
      <c r="E12" t="s">
        <v>17</v>
      </c>
      <c r="F12" t="str">
        <f t="shared" ca="1" si="1"/>
        <v>oper4_47_conf</v>
      </c>
      <c r="I12">
        <f t="shared" ca="1" si="2"/>
        <v>47</v>
      </c>
      <c r="J12">
        <v>7</v>
      </c>
    </row>
    <row r="13" spans="1:10" x14ac:dyDescent="0.25">
      <c r="A13" t="s">
        <v>24</v>
      </c>
      <c r="B13" t="str">
        <f t="shared" si="0"/>
        <v>Fix32.Fix.NONE_TAG.F_CV</v>
      </c>
      <c r="D13" s="1" t="str">
        <f t="shared" si="3"/>
        <v>oper</v>
      </c>
      <c r="E13" t="s">
        <v>17</v>
      </c>
      <c r="F13" t="str">
        <f t="shared" ca="1" si="1"/>
        <v>oper4_48_conf</v>
      </c>
      <c r="I13">
        <f t="shared" ca="1" si="2"/>
        <v>48</v>
      </c>
      <c r="J13">
        <v>8</v>
      </c>
    </row>
    <row r="14" spans="1:10" x14ac:dyDescent="0.25">
      <c r="A14" t="s">
        <v>25</v>
      </c>
      <c r="B14" t="str">
        <f t="shared" si="0"/>
        <v>Fix32.Fix.NONE_TAG.F_CV</v>
      </c>
      <c r="D14" s="1" t="str">
        <f t="shared" si="3"/>
        <v>oper</v>
      </c>
      <c r="E14" t="s">
        <v>17</v>
      </c>
      <c r="F14" t="str">
        <f t="shared" ca="1" si="1"/>
        <v>oper4_49_conf</v>
      </c>
      <c r="I14">
        <f t="shared" ca="1" si="2"/>
        <v>49</v>
      </c>
      <c r="J14">
        <v>9</v>
      </c>
    </row>
    <row r="15" spans="1:10" x14ac:dyDescent="0.25">
      <c r="A15" t="s">
        <v>26</v>
      </c>
      <c r="B15" t="str">
        <f t="shared" si="0"/>
        <v>Fix32.Fix.NONE_TAG.F_CV</v>
      </c>
      <c r="D15" s="1" t="str">
        <f t="shared" si="3"/>
        <v>oper</v>
      </c>
      <c r="E15" t="s">
        <v>17</v>
      </c>
      <c r="F15" t="str">
        <f t="shared" ca="1" si="1"/>
        <v>oper4_50_conf</v>
      </c>
      <c r="I15">
        <f t="shared" ca="1" si="2"/>
        <v>50</v>
      </c>
      <c r="J15">
        <v>10</v>
      </c>
    </row>
    <row r="16" spans="1:10" x14ac:dyDescent="0.25">
      <c r="A16" t="s">
        <v>27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28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29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30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31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32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33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34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35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36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37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71</v>
      </c>
      <c r="F26" t="str">
        <f ca="1">CONCATENATE(D26,$B$1,"_",I26,E26)</f>
        <v>oper4_41_reg</v>
      </c>
      <c r="I26">
        <f ca="1">($B$3-1)*10+J26</f>
        <v>41</v>
      </c>
      <c r="J26">
        <v>1</v>
      </c>
    </row>
    <row r="27" spans="1:10" x14ac:dyDescent="0.25">
      <c r="A27" t="s">
        <v>38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71</v>
      </c>
      <c r="F27" t="str">
        <f t="shared" ref="F27:F35" ca="1" si="6">CONCATENATE(D27,$B$1,"_",I27,E27)</f>
        <v>oper4_42_reg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39</v>
      </c>
      <c r="B28" t="str">
        <f t="shared" si="5"/>
        <v>Fix32.Fix.NONE_TAG.F_CV</v>
      </c>
      <c r="D28" s="1" t="str">
        <f t="shared" ref="D28:D35" si="8">$D$6</f>
        <v>oper</v>
      </c>
      <c r="E28" t="s">
        <v>71</v>
      </c>
      <c r="F28" t="str">
        <f t="shared" ca="1" si="6"/>
        <v>oper4_43_reg</v>
      </c>
      <c r="I28">
        <f t="shared" ca="1" si="7"/>
        <v>43</v>
      </c>
      <c r="J28">
        <v>3</v>
      </c>
    </row>
    <row r="29" spans="1:10" x14ac:dyDescent="0.25">
      <c r="A29" t="s">
        <v>40</v>
      </c>
      <c r="B29" t="str">
        <f t="shared" si="5"/>
        <v>Fix32.Fix.NONE_TAG.F_CV</v>
      </c>
      <c r="D29" s="1" t="str">
        <f t="shared" si="8"/>
        <v>oper</v>
      </c>
      <c r="E29" t="s">
        <v>71</v>
      </c>
      <c r="F29" t="str">
        <f t="shared" ca="1" si="6"/>
        <v>oper4_44_reg</v>
      </c>
      <c r="I29">
        <f t="shared" ca="1" si="7"/>
        <v>44</v>
      </c>
      <c r="J29">
        <v>4</v>
      </c>
    </row>
    <row r="30" spans="1:10" x14ac:dyDescent="0.25">
      <c r="A30" t="s">
        <v>41</v>
      </c>
      <c r="B30" t="str">
        <f t="shared" si="5"/>
        <v>Fix32.Fix.NONE_TAG.F_CV</v>
      </c>
      <c r="D30" s="1" t="str">
        <f t="shared" si="8"/>
        <v>oper</v>
      </c>
      <c r="E30" t="s">
        <v>71</v>
      </c>
      <c r="F30" t="str">
        <f t="shared" ca="1" si="6"/>
        <v>oper4_45_reg</v>
      </c>
      <c r="I30">
        <f t="shared" ca="1" si="7"/>
        <v>45</v>
      </c>
      <c r="J30">
        <v>5</v>
      </c>
    </row>
    <row r="31" spans="1:10" x14ac:dyDescent="0.25">
      <c r="A31" t="s">
        <v>42</v>
      </c>
      <c r="B31" t="str">
        <f t="shared" si="5"/>
        <v>Fix32.Fix.NONE_TAG.F_CV</v>
      </c>
      <c r="D31" s="1" t="str">
        <f t="shared" si="8"/>
        <v>oper</v>
      </c>
      <c r="E31" t="s">
        <v>71</v>
      </c>
      <c r="F31" t="str">
        <f t="shared" ca="1" si="6"/>
        <v>oper4_46_reg</v>
      </c>
      <c r="I31">
        <f t="shared" ca="1" si="7"/>
        <v>46</v>
      </c>
      <c r="J31">
        <v>6</v>
      </c>
    </row>
    <row r="32" spans="1:10" x14ac:dyDescent="0.25">
      <c r="A32" t="s">
        <v>43</v>
      </c>
      <c r="B32" t="str">
        <f t="shared" si="5"/>
        <v>Fix32.Fix.NONE_TAG.F_CV</v>
      </c>
      <c r="D32" s="1" t="str">
        <f t="shared" si="8"/>
        <v>oper</v>
      </c>
      <c r="E32" t="s">
        <v>71</v>
      </c>
      <c r="F32" t="str">
        <f t="shared" ca="1" si="6"/>
        <v>oper4_47_reg</v>
      </c>
      <c r="I32">
        <f t="shared" ca="1" si="7"/>
        <v>47</v>
      </c>
      <c r="J32">
        <v>7</v>
      </c>
    </row>
    <row r="33" spans="1:10" x14ac:dyDescent="0.25">
      <c r="A33" t="s">
        <v>44</v>
      </c>
      <c r="B33" t="str">
        <f t="shared" si="5"/>
        <v>Fix32.Fix.NONE_TAG.F_CV</v>
      </c>
      <c r="D33" s="1" t="str">
        <f t="shared" si="8"/>
        <v>oper</v>
      </c>
      <c r="E33" t="s">
        <v>71</v>
      </c>
      <c r="F33" t="str">
        <f t="shared" ca="1" si="6"/>
        <v>oper4_48_reg</v>
      </c>
      <c r="I33">
        <f t="shared" ca="1" si="7"/>
        <v>48</v>
      </c>
      <c r="J33">
        <v>8</v>
      </c>
    </row>
    <row r="34" spans="1:10" x14ac:dyDescent="0.25">
      <c r="A34" t="s">
        <v>45</v>
      </c>
      <c r="B34" t="str">
        <f t="shared" si="5"/>
        <v>Fix32.Fix.NONE_TAG.F_CV</v>
      </c>
      <c r="D34" s="1" t="str">
        <f t="shared" si="8"/>
        <v>oper</v>
      </c>
      <c r="E34" t="s">
        <v>71</v>
      </c>
      <c r="F34" t="str">
        <f t="shared" ca="1" si="6"/>
        <v>oper4_49_reg</v>
      </c>
      <c r="I34">
        <f t="shared" ca="1" si="7"/>
        <v>49</v>
      </c>
      <c r="J34">
        <v>9</v>
      </c>
    </row>
    <row r="35" spans="1:10" x14ac:dyDescent="0.25">
      <c r="A35" t="s">
        <v>46</v>
      </c>
      <c r="B35" t="str">
        <f t="shared" si="5"/>
        <v>Fix32.Fix.NONE_TAG.F_CV</v>
      </c>
      <c r="D35" s="1" t="str">
        <f t="shared" si="8"/>
        <v>oper</v>
      </c>
      <c r="E35" t="s">
        <v>71</v>
      </c>
      <c r="F35" t="str">
        <f t="shared" ca="1" si="6"/>
        <v>oper4_50_reg</v>
      </c>
      <c r="I35">
        <f t="shared" ca="1" si="7"/>
        <v>50</v>
      </c>
      <c r="J35">
        <v>10</v>
      </c>
    </row>
    <row r="36" spans="1:10" x14ac:dyDescent="0.25">
      <c r="A36" t="s">
        <v>47</v>
      </c>
      <c r="B36" t="str">
        <f>IF(LEN(операция!O52)&gt;3,операция!O52,"-")</f>
        <v>-</v>
      </c>
    </row>
    <row r="37" spans="1:10" x14ac:dyDescent="0.25">
      <c r="A37" t="s">
        <v>48</v>
      </c>
      <c r="B37" t="str">
        <f>IF(LEN(операция!O53)&gt;3,операция!O53,"-")</f>
        <v>-</v>
      </c>
    </row>
    <row r="38" spans="1:10" x14ac:dyDescent="0.25">
      <c r="A38" t="s">
        <v>49</v>
      </c>
      <c r="B38" t="str">
        <f>IF(LEN(операция!O54)&gt;3,операция!O54,"-")</f>
        <v>-</v>
      </c>
    </row>
    <row r="39" spans="1:10" x14ac:dyDescent="0.25">
      <c r="A39" t="s">
        <v>50</v>
      </c>
      <c r="B39" t="str">
        <f>IF(LEN(операция!O55)&gt;3,операция!O55,"-")</f>
        <v>-</v>
      </c>
    </row>
    <row r="40" spans="1:10" x14ac:dyDescent="0.25">
      <c r="A40" t="s">
        <v>51</v>
      </c>
      <c r="B40" t="str">
        <f>IF(LEN(операция!O56)&gt;3,операция!O56,"-")</f>
        <v>-</v>
      </c>
    </row>
    <row r="41" spans="1:10" x14ac:dyDescent="0.25">
      <c r="A41" t="s">
        <v>52</v>
      </c>
      <c r="B41" t="str">
        <f>IF(LEN(операция!O57)&gt;3,операция!O57,"-")</f>
        <v>-</v>
      </c>
    </row>
    <row r="42" spans="1:10" x14ac:dyDescent="0.25">
      <c r="A42" t="s">
        <v>53</v>
      </c>
      <c r="B42" t="str">
        <f>IF(LEN(операция!O58)&gt;3,операция!O58,"-")</f>
        <v>-</v>
      </c>
    </row>
    <row r="43" spans="1:10" x14ac:dyDescent="0.25">
      <c r="A43" t="s">
        <v>54</v>
      </c>
      <c r="B43" t="str">
        <f>IF(LEN(операция!O59)&gt;3,операция!O59,"-")</f>
        <v>-</v>
      </c>
    </row>
    <row r="44" spans="1:10" x14ac:dyDescent="0.25">
      <c r="A44" t="s">
        <v>55</v>
      </c>
      <c r="B44" t="str">
        <f>IF(LEN(операция!O60)&gt;3,операция!O60,"-")</f>
        <v>-</v>
      </c>
    </row>
    <row r="45" spans="1:10" x14ac:dyDescent="0.25">
      <c r="A45" t="s">
        <v>56</v>
      </c>
      <c r="B45" t="str">
        <f>IF(LEN(операция!O61)&gt;3,операция!O61,"-")</f>
        <v>-</v>
      </c>
    </row>
    <row r="46" spans="1:10" x14ac:dyDescent="0.25">
      <c r="A46" t="s">
        <v>57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72</v>
      </c>
      <c r="F46" t="str">
        <f ca="1">CONCATENATE(D46,$B$1,"_",I46,E46)</f>
        <v>oper4_41_none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58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72</v>
      </c>
      <c r="F47" t="str">
        <f t="shared" ref="F47:F55" ca="1" si="11">CONCATENATE(D47,$B$1,"_",I47,E47)</f>
        <v>oper4_42_none</v>
      </c>
      <c r="I47">
        <f t="shared" ca="1" si="9"/>
        <v>42</v>
      </c>
      <c r="J47">
        <v>2</v>
      </c>
    </row>
    <row r="48" spans="1:10" x14ac:dyDescent="0.25">
      <c r="A48" t="s">
        <v>59</v>
      </c>
      <c r="B48" t="str">
        <f t="shared" si="10"/>
        <v>Fix32.Fix.NONE_TAG.F_CV</v>
      </c>
      <c r="D48" s="1" t="str">
        <f t="shared" ref="D48:D55" si="12">$D$6</f>
        <v>oper</v>
      </c>
      <c r="E48" t="s">
        <v>72</v>
      </c>
      <c r="F48" t="str">
        <f t="shared" ca="1" si="11"/>
        <v>oper4_43_none</v>
      </c>
      <c r="I48">
        <f t="shared" ca="1" si="9"/>
        <v>43</v>
      </c>
      <c r="J48">
        <v>3</v>
      </c>
    </row>
    <row r="49" spans="1:10" x14ac:dyDescent="0.25">
      <c r="A49" t="s">
        <v>60</v>
      </c>
      <c r="B49" t="str">
        <f t="shared" si="10"/>
        <v>Fix32.Fix.NONE_TAG.F_CV</v>
      </c>
      <c r="D49" s="1" t="str">
        <f t="shared" si="12"/>
        <v>oper</v>
      </c>
      <c r="E49" t="s">
        <v>72</v>
      </c>
      <c r="F49" t="str">
        <f t="shared" ca="1" si="11"/>
        <v>oper4_44_none</v>
      </c>
      <c r="I49">
        <f t="shared" ca="1" si="9"/>
        <v>44</v>
      </c>
      <c r="J49">
        <v>4</v>
      </c>
    </row>
    <row r="50" spans="1:10" x14ac:dyDescent="0.25">
      <c r="A50" t="s">
        <v>61</v>
      </c>
      <c r="B50" t="str">
        <f t="shared" si="10"/>
        <v>Fix32.Fix.NONE_TAG.F_CV</v>
      </c>
      <c r="D50" s="1" t="str">
        <f t="shared" si="12"/>
        <v>oper</v>
      </c>
      <c r="E50" t="s">
        <v>72</v>
      </c>
      <c r="F50" t="str">
        <f t="shared" ca="1" si="11"/>
        <v>oper4_45_none</v>
      </c>
      <c r="I50">
        <f t="shared" ca="1" si="9"/>
        <v>45</v>
      </c>
      <c r="J50">
        <v>5</v>
      </c>
    </row>
    <row r="51" spans="1:10" x14ac:dyDescent="0.25">
      <c r="A51" t="s">
        <v>62</v>
      </c>
      <c r="B51" t="str">
        <f t="shared" si="10"/>
        <v>Fix32.Fix.NONE_TAG.F_CV</v>
      </c>
      <c r="D51" s="1" t="str">
        <f t="shared" si="12"/>
        <v>oper</v>
      </c>
      <c r="E51" t="s">
        <v>72</v>
      </c>
      <c r="F51" t="str">
        <f t="shared" ca="1" si="11"/>
        <v>oper4_46_none</v>
      </c>
      <c r="I51">
        <f t="shared" ca="1" si="9"/>
        <v>46</v>
      </c>
      <c r="J51">
        <v>6</v>
      </c>
    </row>
    <row r="52" spans="1:10" x14ac:dyDescent="0.25">
      <c r="A52" t="s">
        <v>63</v>
      </c>
      <c r="B52" t="str">
        <f t="shared" si="10"/>
        <v>Fix32.Fix.NONE_TAG.F_CV</v>
      </c>
      <c r="D52" s="1" t="str">
        <f t="shared" si="12"/>
        <v>oper</v>
      </c>
      <c r="E52" t="s">
        <v>72</v>
      </c>
      <c r="F52" t="str">
        <f t="shared" ca="1" si="11"/>
        <v>oper4_47_none</v>
      </c>
      <c r="I52">
        <f t="shared" ca="1" si="9"/>
        <v>47</v>
      </c>
      <c r="J52">
        <v>7</v>
      </c>
    </row>
    <row r="53" spans="1:10" x14ac:dyDescent="0.25">
      <c r="A53" t="s">
        <v>64</v>
      </c>
      <c r="B53" t="str">
        <f t="shared" si="10"/>
        <v>Fix32.Fix.NONE_TAG.F_CV</v>
      </c>
      <c r="D53" s="1" t="str">
        <f t="shared" si="12"/>
        <v>oper</v>
      </c>
      <c r="E53" t="s">
        <v>72</v>
      </c>
      <c r="F53" t="str">
        <f t="shared" ca="1" si="11"/>
        <v>oper4_48_none</v>
      </c>
      <c r="I53">
        <f t="shared" ca="1" si="9"/>
        <v>48</v>
      </c>
      <c r="J53">
        <v>8</v>
      </c>
    </row>
    <row r="54" spans="1:10" x14ac:dyDescent="0.25">
      <c r="A54" t="s">
        <v>65</v>
      </c>
      <c r="B54" t="str">
        <f t="shared" si="10"/>
        <v>Fix32.Fix.NONE_TAG.F_CV</v>
      </c>
      <c r="D54" s="1" t="str">
        <f t="shared" si="12"/>
        <v>oper</v>
      </c>
      <c r="E54" t="s">
        <v>72</v>
      </c>
      <c r="F54" t="str">
        <f t="shared" ca="1" si="11"/>
        <v>oper4_49_none</v>
      </c>
      <c r="I54">
        <f t="shared" ca="1" si="9"/>
        <v>49</v>
      </c>
      <c r="J54">
        <v>9</v>
      </c>
    </row>
    <row r="55" spans="1:10" x14ac:dyDescent="0.25">
      <c r="A55" t="s">
        <v>66</v>
      </c>
      <c r="B55" t="str">
        <f t="shared" si="10"/>
        <v>Fix32.Fix.NONE_TAG.F_CV</v>
      </c>
      <c r="D55" s="1" t="str">
        <f t="shared" si="12"/>
        <v>oper</v>
      </c>
      <c r="E55" t="s">
        <v>72</v>
      </c>
      <c r="F55" t="str">
        <f t="shared" ca="1" si="11"/>
        <v>oper4_50_none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2021-12-16T11:33:28Z</dcterms:modified>
</cp:coreProperties>
</file>